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rtsph\Downloads\"/>
    </mc:Choice>
  </mc:AlternateContent>
  <xr:revisionPtr revIDLastSave="0" documentId="8_{294CDC6D-A70D-4E59-986F-E7D82C5BB690}" xr6:coauthVersionLast="47" xr6:coauthVersionMax="47" xr10:uidLastSave="{00000000-0000-0000-0000-000000000000}"/>
  <bookViews>
    <workbookView xWindow="-110" yWindow="-110" windowWidth="19420" windowHeight="10300" xr2:uid="{F2C624C6-4984-4F8F-9C4F-0D0C0C1EA41E}"/>
  </bookViews>
  <sheets>
    <sheet name="12. Data"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Specification_name__EXPENSE">"Spec"</definedName>
    <definedName name="______________Sub2">#REF!</definedName>
    <definedName name="_____________Sub2">#REF!</definedName>
    <definedName name="_____________Sub3">#REF!</definedName>
    <definedName name="____________Sub2">#REF!</definedName>
    <definedName name="___________Sub2">#REF!</definedName>
    <definedName name="__________Sub2">#REF!</definedName>
    <definedName name="_________Sub2">#REF!</definedName>
    <definedName name="________Sub2">#REF!</definedName>
    <definedName name="_______Sub2">#REF!</definedName>
    <definedName name="______Sub2">#REF!</definedName>
    <definedName name="_____Sub2">#REF!</definedName>
    <definedName name="____Sub2">#REF!</definedName>
    <definedName name="___Sub2">#REF!</definedName>
    <definedName name="__IntlFixup" hidden="1">TRUE</definedName>
    <definedName name="__IntlFixupTable" hidden="1">#REF!</definedName>
    <definedName name="__Sub2">#REF!</definedName>
    <definedName name="_00d5146d_74b1_4197_b33b_3bf31928ed01">#REF!</definedName>
    <definedName name="_00de7129_653b_4d69_830e_62f54dcfdb6c">[2]CoverSheet!$D$10</definedName>
    <definedName name="_055e1bed_26f5_4cad_bd36_a1ca2cd3a397">#REF!</definedName>
    <definedName name="_073a3630_5d07_4123_818b_c78d2e57b54a">#REF!</definedName>
    <definedName name="_0943cb66_cbcd_4032_a004_abb78319ecbc">'[3]Budget Variance_2F'!$E$30</definedName>
    <definedName name="_0b143747_ef81_457c_9a6f_63232248d20f">#REF!</definedName>
    <definedName name="_0f17fc29_fea6_4ed3_b8ac_a983ef2a9f4e">#REF!</definedName>
    <definedName name="_0f4ae046_3d1e_4f53_bcd7_a375cb1b4810">#REF!</definedName>
    <definedName name="_10FLOW">#REF!</definedName>
    <definedName name="_113bb73b_de08_469f_94a3_c7a433de3c91">#REF!</definedName>
    <definedName name="_14f93dd7_4613_4b36_b70e_8b96edb69f9b">#REF!</definedName>
    <definedName name="_17f1ce96_d214_4e98_9d11_0c7ec919f67c">#REF!</definedName>
    <definedName name="_18802850_5b2b_4dab_b1c0_3548e784628d">#REF!</definedName>
    <definedName name="_196c782f_031e_436a_becc_d259bfe31210">#REF!</definedName>
    <definedName name="_1bbcf195_5a32_4af0_8d08_943045d0223f">#REF!</definedName>
    <definedName name="_1bd6c036_2829_4952_b68b_fa55884f1760">#REF!</definedName>
    <definedName name="_1cc8734c_54b1_4979_9b67_97078798e67f">#REF!</definedName>
    <definedName name="_1f98dc35_13e3_4e81_93fc_e97f3243151d">#REF!</definedName>
    <definedName name="_22556b8b_7614_4884_87f1_b8ff8b4acb1d">#REF!</definedName>
    <definedName name="_28da5a53_81c6_4abc_977d_1a60698aee05">#REF!</definedName>
    <definedName name="_292c06c9_ce35_492d_acd2_a7b81b0ac17e">#REF!</definedName>
    <definedName name="_2bd667c2_b07c_4f85_9c17_437c87411b89">#REF!</definedName>
    <definedName name="_2de1d6dc_5d51_45ba_a57e_94fb61db207e">#REF!</definedName>
    <definedName name="_3320551c_3523_4ac0_a908_6bbdd835216d">#REF!</definedName>
    <definedName name="_36ca5e67_0a0c_4eec_ab76_2cb16c50db12">#REF!</definedName>
    <definedName name="_396236b7_966e_4eb5_9f97_3c01d7538a3b">#REF!</definedName>
    <definedName name="_3a76683f_d345_4c95_8282_5b5e21a22770">#REF!</definedName>
    <definedName name="_3aacb349_ecc9_4ae9_85b0_6066ef0bf52b">#REF!</definedName>
    <definedName name="_3ad88ce5_1461_486f_ae0c_11869eafb3ce">#REF!</definedName>
    <definedName name="_3bf0c535_5ae3_4343_8684_0584859ef683">#REF!</definedName>
    <definedName name="_48abd3c0_e8eb_4a67_8fbb_3763f3732d39">#REF!</definedName>
    <definedName name="_49ee1198_f0c7_4a15_a5cb_45ffa4561b76">#REF!</definedName>
    <definedName name="_4d8e10b9_0bdb_4ebe_a4b5_40513543381d">#REF!</definedName>
    <definedName name="_5068da6d_e013_40e3_b3ee_dd21ab9d37fb">#REF!</definedName>
    <definedName name="_511187f5_77c1_4a0b_85e8_9a2e3820b632">#REF!</definedName>
    <definedName name="_527b259f_39c4_4e0c_8947_7603437a1298">#REF!</definedName>
    <definedName name="_57005ff2_950a_4141_afce_488efdb62d9e">#REF!</definedName>
    <definedName name="_5c2ff31a_29af_4328_9104_e38397cdb12e">#REF!</definedName>
    <definedName name="_5cd269ef_7142_49d6_add4_368f9ad6b959">#REF!</definedName>
    <definedName name="_5f39f37e_37ef_4645_ac33_01c550adf845">#REF!</definedName>
    <definedName name="_61d810cd_f475_4657_8672_67b134ead424">#REF!</definedName>
    <definedName name="_699ade08_f386_4f9b_a8c4_96d80c4d208f">#REF!</definedName>
    <definedName name="_6FLOW">#REF!</definedName>
    <definedName name="_70a4dfcc_263c_427c_8385_8e1ff001bfaa">#REF!</definedName>
    <definedName name="_7155b015_b21b_4ef6_aa07_051991afe5cf">#REF!</definedName>
    <definedName name="_71fccede_19a8_46a5_b9da_e540efef25cb">#REF!</definedName>
    <definedName name="_748d3a5d_9446_4c7e_9a25_6c77cbd45a47">#REF!</definedName>
    <definedName name="_789b3943_667f_4853_9f7c_cec78fb89165">#REF!</definedName>
    <definedName name="_790ca257_b17b_4838_bbaa_36a9033dae98">#REF!</definedName>
    <definedName name="_7ad1e768_db76_49b8_a946_8d89cf7470de">#REF!</definedName>
    <definedName name="_7edd5520_3e41_4b0e_b5be_de41a131dd18">#REF!</definedName>
    <definedName name="_7fecb425_55dc_4bb3_9fd9_97905cfeaf2e">#REF!</definedName>
    <definedName name="_7FLOW">#REF!</definedName>
    <definedName name="_80b2c634_703e_40c4_88fb_6d5b1ddd597f">#REF!</definedName>
    <definedName name="_81a7db1f_c556_4d4f_8dd1_31b0935d6065">#REF!</definedName>
    <definedName name="_83b239e3_f502_400b_bdc7_eada0a81ede3">#REF!</definedName>
    <definedName name="_895056a0_43f9_4afe_ba0a_c6241c3b389f">#REF!</definedName>
    <definedName name="_897815d1_a446_41b7_9de9_93fa23336a81">'[3]Budget Variance_2F'!$E$29</definedName>
    <definedName name="_8f1e09bc_b5b2_4886_89cb_dbb0c418f286">#REF!</definedName>
    <definedName name="_9009aeb2_3a8c_475d_a8d7_4476fd58d031">#REF!</definedName>
    <definedName name="_92be6f34_d8e8_493f_b967_4d804c3f7f94">#REF!</definedName>
    <definedName name="_93c5a35d_24bf_47f9_a9dc_a82615cc2786">#REF!</definedName>
    <definedName name="_96c51cca_df85_4b74_ba46_cad1bf1d8ff7">#REF!</definedName>
    <definedName name="_9c5b7007_4f7c_4499_b8e2_5a3485dc7840">#REF!</definedName>
    <definedName name="_9f42a271_088f_417f_b243_4b270539e85d">#REF!</definedName>
    <definedName name="_9FLOW">#REF!</definedName>
    <definedName name="_a152f39c_0299_474a_83bb_d664943edf00">#REF!</definedName>
    <definedName name="_a3a32659_6aa3_44f1_b745_140172150b4f">#REF!</definedName>
    <definedName name="_a4c11cbe_2cdc_4865_9977_67dfb456d675">#REF!</definedName>
    <definedName name="_a4e47151_1e06_4f46_9020_1dfb6efab6d5">#REF!</definedName>
    <definedName name="_a8f5594e_eb9b_4e9f_a7c7_5edbcbdca844">#REF!</definedName>
    <definedName name="_aa36dc14_8389_400d_8bfe_a568834802bb">#REF!</definedName>
    <definedName name="_ad76e3d7_6daf_4510_9a14_9a543749c1a1">#REF!</definedName>
    <definedName name="_aead412b_8254_41c2_8088_9961653408c7">#REF!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500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1791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b1bd3437_f548_46c9_a743_a7c0ae1110ea">#REF!</definedName>
    <definedName name="_b730545e_5624_454e_91a5_f1423101e496">#REF!</definedName>
    <definedName name="_bbb2a3c7_fcc5_4f75_9548_acbad2960a5c">#REF!</definedName>
    <definedName name="_bf8c45d7_5526_406e_acc6_43ad293f5dc3">#REF!</definedName>
    <definedName name="_c0e49844_e8e9_46b7_8dd6_d1ce51cd99dc">#REF!</definedName>
    <definedName name="_c17a838e_326f_48c5_aefb_9da20f8fb171">#REF!</definedName>
    <definedName name="_c374b739_a6e3_48f1_9566_cd3f880774d2">#REF!</definedName>
    <definedName name="_c4c2e611_e730_424f_8c55_c695aa4e2efc">#REF!</definedName>
    <definedName name="_c644c6fc_187d_410c_abff_0bd5233a8adc">#REF!</definedName>
    <definedName name="_cc8b74af_27ca_4459_b6a4_3b6da646273f">#REF!</definedName>
    <definedName name="_cd427965_e323_429d_afb8_aafa5cda351c">#REF!</definedName>
    <definedName name="_cf675f06_4970_47da_aa96_00ac87d6b9f7">#REF!</definedName>
    <definedName name="_d48f2550_e0b9_400f_9573_9c5d5faa67fa">#REF!</definedName>
    <definedName name="_d49d72d7_ecb7_4738_8e1f_593c9d8c4515">#REF!</definedName>
    <definedName name="_d6486702_defd_4f42_91a5_204076f9ca9e">#REF!</definedName>
    <definedName name="_dbf20ee0_5f2c_44c2_afab_54cc7a7ae1d3">#REF!</definedName>
    <definedName name="_e4ead8b7_e992_4757_9755_d6bcdaff8860">#REF!</definedName>
    <definedName name="_e627e6e9_51c3_49b6_bde7_4be4a845656f">#REF!</definedName>
    <definedName name="_e6be31ca_aade_422c_8414_ad7528dd2181">#REF!</definedName>
    <definedName name="_e80ea1bd_44cc_468c_b30e_c13cfd89de19">#REF!</definedName>
    <definedName name="_ea758705_9d8a_4de1_8f9d_57718ffded68">#REF!</definedName>
    <definedName name="_f046dd6b_b221_4448_a441_9fbab923981b">#REF!</definedName>
    <definedName name="_f15caf03_cafb_4b4d_93fd_fccacb6ce43c">#REF!</definedName>
    <definedName name="_f1b2c2b2_5034_4fb9_8c0d_1dd46458948d">#REF!</definedName>
    <definedName name="_fa319343_7ec9_4ddd_b576_c3984e87967d">#REF!</definedName>
    <definedName name="_fb355c7f_9415_4b1f_ba3e_3c63aa6ca91d">#REF!</definedName>
    <definedName name="_fe298dd5_3965_40b3_b7a7_67f87680a6a4">#REF!</definedName>
    <definedName name="_fefe4dfc_68c7_4b1b_bb8b_a7e06305fa21">#REF!</definedName>
    <definedName name="_Fill" hidden="1">#REF!</definedName>
    <definedName name="_xlnm._FilterDatabase" localSheetId="0" hidden="1">'12. Data'!$B$7:$HD$103</definedName>
    <definedName name="_info">#REF!</definedName>
    <definedName name="_Key1" hidden="1">#REF!</definedName>
    <definedName name="_Key1_2" hidden="1">#REF!</definedName>
    <definedName name="_Key2" hidden="1">#REF!</definedName>
    <definedName name="_Order1" hidden="1">0</definedName>
    <definedName name="_Order2" hidden="1">255</definedName>
    <definedName name="_Sort" hidden="1">#REF!</definedName>
    <definedName name="_Sort2" hidden="1">#REF!</definedName>
    <definedName name="_Sub2">#REF!</definedName>
    <definedName name="_TBOI1">'[4]Memo TB'!$D$2:$D$5</definedName>
    <definedName name="_UNDO31X31X_" hidden="1">'[5]Board approved (delta)'!$G:$G,'[5]Board approved (delta)'!$J:$J,'[5]Board approved (delta)'!$M:$M</definedName>
    <definedName name="A">#REF!</definedName>
    <definedName name="AA.Report.Files" hidden="1">#REF!</definedName>
    <definedName name="AA.Reports.Available" hidden="1">#REF!</definedName>
    <definedName name="aaaaa">#REF!</definedName>
    <definedName name="aaaae">#REF!</definedName>
    <definedName name="aaaaf">#REF!</definedName>
    <definedName name="aAFadfad">#REF!</definedName>
    <definedName name="Active_case_detection_and_investigation__elimination_phase">#REF!</definedName>
    <definedName name="Activities">#REF!</definedName>
    <definedName name="Activities_2">'[6]Act List'!$A$1:$A$23</definedName>
    <definedName name="adFadfF">#REF!</definedName>
    <definedName name="adminfee">'[7]Range Page'!$A$38</definedName>
    <definedName name="AfADFdf">#REF!</definedName>
    <definedName name="Afghanistan">#REF!</definedName>
    <definedName name="Afs_Type">#REF!</definedName>
    <definedName name="AFSA_Budget_Lines">'[8]6. Budget'!#REF!</definedName>
    <definedName name="Age">#REF!</definedName>
    <definedName name="Albania">[9]Grants!#REF!</definedName>
    <definedName name="Amount">#REF!</definedName>
    <definedName name="Angola">#REF!</definedName>
    <definedName name="Annex">#REF!</definedName>
    <definedName name="AppendixA">#REF!</definedName>
    <definedName name="AppendixB">#REF!</definedName>
    <definedName name="AppendixC">#REF!</definedName>
    <definedName name="AppendixD">#REF!</definedName>
    <definedName name="AppendixE1">#REF!</definedName>
    <definedName name="AppendixE2">#REF!</definedName>
    <definedName name="AppendixF">#REF!</definedName>
    <definedName name="AprSun1">DATE(CalendarYear,4,1)-WEEKDAY(DATE(CalendarYear,4,1))+1</definedName>
    <definedName name="Argentina">[9]Grants!#REF!</definedName>
    <definedName name="Armenia">[9]Grants!#REF!</definedName>
    <definedName name="ARV_Equipment">#REF!</definedName>
    <definedName name="ARV_Supplies">#REF!</definedName>
    <definedName name="as">'[10]Memo HIV'!$A$2:$A$26</definedName>
    <definedName name="AS2DocOpenMode" hidden="1">"AS2DocumentEdit"</definedName>
    <definedName name="AssignmentDays">#REF!</definedName>
    <definedName name="AssumptionList">[11]Assumptions!$A$2:$A$50</definedName>
    <definedName name="AugSun1">DATE(CalendarYear,8,1)-WEEKDAY(DATE(CalendarYear,8,1))+1</definedName>
    <definedName name="aURUM">[12]ValidationLists!$C$42:$C$64</definedName>
    <definedName name="Azerbaijan">[9]Grants!#REF!</definedName>
    <definedName name="B">#REF!</definedName>
    <definedName name="Bangladesh">#REF!</definedName>
    <definedName name="Base">#REF!</definedName>
    <definedName name="Belarus">[9]Grants!#REF!</definedName>
    <definedName name="Belize">[9]Grants!#REF!</definedName>
    <definedName name="Benin">#REF!</definedName>
    <definedName name="Bhutan">[9]Grants!#REF!</definedName>
    <definedName name="BigSubApplicant">SUBSTITUTE(SUBSTITUTE(SUBSTITUTE(BigSubApplicant2," ","_"),"-",""),"(","_")</definedName>
    <definedName name="BigSubApplicant2">SUBSTITUTE(SUBSTITUTE(SUBSTITUTE(SUBSTITUTE(SUBSTITUTE(SUBSTITUTE(SUBSTITUTE('[13]Performance Framework'!$D$4,"Non-",""),"Sub-",""),"CCM ",""),")",""),"'","_"),"+",""),"&amp;","")</definedName>
    <definedName name="blah2">#REF!</definedName>
    <definedName name="Blood_equipment">#REF!</definedName>
    <definedName name="Blood_supplies">#REF!</definedName>
    <definedName name="Bolivia">[9]Grants!#REF!</definedName>
    <definedName name="Bosnia_and_Herzegovina">[9]Grants!#REF!</definedName>
    <definedName name="Botswana">#REF!</definedName>
    <definedName name="budget">#REF!</definedName>
    <definedName name="budget_all">#REF!</definedName>
    <definedName name="Budget_Cost_Categories">#REF!</definedName>
    <definedName name="Budget_Line_Numbers">#REF!</definedName>
    <definedName name="Budget_Lines_Data_Sheet">#REF!</definedName>
    <definedName name="Bulgaria">[9]Grants!#REF!</definedName>
    <definedName name="Burkina_Faso">#REF!</definedName>
    <definedName name="Burundi">#REF!</definedName>
    <definedName name="CalendarYear">#REF!</definedName>
    <definedName name="Cambodia">#REF!</definedName>
    <definedName name="Cameroon">#REF!</definedName>
    <definedName name="Cape_Verde">[9]Grants!#REF!</definedName>
    <definedName name="CaseDefenition">#REF!</definedName>
    <definedName name="Casemanagement">#REF!</definedName>
    <definedName name="CaseManagement_Indicators">#REF!</definedName>
    <definedName name="CCategories">#REF!</definedName>
    <definedName name="CCategories2">[14]Lists!$E$2:$E$14</definedName>
    <definedName name="cconv">[15]Setup!$E$40</definedName>
    <definedName name="cconvb">[15]Setup!$E$41</definedName>
    <definedName name="ccs">OFFSET('[16]Sh-7 Lists'!$J$3,0,0,COUNTA('[16]Sh-7 Lists'!$J$3:$J$58),1)</definedName>
    <definedName name="ceds">'[16]Sh-7 Lists'!$E$3:$E$115</definedName>
    <definedName name="Central_Africa">#REF!</definedName>
    <definedName name="Central_African_Republic">#REF!</definedName>
    <definedName name="CG">[17]Names!$A$3:$A$15</definedName>
    <definedName name="Chad">#REF!</definedName>
    <definedName name="China">[9]Grants!#REF!</definedName>
    <definedName name="Clinicians_rate">#REF!</definedName>
    <definedName name="CM1a">#REF!</definedName>
    <definedName name="CM1aAge">#REF!</definedName>
    <definedName name="CM1aSex">#REF!</definedName>
    <definedName name="CM1aTypeoftesting">#REF!</definedName>
    <definedName name="CM1b">#REF!</definedName>
    <definedName name="CM1bAge">#REF!</definedName>
    <definedName name="CM1bSex">#REF!</definedName>
    <definedName name="CM1bTypeoftesting">#REF!</definedName>
    <definedName name="CM1c">#REF!</definedName>
    <definedName name="CM1cAge">#REF!</definedName>
    <definedName name="CM1cSex">#REF!</definedName>
    <definedName name="CM1cTypeoftesting">#REF!</definedName>
    <definedName name="CM2a">#REF!</definedName>
    <definedName name="CM2aAge">#REF!</definedName>
    <definedName name="CM2aSex">#REF!</definedName>
    <definedName name="CM2aTypeoftreatment">#REF!</definedName>
    <definedName name="CM2b">#REF!</definedName>
    <definedName name="CM2bAge">#REF!</definedName>
    <definedName name="CM2bSex">#REF!</definedName>
    <definedName name="CM2bTypeoftreatment">#REF!</definedName>
    <definedName name="CM2c">#REF!</definedName>
    <definedName name="CM2cAge">#REF!</definedName>
    <definedName name="CM2cSex">#REF!</definedName>
    <definedName name="CM2cTypeoftreatment">#REF!</definedName>
    <definedName name="CM3a">#REF!</definedName>
    <definedName name="CM3aAge">#REF!</definedName>
    <definedName name="CM3aSex">#REF!</definedName>
    <definedName name="CM3aTypeoftreatment">#REF!</definedName>
    <definedName name="CM3b">#REF!</definedName>
    <definedName name="CM3bAge">#REF!</definedName>
    <definedName name="CM3bSex">#REF!</definedName>
    <definedName name="CM3bTypeoftreatment">#REF!</definedName>
    <definedName name="CM3c">#REF!</definedName>
    <definedName name="CM3cAge">#REF!</definedName>
    <definedName name="CM3cSex">#REF!</definedName>
    <definedName name="CM3cTypeoftreatment">#REF!</definedName>
    <definedName name="CmpAcroSelected">INDIRECT(ADDRESS(CmpSelectedOnRow,2,1,TRUE,"CatCmp"))</definedName>
    <definedName name="CmpIdSelected">INDIRECT(ADDRESS(CmpSelectedOnRow,1,1,TRUE,"CatCmp"))</definedName>
    <definedName name="CmpSelectedOnRow">IFERROR(MATCH([0]!ComponentSelected,[18]CatCmp!$C:$C,0),"")</definedName>
    <definedName name="Colombia">[9]Grants!#REF!</definedName>
    <definedName name="Communitysystemsstrengthening">#REF!</definedName>
    <definedName name="Comoros">[9]Grants!#REF!</definedName>
    <definedName name="Comp">#REF!</definedName>
    <definedName name="complaints">#REF!</definedName>
    <definedName name="Component">[13]Definitions!$AK$3:$AK$7</definedName>
    <definedName name="ComponentCode">[13]Translations!$D$1</definedName>
    <definedName name="ComponentModule">#REF!</definedName>
    <definedName name="Components">#REF!</definedName>
    <definedName name="ComponentSE">#N/A</definedName>
    <definedName name="ComponentSelected">#REF!</definedName>
    <definedName name="ComponentSelectedDataSource">IF(ComponentCode="S",HSSSource,IF(ComponentCode="I",[19]!HIVSource,IF(ComponentCode="u",[19]!TBSource,IF(ComponentCode="a",[19]!MalariaSource,""))))</definedName>
    <definedName name="ComponentSelectedII">#N/A</definedName>
    <definedName name="ComponentSelectedOI">IF(ComponentCode="S",HSSOI,IF(ComponentCode="I",HIVOI,IF(ComponentCode="u",TBOI,IF(ComponentCode="a",MalariaOI,""))))</definedName>
    <definedName name="ComponentSelectedSDA">IF(ComponentCode="S",HSSSDA,IF(ComponentCode="I",HIVSDA,IF(ComponentCode="u",TBSDA,IF(ComponentCode="a",MalariaSDA,""))))</definedName>
    <definedName name="Congo">#REF!</definedName>
    <definedName name="Congo__The_Democratic_Republic_of_the">#REF!</definedName>
    <definedName name="contingency">#REF!</definedName>
    <definedName name="Cost_Categories">#REF!</definedName>
    <definedName name="Cost_Category">#REF!</definedName>
    <definedName name="Cost_Category_Budget">#REF!</definedName>
    <definedName name="costcategories">'[16]Sh-6 Reports'!$B$16:$B$24</definedName>
    <definedName name="CostInputs">OFFSET(#REF!,0,VLOOKUP(ComponentSelected,#REF!,6,FALSE),#REF!,1)</definedName>
    <definedName name="Cote_d_Ivoire">#REF!</definedName>
    <definedName name="Country">OFFSET([18]Country!$A$2,0,0,COUNTA([18]Country!XFD:XFD),1)</definedName>
    <definedName name="Country_Applicant">[13]Definitions!$T$4:$T$153</definedName>
    <definedName name="Country_Short_Name">#REF!</definedName>
    <definedName name="CovDissagg">#REF!</definedName>
    <definedName name="CoverageChoice">OFFSET(#REF!, 0, 0, COUNTA(#REF!),1)</definedName>
    <definedName name="Cuba">[9]Grants!#REF!</definedName>
    <definedName name="Currencies">[11]Setup!$B$10:$B$12</definedName>
    <definedName name="Currency">#REF!</definedName>
    <definedName name="Current">#REF!</definedName>
    <definedName name="d">[20]ValidationLists!$C$44:$C$66</definedName>
    <definedName name="Data.Dump" hidden="1">OFFSET([19]!Data.Top.Left,1,0)</definedName>
    <definedName name="Database.File" hidden="1">#REF!</definedName>
    <definedName name="DecSun1">DATE(CalendarYear,12,1)-WEEKDAY(DATE(CalendarYear,12,1))+1</definedName>
    <definedName name="dFADFdf">#REF!</definedName>
    <definedName name="Disagg_categories">#REF!</definedName>
    <definedName name="Disease_components">#REF!</definedName>
    <definedName name="DiseaseComponent">#REF!</definedName>
    <definedName name="Djibouti">[9]Grants!#REF!</definedName>
    <definedName name="DollarLC">'[21]Range Page'!$A$26</definedName>
    <definedName name="Dominican_Republic">[9]Grants!#REF!</definedName>
    <definedName name="DOTS1a">#REF!</definedName>
    <definedName name="DOTS1aAge">#REF!</definedName>
    <definedName name="DOTS1aHIVtestresult">#REF!</definedName>
    <definedName name="DOTS1aSex">#REF!</definedName>
    <definedName name="DOTS1b">#REF!</definedName>
    <definedName name="DOTS1bAge">#REF!</definedName>
    <definedName name="DOTS1bSex">#REF!</definedName>
    <definedName name="DOTS2a">#REF!</definedName>
    <definedName name="DOTS2aAge">#REF!</definedName>
    <definedName name="DOTS2aHIVtestresult">#REF!</definedName>
    <definedName name="DOTS2aSex">#REF!</definedName>
    <definedName name="DOTS6">#REF!</definedName>
    <definedName name="DOTS6KAPshighriskgroups">#REF!</definedName>
    <definedName name="drugs">'[15]Input costs'!$B$28:$E$53</definedName>
    <definedName name="E">#REF!</definedName>
    <definedName name="Eastern_Europe_and_Central_Asia">#REF!</definedName>
    <definedName name="Ecuador">[9]Grants!#REF!</definedName>
    <definedName name="EFR_List_IE">'[22]Definitions-lists-EFR'!$A$58:$A$65</definedName>
    <definedName name="EFRHealthSystemsStrengthening">#REF!</definedName>
    <definedName name="EFRHIVAIDS">#REF!</definedName>
    <definedName name="EFRListMal">'[22]Definitions-lists-EFR'!$A$21:$A$25</definedName>
    <definedName name="EFRMalaria">#REF!</definedName>
    <definedName name="EFRMalariaSDA">'[22]Memo Malaria'!$A$2:$A$24</definedName>
    <definedName name="EFRTuberculosis">#REF!</definedName>
    <definedName name="Egypt">[9]Grants!#REF!</definedName>
    <definedName name="El_Salvador">[9]Grants!#REF!</definedName>
    <definedName name="Epidemic_preparedness_and_response">#REF!</definedName>
    <definedName name="ER">#REF!</definedName>
    <definedName name="ER_2">[23]Consolidated!$W$4</definedName>
    <definedName name="Eritrea">#REF!</definedName>
    <definedName name="ES">[24]HIV!$F$4</definedName>
    <definedName name="Ethiopia">#REF!</definedName>
    <definedName name="EuroLocal">'[7]Range Page'!$A$48</definedName>
    <definedName name="EuroUSD">'[7]Range Page'!$A$47</definedName>
    <definedName name="Excel_BuiltIn_Print_Titles_7_1">'[25]GF Consolidated ZAR'!$A$1:$B$65534,'[25]GF Consolidated ZAR'!$A$1:$IV$6</definedName>
    <definedName name="exchange">#REF!</definedName>
    <definedName name="exchange_rate">#REF!</definedName>
    <definedName name="ExpenditureGF">[26]Input!$F$19</definedName>
    <definedName name="ExRate">'[27]2. Input Cost sheet'!$C$3</definedName>
    <definedName name="f">#REF!</definedName>
    <definedName name="Facility_based_treatment">#REF!</definedName>
    <definedName name="FadfDFd">#REF!</definedName>
    <definedName name="FDSDSDS">'[28]Range Page'!#REF!</definedName>
    <definedName name="FebSun1">DATE(CalendarYear,2,1)-WEEKDAY(DATE(CalendarYear,2,1))+1</definedName>
    <definedName name="Fiji">[9]Grants!#REF!</definedName>
    <definedName name="File.Type" hidden="1">#REF!</definedName>
    <definedName name="Fin_Year">#REF!</definedName>
    <definedName name="Finance_Approver">[9]Lists!$G$3:$G$46</definedName>
    <definedName name="FinPerf_Type">#REF!</definedName>
    <definedName name="FinPos_Type">#REF!</definedName>
    <definedName name="FLOW">#REF!</definedName>
    <definedName name="FLOW0">#REF!</definedName>
    <definedName name="Gambia">[9]Grants!#REF!</definedName>
    <definedName name="gdjutkiul">#REF!</definedName>
    <definedName name="Georgia">#REF!</definedName>
    <definedName name="gf">[29]Numbering!$C$287:$C$299</definedName>
    <definedName name="Ghana">#REF!</definedName>
    <definedName name="governmentclassification">'[16]Sh-7 Lists'!$J$3:$J$12</definedName>
    <definedName name="GP1D">#REF!</definedName>
    <definedName name="GP1DAge">#REF!</definedName>
    <definedName name="GP1DHIVstatus">#REF!</definedName>
    <definedName name="GP1DSex">#REF!</definedName>
    <definedName name="Grantcycle">#REF!</definedName>
    <definedName name="GrantData">[26]Data!$B$2:$F$1185</definedName>
    <definedName name="GrantList">#REF!</definedName>
    <definedName name="Grants">#REF!</definedName>
    <definedName name="Guatemala">#REF!</definedName>
    <definedName name="Guinea">#REF!</definedName>
    <definedName name="Guinea_Bissau">#REF!</definedName>
    <definedName name="Guyana">[9]Grants!#REF!</definedName>
    <definedName name="h">'[30]10. Lists'!$B$16:$B$30</definedName>
    <definedName name="Haiti">#REF!</definedName>
    <definedName name="HealthSystemsStrengthening_Module">#REF!</definedName>
    <definedName name="hfjh">#REF!</definedName>
    <definedName name="hicut">#REF!</definedName>
    <definedName name="High_Impact_Africa_1">#REF!</definedName>
    <definedName name="High_Impact_Africa_2">#REF!</definedName>
    <definedName name="High_Impact_Asia">#REF!</definedName>
    <definedName name="HIV">#REF!</definedName>
    <definedName name="HIV_TBModule5">#REF!</definedName>
    <definedName name="HIV_TBModule6">#REF!</definedName>
    <definedName name="HIV_Top10">[13]HIV!$Z$2:$Z$5</definedName>
    <definedName name="HIVAIDS_Module">#REF!</definedName>
    <definedName name="HIVI1">#REF!</definedName>
    <definedName name="HIVI1Sex">#REF!</definedName>
    <definedName name="HIVI2">#REF!</definedName>
    <definedName name="HIVI2Age">#REF!</definedName>
    <definedName name="HIVI2Sex">#REF!</definedName>
    <definedName name="HIVI4">#REF!</definedName>
    <definedName name="HIVI4Age">#REF!</definedName>
    <definedName name="HIVI4Sex">#REF!</definedName>
    <definedName name="HIVI9a">#REF!</definedName>
    <definedName name="HIVI9aAge">#REF!</definedName>
    <definedName name="HIVI9b">#REF!</definedName>
    <definedName name="HIVI9bAge">#REF!</definedName>
    <definedName name="HIVII">#REF!</definedName>
    <definedName name="HIVO1">#REF!</definedName>
    <definedName name="HIVO1Age">#REF!</definedName>
    <definedName name="HIVO1Durationoftreatment">#REF!</definedName>
    <definedName name="HIVO1Sex">#REF!</definedName>
    <definedName name="HIVO2">#REF!</definedName>
    <definedName name="HIVO2Age">#REF!</definedName>
    <definedName name="HIVO2Sex">#REF!</definedName>
    <definedName name="HIVO3">#REF!</definedName>
    <definedName name="HIVO3Age">#REF!</definedName>
    <definedName name="HIVO3Sex">#REF!</definedName>
    <definedName name="HIVO5">#REF!</definedName>
    <definedName name="HIVO5Sex">#REF!</definedName>
    <definedName name="HIVO6">#REF!</definedName>
    <definedName name="HIVO6Sex">#REF!</definedName>
    <definedName name="HIVO8">#REF!</definedName>
    <definedName name="HIVO8Sex">#REF!</definedName>
    <definedName name="HIVOI">#REF!</definedName>
    <definedName name="hivsa1">'[31]Memo HIV'!$A$2:$A$26</definedName>
    <definedName name="HIVSDA">#REF!</definedName>
    <definedName name="HIVSource">[24]HIV!$E$2:$E$22</definedName>
    <definedName name="HIVstatus">#REF!</definedName>
    <definedName name="HIVStatusPregnent">#REF!</definedName>
    <definedName name="HIVTB_Module">#REF!</definedName>
    <definedName name="HIVTestResult">#REF!</definedName>
    <definedName name="hjh">[32]Parameters!$C$11</definedName>
    <definedName name="hjjyyh" hidden="1">#REF!</definedName>
    <definedName name="HOME">#REF!</definedName>
    <definedName name="Honduras">[9]Grants!#REF!</definedName>
    <definedName name="Household">#REF!</definedName>
    <definedName name="HR_annual_increase">'[33]1. Unit Costs'!$H$5</definedName>
    <definedName name="HR_Incr">'[27]2. Input Cost sheet'!$H$3</definedName>
    <definedName name="HSS">#REF!</definedName>
    <definedName name="HSS_Servicedelivery">#REF!</definedName>
    <definedName name="HSSFinancialmanagement">#REF!</definedName>
    <definedName name="HSSHealthandcommunityworkforce">#REF!</definedName>
    <definedName name="HSSHealthcarefinancing">#REF!</definedName>
    <definedName name="HSSHealthinformationsystemsandME">#REF!</definedName>
    <definedName name="HSSII">[34]HSS!$B$2:$B$11</definedName>
    <definedName name="HSSOI">[13]HSS!$C$2:$C$14</definedName>
    <definedName name="HSSPolicyandgovernance">#REF!</definedName>
    <definedName name="HSSProcurementsupplychainmanagementPSCM">#REF!</definedName>
    <definedName name="HSSSDA">[13]HSS!$A$2:$A$20</definedName>
    <definedName name="HSSServicedelivery">#REF!</definedName>
    <definedName name="HSSSource">[13]HSS!$D$2:$D$31</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humana_exchange">'[35]5.Organisational costs'!$T$11</definedName>
    <definedName name="HW1a">#REF!</definedName>
    <definedName name="HW1aSpecialization">#REF!</definedName>
    <definedName name="IDA_202_G02_H_00">#REF!</definedName>
    <definedName name="IDN_M_PERDHAK">#REF!</definedName>
    <definedName name="IE">#REF!</definedName>
    <definedName name="IMPLEMENTATION_PHASE">#REF!</definedName>
    <definedName name="implementers">OFFSET('[16]Sh-7 Lists'!$H$3,0,0,COUNTA('[16]Sh-7 Lists'!$H$3:$H$58),1)</definedName>
    <definedName name="Implementing_Entity_Type">#REF!</definedName>
    <definedName name="ImportantDatesTable">#REF!</definedName>
    <definedName name="ImpOutIndicatorChoice">OFFSET(#REF!,0,0,COUNTA(#REF!),1)</definedName>
    <definedName name="Incorrect">'[36]2. Monthly Summary'!#REF!</definedName>
    <definedName name="India">#REF!</definedName>
    <definedName name="IndicatorSUMMARYPage">#REF!</definedName>
    <definedName name="IndicatorTypesList">[37]SDAs_impact_datasources!$D$2:$D$3</definedName>
    <definedName name="Indonesia">#REF!</definedName>
    <definedName name="Infl_Rate">'[27]2. Input Cost sheet'!$F$3</definedName>
    <definedName name="Inflation">#REF!</definedName>
    <definedName name="inflation_rate">#REF!</definedName>
    <definedName name="Inflation1">#REF!</definedName>
    <definedName name="Input_Sign">#REF!</definedName>
    <definedName name="Integrated_community_case_management__ICCM">#REF!</definedName>
    <definedName name="Intervention">#REF!</definedName>
    <definedName name="IODissagg">#REF!</definedName>
    <definedName name="Iran__Islamic_Republic_of">[9]Grants!#REF!</definedName>
    <definedName name="Iraq">[9]Grants!#REF!</definedName>
    <definedName name="ISSUES">#REF!</definedName>
    <definedName name="Jamaica">[9]Grants!#REF!</definedName>
    <definedName name="JanSun1">DATE(CalendarYear,1,1)-WEEKDAY(DATE(CalendarYear,1,1))+1</definedName>
    <definedName name="jji">[38]TB!$A$2:$A$33</definedName>
    <definedName name="jk">'[30]10. Lists'!$B$16:$B$30</definedName>
    <definedName name="Jordan">[9]Grants!#REF!</definedName>
    <definedName name="JulSun1">DATE(CalendarYear,7,1)-WEEKDAY(DATE(CalendarYear,7,1))+1</definedName>
    <definedName name="JunSun1">DATE(CalendarYear,6,1)-WEEKDAY(DATE(CalendarYear,6,1))+1</definedName>
    <definedName name="KAPs">#REF!</definedName>
    <definedName name="Kazakhstan">[9]Grants!#REF!</definedName>
    <definedName name="Kenya">#REF!</definedName>
    <definedName name="Korea__Democratic_People_s_Republic_of">#REF!</definedName>
    <definedName name="Kosovo">[9]Grants!#REF!</definedName>
    <definedName name="ksajaskljjkAX">#REF!</definedName>
    <definedName name="ksajaskljjkAX2">#REF!</definedName>
    <definedName name="Kyrgyzstan">[9]Grants!#REF!</definedName>
    <definedName name="Labsupplies">#REF!</definedName>
    <definedName name="lang1">[39]Setup!$E$6</definedName>
    <definedName name="LangOffset">'[40]Chg log'!$D$1</definedName>
    <definedName name="language">#REF!</definedName>
    <definedName name="Lao_People_s_Democratic_Republic">[9]Grants!#REF!</definedName>
    <definedName name="Latin_America_and_Caribbean">#REF!</definedName>
    <definedName name="Lesotho">[9]Grants!#REF!</definedName>
    <definedName name="LFA_SDA">'[41]LFA_Programmatic Progress_1B'!#REF!</definedName>
    <definedName name="LFA_SDA2">#REF!</definedName>
    <definedName name="LFASig">#REF!</definedName>
    <definedName name="Liberia">#REF!</definedName>
    <definedName name="list">#REF!</definedName>
    <definedName name="List_IE">'[41]Definitions-lists-EFR'!$A$58:$A$65</definedName>
    <definedName name="list1">#REF!</definedName>
    <definedName name="list2">[42]Definitions!$M$9:$M$13</definedName>
    <definedName name="listH">#REF!</definedName>
    <definedName name="ListHIV">#REF!</definedName>
    <definedName name="listie">#REF!</definedName>
    <definedName name="listmac">#REF!</definedName>
    <definedName name="ListMal">'[41]Definitions-lists-EFR'!$A$21:$A$25</definedName>
    <definedName name="listnew">#REF!</definedName>
    <definedName name="listS">[42]Definitions!$B$47:$B$95</definedName>
    <definedName name="listsda">#REF!</definedName>
    <definedName name="listsdah">#REF!</definedName>
    <definedName name="listsdahiv">#REF!</definedName>
    <definedName name="listsdahiv1">#REF!</definedName>
    <definedName name="listsdahiv2">#REF!</definedName>
    <definedName name="listsdam">[43]Definitions!$C$28:$C$50</definedName>
    <definedName name="listsdat">#REF!</definedName>
    <definedName name="listsdat1">[44]Definitions!$C$39:$C$54</definedName>
    <definedName name="listsdat2">#REF!</definedName>
    <definedName name="listserv">#REF!</definedName>
    <definedName name="listserv2">#REF!</definedName>
    <definedName name="ListTB">#REF!</definedName>
    <definedName name="lllllll">'[31]Definitions-lists-EFR'!$A$1:$A$7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Currency">IF(NOT([18]Setup!$B$6=""),VLOOKUP([18]Setup!$B$6,[18]Currencies!$B$2:$G$250, 6, FALSE),"")</definedName>
    <definedName name="localperdiem">'[28]Range Page'!#REF!</definedName>
    <definedName name="locut">#REF!</definedName>
    <definedName name="Lookup_Currency_Proposal">[45]Lookup!$AA$2:$AA$3</definedName>
    <definedName name="Lookup_Currency_Report">[45]Lookup!$AC$2:$AC$3</definedName>
    <definedName name="Lookup_DiseaseComponents_Options">[45]Lookup!$A$2:$A$6</definedName>
    <definedName name="Lookup_Language">[45]Lookup!$AF$2:$AF$4</definedName>
    <definedName name="Macedonia__The_Former_Yugoslav_Republic_of">[9]Grants!#REF!</definedName>
    <definedName name="Macro1">[46]!Macro1</definedName>
    <definedName name="Macro2">[46]!Macro2</definedName>
    <definedName name="MacrocategoriesALL">#REF!</definedName>
    <definedName name="Madagascar">#REF!</definedName>
    <definedName name="MainActivities">#REF!</definedName>
    <definedName name="Malaria">#REF!</definedName>
    <definedName name="Malaria_Module">#REF!</definedName>
    <definedName name="Malaria_Top10">[13]Malaria!$Y$2:$Y$5</definedName>
    <definedName name="MalariaI1">#REF!</definedName>
    <definedName name="MalariaI1Age">#REF!</definedName>
    <definedName name="MalariaI1Sex">#REF!</definedName>
    <definedName name="MalariaI2">#REF!</definedName>
    <definedName name="MalariaI2Age">#REF!</definedName>
    <definedName name="MalariaI2Sex">#REF!</definedName>
    <definedName name="MalariaI2Species">#REF!</definedName>
    <definedName name="MalariaI3">#REF!</definedName>
    <definedName name="MalariaI3Age">#REF!</definedName>
    <definedName name="MalariaI3Sex">#REF!</definedName>
    <definedName name="MalariaI4">#REF!</definedName>
    <definedName name="MalariaI4Species">#REF!</definedName>
    <definedName name="MalariaI4Typeoftesting">#REF!</definedName>
    <definedName name="MalariaI5">#REF!</definedName>
    <definedName name="MalariaI5Sex">#REF!</definedName>
    <definedName name="MalariaI5Species">#REF!</definedName>
    <definedName name="MalariaI6">#REF!</definedName>
    <definedName name="MalariaI6Sex">#REF!</definedName>
    <definedName name="MalariaII">#REF!</definedName>
    <definedName name="MalariaImpact">#REF!</definedName>
    <definedName name="MalariaModule1">#REF!</definedName>
    <definedName name="MalariaModule2">#REF!</definedName>
    <definedName name="MalariaModule3">#REF!</definedName>
    <definedName name="MalariaO1a">#REF!</definedName>
    <definedName name="MalariaO1aSex">#REF!</definedName>
    <definedName name="MalariaO3">#REF!</definedName>
    <definedName name="MalariaO3Sex">#REF!</definedName>
    <definedName name="MalariaOI">#REF!</definedName>
    <definedName name="MalariaSDA">'[41]Memo Malaria'!$A$2:$A$24</definedName>
    <definedName name="MalariaSource">[24]Malaria!$E$2:$E$25</definedName>
    <definedName name="Malawi">#REF!</definedName>
    <definedName name="Malaysia">[9]Grants!#REF!</definedName>
    <definedName name="Mali">#REF!</definedName>
    <definedName name="MarSun1">DATE(CalendarYear,3,1)-WEEKDAY(DATE(CalendarYear,3,1))+1</definedName>
    <definedName name="mary">[38]HIV!$A$2:$A$34</definedName>
    <definedName name="match_requirement">'[28]Range Page'!#REF!</definedName>
    <definedName name="Mauritania">#REF!</definedName>
    <definedName name="Mauritius">[9]Grants!#REF!</definedName>
    <definedName name="MaySun1">DATE(CalendarYear,5,1)-WEEKDAY(DATE(CalendarYear,5,1))+1</definedName>
    <definedName name="MDRTB">#REF!</definedName>
    <definedName name="MDRTB2">#REF!</definedName>
    <definedName name="MDRTB2Age">#REF!</definedName>
    <definedName name="MDRTB2Sex">#REF!</definedName>
    <definedName name="MDRTB3">#REF!</definedName>
    <definedName name="MDRTB3Age">#REF!</definedName>
    <definedName name="MDRTB3Casedefinition">#REF!</definedName>
    <definedName name="MDRTB3Sex">#REF!</definedName>
    <definedName name="measure">'[47]workplan Lists'!$H$1:$H$14</definedName>
    <definedName name="Micronutrients">#REF!</definedName>
    <definedName name="Middle_East_and_North_Africa">#REF!</definedName>
    <definedName name="Module_Indicators">#REF!</definedName>
    <definedName name="Module1">#REF!</definedName>
    <definedName name="Module10">#REF!</definedName>
    <definedName name="Module11">#REF!</definedName>
    <definedName name="Module12">#REF!</definedName>
    <definedName name="Module13">#REF!</definedName>
    <definedName name="Module14">#REF!</definedName>
    <definedName name="Module15">#REF!</definedName>
    <definedName name="Module2">#REF!</definedName>
    <definedName name="Module24">#REF!</definedName>
    <definedName name="Module27">#REF!</definedName>
    <definedName name="Module28">#REF!</definedName>
    <definedName name="Module29">#REF!</definedName>
    <definedName name="Module3">#REF!</definedName>
    <definedName name="Module30">#REF!</definedName>
    <definedName name="Module31">#REF!</definedName>
    <definedName name="Module32">#REF!</definedName>
    <definedName name="Module33">#REF!</definedName>
    <definedName name="Module34">#REF!</definedName>
    <definedName name="Module35">#REF!</definedName>
    <definedName name="Module4">#REF!</definedName>
    <definedName name="Module5">#REF!</definedName>
    <definedName name="Module6">#REF!</definedName>
    <definedName name="Module72">#REF!</definedName>
    <definedName name="Module73">#REF!</definedName>
    <definedName name="Module8">#REF!</definedName>
    <definedName name="Module9">#REF!</definedName>
    <definedName name="ModuleChoice">OFFSET(#REF!,0,0,(COUNTA(#REF!)-1),1)</definedName>
    <definedName name="Modules">#REF!</definedName>
    <definedName name="ModulesInCmp">OFFSET(#REF!,0,0,NbrOfModulesInCmp,1)</definedName>
    <definedName name="Moldova__Republic_of">[9]Grants!#REF!</definedName>
    <definedName name="Mongolia">[9]Grants!#REF!</definedName>
    <definedName name="months">#REF!</definedName>
    <definedName name="Morocco">[9]Grants!#REF!</definedName>
    <definedName name="Mozambique">#REF!</definedName>
    <definedName name="Multicountry_Africa__SADC">[9]Grants!#REF!</definedName>
    <definedName name="Multicountry_Africa__West_Africa_Corridor_Program">[9]Grants!#REF!</definedName>
    <definedName name="Multicountry_Americas__CARICOM___PANCAP">[9]Grants!#REF!</definedName>
    <definedName name="Multicountry_Americas__COPRECOS">[9]Grants!#REF!</definedName>
    <definedName name="Multicountry_Americas__Meso">[9]Grants!#REF!</definedName>
    <definedName name="Multicountry_Americas__REDCA">[9]Grants!#REF!</definedName>
    <definedName name="Multicountry_Americas__REDTRASEX">[9]Grants!#REF!</definedName>
    <definedName name="Multicountry_East_Asia_And_Pacific__APN">[9]Grants!#REF!</definedName>
    <definedName name="Multicountry_East_Asia_And_Pacific__ISEAN_HIVOS">[9]Grants!#REF!</definedName>
    <definedName name="Multicountry_East_Asia_and_Pacific__RAI">#REF!</definedName>
    <definedName name="Multicountry_Eastern_Europe___Central_Asia__EHRN">[9]Grants!#REF!</definedName>
    <definedName name="Multicountry_Middle_East__IOM">[9]Grants!#REF!</definedName>
    <definedName name="Multicountry_Middle_East_and_North_Africa__MENAHRA">[9]Grants!#REF!</definedName>
    <definedName name="Multicountry_South_Asia">[9]Grants!#REF!</definedName>
    <definedName name="Multicountry_Western_Pacific">[9]Grants!#REF!</definedName>
    <definedName name="Myanmar">#REF!</definedName>
    <definedName name="n">'[20]1. Unit Costs'!$B$8:$B$270</definedName>
    <definedName name="name">'[48]10. Lists'!$B$16:$B$30</definedName>
    <definedName name="Namibia">#REF!</definedName>
    <definedName name="NbrOfModulesInCmp">COUNT(#REF!)</definedName>
    <definedName name="NbrOfPRsSelected">COUNTA([18]Setup!$A$16:$B$55)</definedName>
    <definedName name="ndoh">'[49]Definitions-lists-EFR'!$A$1:$A$7</definedName>
    <definedName name="Nepal">#REF!</definedName>
    <definedName name="new">'[50]10. Lists'!$B$16:$B$30</definedName>
    <definedName name="NewStatus">#REF!</definedName>
    <definedName name="nhls">[12]ValidationLists!$C$42:$C$64</definedName>
    <definedName name="Nicaragua">[9]Grants!#REF!</definedName>
    <definedName name="Niger">#REF!</definedName>
    <definedName name="Nigeria">#REF!</definedName>
    <definedName name="Note1">'[51]Notes 3.1-3.14'!#REF!</definedName>
    <definedName name="Note10">#REF!</definedName>
    <definedName name="Note11">#REF!</definedName>
    <definedName name="Note1100000000">#REF!</definedName>
    <definedName name="Note12">#REF!</definedName>
    <definedName name="Note12b">#REF!</definedName>
    <definedName name="Note13">#REF!</definedName>
    <definedName name="Note14">#REF!</definedName>
    <definedName name="Note15">#REF!</definedName>
    <definedName name="Note16">#REF!</definedName>
    <definedName name="Note17">#REF!</definedName>
    <definedName name="Note18">#REF!</definedName>
    <definedName name="Note19">#REF!</definedName>
    <definedName name="Note2">'[51]Notes 3.1-3.14'!#REF!</definedName>
    <definedName name="Note20">#REF!</definedName>
    <definedName name="Note2000">#REF!</definedName>
    <definedName name="Note21">#REF!</definedName>
    <definedName name="Note22">#REF!</definedName>
    <definedName name="Note23">#REF!</definedName>
    <definedName name="Note24">#REF!</definedName>
    <definedName name="Note25">#REF!</definedName>
    <definedName name="Note26">#REF!</definedName>
    <definedName name="Note27">#REF!</definedName>
    <definedName name="Note28">#REF!</definedName>
    <definedName name="Note29">#REF!</definedName>
    <definedName name="Note3">'[51]Notes 3.1-3.14'!#REF!</definedName>
    <definedName name="Note30">#REF!</definedName>
    <definedName name="Note31">#REF!</definedName>
    <definedName name="Note32">#REF!</definedName>
    <definedName name="Note33">#REF!</definedName>
    <definedName name="Note34">#REF!</definedName>
    <definedName name="Note35">#REF!</definedName>
    <definedName name="Note36">#REF!</definedName>
    <definedName name="Note37">#REF!</definedName>
    <definedName name="Note38">#REF!</definedName>
    <definedName name="Note39">#REF!</definedName>
    <definedName name="Note4">'[51]Notes 3.1-3.14'!#REF!</definedName>
    <definedName name="Note40">#REF!</definedName>
    <definedName name="Note41">#REF!</definedName>
    <definedName name="Note42">#REF!</definedName>
    <definedName name="Note43">#REF!</definedName>
    <definedName name="Note44">#REF!</definedName>
    <definedName name="Note45">#REF!</definedName>
    <definedName name="Note46">#REF!</definedName>
    <definedName name="Note47">#REF!</definedName>
    <definedName name="Note48">#REF!</definedName>
    <definedName name="Note49">#REF!</definedName>
    <definedName name="Note5">'[51]Notes 3.1-3.14'!#REF!</definedName>
    <definedName name="Note50">#REF!</definedName>
    <definedName name="Note51">#REF!</definedName>
    <definedName name="Note52">#REF!</definedName>
    <definedName name="Note53">#REF!</definedName>
    <definedName name="Note54">#REF!</definedName>
    <definedName name="Note55">#REF!</definedName>
    <definedName name="Note56">#REF!</definedName>
    <definedName name="Note57">#REF!</definedName>
    <definedName name="Note58">#REF!</definedName>
    <definedName name="Note59">#REF!</definedName>
    <definedName name="Note6">'[51]Notes 3.1-3.14'!#REF!</definedName>
    <definedName name="Note60">#REF!</definedName>
    <definedName name="Note61">#REF!</definedName>
    <definedName name="Note62">#REF!</definedName>
    <definedName name="Note63">'[51]Notes 3.1-3.14'!#REF!</definedName>
    <definedName name="Note64">#REF!</definedName>
    <definedName name="Note65">#REF!</definedName>
    <definedName name="Note652">#REF!</definedName>
    <definedName name="Note66">#REF!</definedName>
    <definedName name="Note67">#REF!</definedName>
    <definedName name="Note68">#REF!</definedName>
    <definedName name="Note69">#REF!</definedName>
    <definedName name="Note7">'[51]Notes 3.1-3.14'!#REF!</definedName>
    <definedName name="Note70">'[51]Notes 3.1-3.14'!#REF!</definedName>
    <definedName name="Note71">'[51]Notes 3.1-3.14'!#REF!</definedName>
    <definedName name="Note8">'[51]Notes 3.1-3.14'!#REF!</definedName>
    <definedName name="Note8b">'[51]Notes 3.1-3.14'!#REF!</definedName>
    <definedName name="Note9">'[51]Notes 3.1-3.14'!#REF!</definedName>
    <definedName name="NovSun1">DATE(CalendarYear,11,1)-WEEKDAY(DATE(CalendarYear,11,1))+1</definedName>
    <definedName name="numprintlangs">#REF!</definedName>
    <definedName name="numprintlangs_exist">#REF!</definedName>
    <definedName name="o">#REF!</definedName>
    <definedName name="Objectives">'[52]Obj List'!$A$1:$A$7</definedName>
    <definedName name="OctSun1">DATE(CalendarYear,10,1)-WEEKDAY(DATE(CalendarYear,10,1))+1</definedName>
    <definedName name="Official_Country_Name">#REF!</definedName>
    <definedName name="OI_Component">#REF!</definedName>
    <definedName name="OI_HIV">#REF!</definedName>
    <definedName name="OI_HSS">#REF!</definedName>
    <definedName name="OI_Malaria">#REF!</definedName>
    <definedName name="OI_TB">#REF!</definedName>
    <definedName name="OIDrugs">#REF!</definedName>
    <definedName name="ooo">'[31]Definitions-lists-EFR'!$A$58:$A$65</definedName>
    <definedName name="org">[53]ValidationLists!$C$42:$C$64</definedName>
    <definedName name="Organisation">[54]ValidationLists!$C$42:$C$64</definedName>
    <definedName name="Organisations">#REF!</definedName>
    <definedName name="orgs">[55]ValidationLists!$C$42:$C$64</definedName>
    <definedName name="Other_ER">#REF!</definedName>
    <definedName name="Output_Col">#REF!</definedName>
    <definedName name="Ownership" hidden="1">OFFSET([19]!Data.Top.Left,1,0)</definedName>
    <definedName name="Pakistan">#REF!</definedName>
    <definedName name="Palestine">[9]Grants!#REF!</definedName>
    <definedName name="Panama">[9]Grants!#REF!</definedName>
    <definedName name="Papua_New_Guinea">#REF!</definedName>
    <definedName name="Paraguay">[9]Grants!#REF!</definedName>
    <definedName name="PEP_supplies">#REF!</definedName>
    <definedName name="perdiem">'[28]Range Page'!#REF!</definedName>
    <definedName name="Perinatal">#REF!</definedName>
    <definedName name="Peru">[9]Grants!#REF!</definedName>
    <definedName name="PF">[56]Malaria!$G$2:$G$19</definedName>
    <definedName name="Pharma">OFFSET('[57]Pharma CIs'!$C$2,0,0,COUNTA('[57]Pharma CIs'!$C$2:$C$11),1)</definedName>
    <definedName name="Philippines">#REF!</definedName>
    <definedName name="Please_Select">#REF!</definedName>
    <definedName name="PMTCT">#REF!</definedName>
    <definedName name="PMTCT1">#REF!</definedName>
    <definedName name="PMTCT1HIVstatuspregnantwomen">#REF!</definedName>
    <definedName name="PMTCT2">#REF!</definedName>
    <definedName name="PMTCT2Typeofregimen">#REF!</definedName>
    <definedName name="PNG_M_PSI">#REF!</definedName>
    <definedName name="PR">#REF!</definedName>
    <definedName name="PR_SDA">'[41]LFA_Programmatic Progress_1A'!#REF!</definedName>
    <definedName name="PR_SDA2">#REF!</definedName>
    <definedName name="PRAcronym">#REF!:INDEX(#REF!,COUNTIF(#REF!,"?*"))</definedName>
    <definedName name="PRAcronym123">#REF!:INDEX(#REF!,COUNTIF(#REF!,"?*"))</definedName>
    <definedName name="Preventionprogramsforadolescentsandyouthinandoutofschool">#REF!</definedName>
    <definedName name="Preventionprogramsforgeneralpopulation">#REF!</definedName>
    <definedName name="PreventionprogramsforMSMandTGs">#REF!</definedName>
    <definedName name="Preventionprogramsforothervulnerablepopulationspleasespecify">#REF!</definedName>
    <definedName name="PreventionprogramsforpeoplewhoinjectdrugsPWIDandtheirpartners">#REF!</definedName>
    <definedName name="Preventionprogramsforsexworkersandtheirclients">#REF!</definedName>
    <definedName name="_xlnm.Print_Titles">[58]INCSTATE!#REF!</definedName>
    <definedName name="Prior">#REF!</definedName>
    <definedName name="Priority">#REF!</definedName>
    <definedName name="PriorYear">#REF!</definedName>
    <definedName name="Private_sector_case_management__other">#REF!</definedName>
    <definedName name="Private_sector_co_payment_mechanism">#REF!</definedName>
    <definedName name="PRnumbers">'[13]Performance Framework'!$K$4:$K$8</definedName>
    <definedName name="proc">#REF!</definedName>
    <definedName name="Procurement">#REF!</definedName>
    <definedName name="Procurement1">'[59]10. Lists'!$B$32:$B$38</definedName>
    <definedName name="procurementfee">'[7]Range Page'!$A$39</definedName>
    <definedName name="produtos">OFFSET('[16]Sh3-Unit costs'!$A$5,0,0,COUNTA('[16]Sh3-Unit costs'!$A$5:$A$121),1)</definedName>
    <definedName name="Programmanagement">#REF!</definedName>
    <definedName name="ProperMuni">#REF!</definedName>
    <definedName name="Province">[60]Sheet1!$A$8:$A$15</definedName>
    <definedName name="PRsInCountry">OFFSET([18]Recipient!$B$1,MATCH([18]Setup!$B$6,[18]Recipient!A:A,0)-1,0,COUNTIF([18]Recipient!A:A,[18]Setup!$B$6),1)</definedName>
    <definedName name="PS">#REF!</definedName>
    <definedName name="PSM">OFFSET(PSM [61]CIs!$A$2,0,0,COUNTA([0]!PSM [61]CIs!$A$2:$A$11),1)</definedName>
    <definedName name="Q1_Budget">#REF!</definedName>
    <definedName name="Q2_Budget">#REF!</definedName>
    <definedName name="Q3_Budget">#REF!</definedName>
    <definedName name="Q4_Budget">#REF!</definedName>
    <definedName name="Q5_Budget">#REF!</definedName>
    <definedName name="Q6_Budget">#REF!</definedName>
    <definedName name="Quarters">[62]FORM1!$F$12:$L$12</definedName>
    <definedName name="Rank2">#REF!</definedName>
    <definedName name="Rankings">#REF!</definedName>
    <definedName name="rate_y1">'[16]Sh3-Unit costs'!$H$6</definedName>
    <definedName name="rate_year1">'[16]Sh3-Unit costs '!#REF!</definedName>
    <definedName name="Recipient">OFFSET([18]Setup!$A$16,0,0,COUNTA([18]Setup!$A$16:$A$55),1)</definedName>
    <definedName name="Recipientinfo">[63]Sheet1!$A$2:$A$15</definedName>
    <definedName name="Recipients">#REF!</definedName>
    <definedName name="Regions">#REF!</definedName>
    <definedName name="Removinglegalbarrierstoaccess">#REF!</definedName>
    <definedName name="Report_Curr">[27]Cover!$C$5</definedName>
    <definedName name="Report1">#REF!</definedName>
    <definedName name="Report10">#REF!</definedName>
    <definedName name="Report11">#REF!</definedName>
    <definedName name="Report12">#REF!</definedName>
    <definedName name="Report13">#REF!</definedName>
    <definedName name="Report13b">#REF!</definedName>
    <definedName name="Report14">#REF!</definedName>
    <definedName name="Report15">#REF!</definedName>
    <definedName name="Report16">#REF!</definedName>
    <definedName name="Report17">#REF!</definedName>
    <definedName name="Report18">#REF!</definedName>
    <definedName name="Report19">#REF!</definedName>
    <definedName name="Report2">#REF!</definedName>
    <definedName name="Report20">#REF!</definedName>
    <definedName name="Report3">#REF!</definedName>
    <definedName name="Report4">#REF!</definedName>
    <definedName name="Report5">#REF!</definedName>
    <definedName name="Report6">#REF!</definedName>
    <definedName name="Report7">#REF!</definedName>
    <definedName name="Report8">#REF!</definedName>
    <definedName name="Report9">#REF!</definedName>
    <definedName name="rEPORTA222">#REF!</definedName>
    <definedName name="Reporting_Period">[9]Lists!$E$3:$E$6</definedName>
    <definedName name="responsibility">'[64]Sh-7 Lists'!$D$2:$D$13</definedName>
    <definedName name="ResultsbasedFinancing">#REF!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TRUE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2</definedName>
    <definedName name="RiskUpdateDisplay" hidden="1">TRUE</definedName>
    <definedName name="RiskUseDifferentSeedForEachSim" hidden="1">FALSE</definedName>
    <definedName name="RiskUseFixedSeed" hidden="1">FALSE</definedName>
    <definedName name="RiskUseMultipleCPUs" hidden="1">TRUE</definedName>
    <definedName name="rngCurrency">#REF!</definedName>
    <definedName name="Romania">[9]Grants!#REF!</definedName>
    <definedName name="rosh">#REF!</definedName>
    <definedName name="ROSHANTHA">'[49]LFA_Programmatic Progress_1A'!#REF!</definedName>
    <definedName name="Russian_Federation">[9]Grants!#REF!</definedName>
    <definedName name="Rwanda">#REF!</definedName>
    <definedName name="S">'[65]Memo HIV'!$A$2:$A$26</definedName>
    <definedName name="SActivities">#REF!</definedName>
    <definedName name="sam">[66]Definitions!$B$47:$B$95</definedName>
    <definedName name="Sao_Tome_and_Principe">[9]Grants!#REF!</definedName>
    <definedName name="SD">#REF!</definedName>
    <definedName name="SD_2">#REF!</definedName>
    <definedName name="SDA">#REF!</definedName>
    <definedName name="SDA_2">#REF!</definedName>
    <definedName name="SDAHealthSystemsStrengthening">#REF!</definedName>
    <definedName name="SDAHIVAIDS">#REF!</definedName>
    <definedName name="SDAList">#REF!</definedName>
    <definedName name="SDAMalaria">#REF!</definedName>
    <definedName name="SDAs">'[52]SDA List'!$A$1:$A$14</definedName>
    <definedName name="SDATuberculosis">#REF!</definedName>
    <definedName name="SDFGH">[67]Translations!$D$1</definedName>
    <definedName name="Select">#REF!</definedName>
    <definedName name="Senegal">#REF!</definedName>
    <definedName name="SepSun1">DATE(CalendarYear,9,1)-WEEKDAY(DATE(CalendarYear,9,1))+1</definedName>
    <definedName name="Serbia">[9]Grants!#REF!</definedName>
    <definedName name="Served">#REF!</definedName>
    <definedName name="Severe_malaria">#REF!</definedName>
    <definedName name="Sex">#REF!</definedName>
    <definedName name="sfADFdf">#REF!</definedName>
    <definedName name="sff">#REF!</definedName>
    <definedName name="Show.Acct.Update.Warning" hidden="1">#REF!</definedName>
    <definedName name="Show.MDB.Update.Warning" hidden="1">#REF!</definedName>
    <definedName name="Sierra_Leone">#REF!</definedName>
    <definedName name="Solomon_Islands">[9]Grants!#REF!</definedName>
    <definedName name="Somalia">#REF!</definedName>
    <definedName name="Sources">#REF!</definedName>
    <definedName name="Sources2">#REF!</definedName>
    <definedName name="South_Africa">#REF!</definedName>
    <definedName name="South_East_Asia">#REF!</definedName>
    <definedName name="South_Sudan">#REF!</definedName>
    <definedName name="Southern_and_Eastern_Africa">#REF!</definedName>
    <definedName name="spec">#REF!</definedName>
    <definedName name="Specialization">#REF!</definedName>
    <definedName name="SpecificpreventioninterventionsSPI">#REF!</definedName>
    <definedName name="sr">#REF!</definedName>
    <definedName name="SRecipients">#REF!</definedName>
    <definedName name="Sri_Lanka">#REF!</definedName>
    <definedName name="StartYear">#REF!</definedName>
    <definedName name="Sub">#REF!</definedName>
    <definedName name="Subactivity">#REF!</definedName>
    <definedName name="Sudan">#REF!</definedName>
    <definedName name="Suriname">[9]Grants!#REF!</definedName>
    <definedName name="Swaziland">#REF!</definedName>
    <definedName name="Syrian_Arab_Republic">[9]Grants!#REF!</definedName>
    <definedName name="Tajikistan">#REF!</definedName>
    <definedName name="Tanzania__United_Republic_of">#REF!</definedName>
    <definedName name="TargetCumulation">[13]Definitions!$Y$3:$Y$5</definedName>
    <definedName name="TargetedRiskGroup">#REF!</definedName>
    <definedName name="Tax_Exemption_Status">[9]Lists!$A$11:$A$14</definedName>
    <definedName name="TaxPaidGF">[26]Input!$F$16</definedName>
    <definedName name="TaxPaidPR">[26]Input!$C$16</definedName>
    <definedName name="TaxPaidSR">[26]Input!$D$16</definedName>
    <definedName name="TaxPaidTotal">[26]Input!$E$16</definedName>
    <definedName name="TaxRecoveredGF">[26]Input!$F$17</definedName>
    <definedName name="TB">#REF!</definedName>
    <definedName name="TB_Top10">[13]TB!$Y$2:$Y$5</definedName>
    <definedName name="TBcareandprevention">#REF!</definedName>
    <definedName name="TBHIV">#REF!</definedName>
    <definedName name="TBII">#REF!</definedName>
    <definedName name="TBO4a">#REF!</definedName>
    <definedName name="TBO4Age">#REF!</definedName>
    <definedName name="TBO4Sex">#REF!</definedName>
    <definedName name="TBOI">#REF!</definedName>
    <definedName name="TBSDA">#REF!</definedName>
    <definedName name="TBSource">[24]TB!$E$2:$E$25</definedName>
    <definedName name="TCS1a">#REF!</definedName>
    <definedName name="TCS1aAge">#REF!</definedName>
    <definedName name="TCS1aSex">#REF!</definedName>
    <definedName name="TCS2a">#REF!</definedName>
    <definedName name="TCS2aSex">#REF!</definedName>
    <definedName name="TCS3a">#REF!</definedName>
    <definedName name="TCS3aAge">#REF!</definedName>
    <definedName name="TCS3aSex">#REF!</definedName>
    <definedName name="TEST">'[41]LFA_Programmatic Progress_1A'!#REF!</definedName>
    <definedName name="test2">#REF!</definedName>
    <definedName name="tests">'[39]Input costs'!$B$5:$D$24</definedName>
    <definedName name="Thailand">#REF!</definedName>
    <definedName name="Therapeutic_efficacy_surveillance">#REF!</definedName>
    <definedName name="TiedTo">[13]Definitions!$AE$3:$AE$7</definedName>
    <definedName name="Timeframe">#REF!</definedName>
    <definedName name="Timeframe2">#REF!</definedName>
    <definedName name="Timor_Leste">#REF!</definedName>
    <definedName name="Togo">#REF!</definedName>
    <definedName name="Top_10">IF(ComponentCode="S",'[13]Instructions fr'!HSS_Top10,IF(ComponentCode="I",HIV_Top10,IF(ComponentCode="u",TB_Top10,IF(ComponentCode="a",Malaria_Top10,""))))</definedName>
    <definedName name="Total_pop_2001">#REF!</definedName>
    <definedName name="Total_pop_2007">#REF!</definedName>
    <definedName name="translation">#REF!</definedName>
    <definedName name="Treatmentcareandsupport">#REF!</definedName>
    <definedName name="Tuberculosis_Module">#REF!</definedName>
    <definedName name="TuberculosisModule4">#REF!</definedName>
    <definedName name="TuberculosisModule5">#REF!</definedName>
    <definedName name="Tunisia">[9]Grants!#REF!</definedName>
    <definedName name="Turkmenistan">[9]Grants!#REF!</definedName>
    <definedName name="Type">#REF!</definedName>
    <definedName name="Type_of_Recipient">[68]Sheet1!$C$12:$C$25</definedName>
    <definedName name="Type1">#REF!</definedName>
    <definedName name="Type10">#REF!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peRegimen">#REF!</definedName>
    <definedName name="TypeTesting">#REF!</definedName>
    <definedName name="TypeTreatment">#REF!</definedName>
    <definedName name="Uganda">#REF!</definedName>
    <definedName name="Ukraine">#REF!</definedName>
    <definedName name="Unit_Cost">'[16]Sh3-Unit costs'!$A$7:$A$484</definedName>
    <definedName name="Unit_costs">'[69]1. Unit Costs'!$A$8:$A$230</definedName>
    <definedName name="UnrecoverableGF">[26]Input!$F$18</definedName>
    <definedName name="UpperMuni">#REF!</definedName>
    <definedName name="Uruguay">[9]Grants!#REF!</definedName>
    <definedName name="USD">#REF!</definedName>
    <definedName name="Use">'[13]Performance Framework'!#REF!</definedName>
    <definedName name="Uzbekistan">#REF!</definedName>
    <definedName name="ValidationRange">'[16] Sh5- Detailed WP'!#REF!,'[16] Sh5- Detailed WP'!#REF!</definedName>
    <definedName name="VC3a">#REF!</definedName>
    <definedName name="VC3aTargetedriskgroup">#REF!</definedName>
    <definedName name="VC4a">#REF!</definedName>
    <definedName name="VC4aTargetedriskgroup">#REF!</definedName>
    <definedName name="vctsource">'[15]PMTCT &amp; VCT'!$J$7</definedName>
    <definedName name="Vectorcontrol">#REF!</definedName>
    <definedName name="Viet_Nam">#REF!</definedName>
    <definedName name="Western_Africa">#REF!</definedName>
    <definedName name="wwwwwww">'[31]Memo HIV'!$A$2:$A$26</definedName>
    <definedName name="x">#REF!</definedName>
    <definedName name="XAuthorInvalidPicklistData">[70]apttusmetadata!$B$1</definedName>
    <definedName name="XR">'[41]Annex 5a - Disbursement request'!#REF!</definedName>
    <definedName name="xxx">'[71]LFA_Programmatic Progress_1B'!#REF!</definedName>
    <definedName name="year">[62]SUMMARY!$P$10:$R$10</definedName>
    <definedName name="YearEnd">#REF!</definedName>
    <definedName name="Years">[13]Definitions!$G$3:$G$8</definedName>
    <definedName name="Yemen">#REF!</definedName>
    <definedName name="YESNO">#REF!</definedName>
    <definedName name="yr3patients">#REF!</definedName>
    <definedName name="Zambia">#REF!</definedName>
    <definedName name="Zanzibar">#REF!</definedName>
    <definedName name="Zimbabwe">#REF!</definedName>
    <definedName name="ZZZZZZZZZZZZZZZ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A2" i="1" l="1"/>
  <c r="DB2" i="1"/>
  <c r="DC2" i="1"/>
  <c r="DD2" i="1"/>
  <c r="DE2" i="1"/>
  <c r="DF2" i="1"/>
  <c r="DG2" i="1"/>
  <c r="DH2" i="1"/>
  <c r="DI2" i="1"/>
  <c r="DJ2" i="1"/>
  <c r="DK2" i="1"/>
  <c r="DL2" i="1"/>
  <c r="DM2" i="1"/>
  <c r="DN2" i="1"/>
  <c r="DO2" i="1"/>
  <c r="DP2" i="1"/>
  <c r="DQ2" i="1"/>
  <c r="DR2" i="1"/>
  <c r="DS2" i="1"/>
  <c r="DT2" i="1"/>
  <c r="DU2" i="1"/>
  <c r="DV2" i="1"/>
  <c r="DW2" i="1"/>
  <c r="DX2" i="1"/>
  <c r="DY2" i="1"/>
  <c r="DZ2" i="1"/>
  <c r="EA2" i="1"/>
  <c r="EB2" i="1"/>
  <c r="EC2" i="1"/>
  <c r="ED2" i="1"/>
  <c r="EE2" i="1"/>
  <c r="EF2" i="1"/>
  <c r="EG2" i="1"/>
  <c r="EH2" i="1"/>
  <c r="EI2" i="1"/>
  <c r="EJ2" i="1"/>
  <c r="EN2" i="1"/>
  <c r="F3" i="1"/>
  <c r="G3" i="1"/>
  <c r="H3" i="1"/>
  <c r="I3" i="1"/>
  <c r="J3" i="1"/>
  <c r="K3" i="1"/>
  <c r="L3" i="1"/>
  <c r="M3" i="1"/>
  <c r="N3" i="1"/>
  <c r="O3" i="1" s="1"/>
  <c r="P3" i="1" s="1"/>
  <c r="Q3" i="1" s="1"/>
  <c r="R3" i="1"/>
  <c r="S3" i="1"/>
  <c r="T3" i="1"/>
  <c r="U3" i="1"/>
  <c r="V3" i="1"/>
  <c r="W3" i="1"/>
  <c r="X3" i="1"/>
  <c r="Y3" i="1"/>
  <c r="Z3" i="1"/>
  <c r="AA3" i="1" s="1"/>
  <c r="AB3" i="1" s="1"/>
  <c r="AC3" i="1" s="1"/>
  <c r="AD3" i="1"/>
  <c r="AE3" i="1"/>
  <c r="AF3" i="1"/>
  <c r="AG3" i="1"/>
  <c r="AH3" i="1"/>
  <c r="AI3" i="1"/>
  <c r="AJ3" i="1"/>
  <c r="AK3" i="1"/>
  <c r="AL3" i="1"/>
  <c r="AM3" i="1" s="1"/>
  <c r="AN3" i="1" s="1"/>
  <c r="AP3" i="1"/>
  <c r="AQ3" i="1"/>
  <c r="AR3" i="1"/>
  <c r="AS3" i="1"/>
  <c r="AT3" i="1"/>
  <c r="AU3" i="1"/>
  <c r="AV3" i="1"/>
  <c r="AW3" i="1"/>
  <c r="AX3" i="1"/>
  <c r="AY3" i="1" s="1"/>
  <c r="AZ3" i="1" s="1"/>
  <c r="BA3" i="1" s="1"/>
  <c r="DA3" i="1"/>
  <c r="DB3" i="1"/>
  <c r="DC3" i="1"/>
  <c r="DD3" i="1"/>
  <c r="DE3" i="1"/>
  <c r="DF3" i="1"/>
  <c r="DG3" i="1"/>
  <c r="DH3" i="1"/>
  <c r="DI3" i="1"/>
  <c r="DJ3" i="1"/>
  <c r="DK3" i="1"/>
  <c r="DL3" i="1"/>
  <c r="DM3" i="1"/>
  <c r="DN3" i="1"/>
  <c r="DO3" i="1"/>
  <c r="DP3" i="1"/>
  <c r="DQ3" i="1"/>
  <c r="DR3" i="1"/>
  <c r="DS3" i="1"/>
  <c r="DT3" i="1"/>
  <c r="DU3" i="1"/>
  <c r="DV3" i="1"/>
  <c r="DW3" i="1"/>
  <c r="DX3" i="1"/>
  <c r="DY3" i="1"/>
  <c r="DZ3" i="1"/>
  <c r="EA3" i="1"/>
  <c r="EB3" i="1"/>
  <c r="EC3" i="1"/>
  <c r="ED3" i="1"/>
  <c r="EE3" i="1"/>
  <c r="EF3" i="1"/>
  <c r="EG3" i="1"/>
  <c r="EH3" i="1"/>
  <c r="EI3" i="1"/>
  <c r="EJ3" i="1"/>
  <c r="EN3" i="1"/>
  <c r="BB4" i="1"/>
  <c r="BB3" i="1" s="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FQ4" i="1"/>
  <c r="FR4" i="1"/>
  <c r="FS4" i="1"/>
  <c r="FT4" i="1"/>
  <c r="FU4" i="1"/>
  <c r="FV4" i="1"/>
  <c r="FW4" i="1"/>
  <c r="FX4" i="1"/>
  <c r="FY4" i="1"/>
  <c r="FZ4" i="1"/>
  <c r="GA4" i="1"/>
  <c r="GB4" i="1"/>
  <c r="GC4" i="1"/>
  <c r="GD4" i="1"/>
  <c r="GE4" i="1"/>
  <c r="GF4" i="1"/>
  <c r="GG4" i="1"/>
  <c r="GH4" i="1"/>
  <c r="GI4" i="1"/>
  <c r="GJ4" i="1"/>
  <c r="GK4" i="1"/>
  <c r="GL4" i="1"/>
  <c r="GM4" i="1"/>
  <c r="GN4" i="1"/>
  <c r="GO4" i="1"/>
  <c r="GP4" i="1"/>
  <c r="GQ4" i="1"/>
  <c r="GR4" i="1"/>
  <c r="GS4" i="1"/>
  <c r="GT4" i="1"/>
  <c r="GU4" i="1"/>
  <c r="GV4" i="1"/>
  <c r="GW4" i="1"/>
  <c r="GX4" i="1"/>
  <c r="GY4" i="1"/>
  <c r="GZ4" i="1"/>
  <c r="HA4" i="1"/>
  <c r="HB4" i="1"/>
  <c r="HC4" i="1"/>
  <c r="HD4" i="1"/>
  <c r="F5" i="1"/>
  <c r="G5" i="1"/>
  <c r="H5" i="1"/>
  <c r="I5" i="1"/>
  <c r="J5" i="1"/>
  <c r="K5" i="1"/>
  <c r="L5" i="1"/>
  <c r="M5" i="1"/>
  <c r="N5" i="1"/>
  <c r="R5" i="1"/>
  <c r="S5" i="1"/>
  <c r="T5" i="1"/>
  <c r="U5" i="1"/>
  <c r="V5" i="1"/>
  <c r="W5" i="1"/>
  <c r="X5" i="1"/>
  <c r="Y5" i="1"/>
  <c r="Z5" i="1"/>
  <c r="AD5" i="1"/>
  <c r="AE5" i="1"/>
  <c r="AF5" i="1"/>
  <c r="AG5" i="1"/>
  <c r="AH5" i="1"/>
  <c r="AI5" i="1"/>
  <c r="AJ5" i="1"/>
  <c r="AK5" i="1"/>
  <c r="AL5" i="1"/>
  <c r="AP5" i="1"/>
  <c r="AQ5" i="1"/>
  <c r="AR5" i="1"/>
  <c r="AS5" i="1"/>
  <c r="AT5" i="1"/>
  <c r="AU5" i="1"/>
  <c r="AV5" i="1"/>
  <c r="AW5" i="1"/>
  <c r="AX5" i="1"/>
  <c r="BB5" i="1"/>
  <c r="CI5" i="1"/>
  <c r="CJ5" i="1"/>
  <c r="CK5" i="1"/>
  <c r="CU5" i="1"/>
  <c r="CV5" i="1"/>
  <c r="CW5" i="1"/>
  <c r="EK5" i="1"/>
  <c r="EK3" i="1" s="1"/>
  <c r="EL5" i="1"/>
  <c r="EM5" i="1" s="1"/>
  <c r="EN5" i="1"/>
  <c r="EO5" i="1" s="1"/>
  <c r="D8" i="1"/>
  <c r="E8" i="1"/>
  <c r="BB8" i="1"/>
  <c r="BK8" i="1"/>
  <c r="BE8" i="1" s="1"/>
  <c r="BQ8" i="1"/>
  <c r="BW8" i="1"/>
  <c r="BT8" i="1" s="1"/>
  <c r="BZ8" i="1"/>
  <c r="CI8" i="1"/>
  <c r="CC8" i="1" s="1"/>
  <c r="CO8" i="1"/>
  <c r="CU8" i="1"/>
  <c r="CR8" i="1" s="1"/>
  <c r="D9" i="1"/>
  <c r="E9" i="1"/>
  <c r="BK9" i="1"/>
  <c r="BN9" i="1"/>
  <c r="BQ9" i="1"/>
  <c r="BT9" i="1"/>
  <c r="BW9" i="1"/>
  <c r="CI9" i="1"/>
  <c r="CL9" i="1"/>
  <c r="CO9" i="1"/>
  <c r="CR9" i="1"/>
  <c r="CU9" i="1"/>
  <c r="D10" i="1"/>
  <c r="E10" i="1"/>
  <c r="BE10" i="1"/>
  <c r="BH10" i="1"/>
  <c r="BK10" i="1"/>
  <c r="BB10" i="1" s="1"/>
  <c r="BN10" i="1"/>
  <c r="BW10" i="1"/>
  <c r="CC10" i="1"/>
  <c r="CF10" i="1"/>
  <c r="CI10" i="1"/>
  <c r="BZ10" i="1" s="1"/>
  <c r="CU10" i="1"/>
  <c r="D11" i="1"/>
  <c r="E11" i="1"/>
  <c r="BB11" i="1"/>
  <c r="BE11" i="1"/>
  <c r="BH11" i="1"/>
  <c r="BK11" i="1"/>
  <c r="BW11" i="1"/>
  <c r="BZ11" i="1"/>
  <c r="CC11" i="1"/>
  <c r="CF11" i="1"/>
  <c r="CI11" i="1"/>
  <c r="CO11" i="1"/>
  <c r="CU11" i="1"/>
  <c r="D12" i="1"/>
  <c r="E12" i="1"/>
  <c r="BH12" i="1"/>
  <c r="BK12" i="1"/>
  <c r="BQ12" i="1"/>
  <c r="BT12" i="1"/>
  <c r="BW12" i="1"/>
  <c r="BN12" i="1" s="1"/>
  <c r="BZ12" i="1"/>
  <c r="CI12" i="1"/>
  <c r="CR12" i="1"/>
  <c r="CU12" i="1"/>
  <c r="CL12" i="1" s="1"/>
  <c r="D13" i="1"/>
  <c r="E13" i="1"/>
  <c r="BE13" i="1"/>
  <c r="BH13" i="1"/>
  <c r="BK13" i="1"/>
  <c r="BB13" i="1" s="1"/>
  <c r="BN13" i="1"/>
  <c r="BW13" i="1"/>
  <c r="CC13" i="1"/>
  <c r="CF13" i="1"/>
  <c r="CI13" i="1"/>
  <c r="BZ13" i="1" s="1"/>
  <c r="CU13" i="1"/>
  <c r="CL13" i="1" s="1"/>
  <c r="D14" i="1"/>
  <c r="E14" i="1"/>
  <c r="BB14" i="1"/>
  <c r="BE14" i="1"/>
  <c r="BH14" i="1"/>
  <c r="BK14" i="1"/>
  <c r="BW14" i="1"/>
  <c r="BZ14" i="1"/>
  <c r="CC14" i="1"/>
  <c r="CF14" i="1"/>
  <c r="CI14" i="1"/>
  <c r="CO14" i="1"/>
  <c r="CU14" i="1"/>
  <c r="D15" i="1"/>
  <c r="E15" i="1"/>
  <c r="BB15" i="1"/>
  <c r="BK15" i="1"/>
  <c r="BQ15" i="1"/>
  <c r="BT15" i="1"/>
  <c r="BW15" i="1"/>
  <c r="BN15" i="1" s="1"/>
  <c r="CI15" i="1"/>
  <c r="CO15" i="1"/>
  <c r="CU15" i="1"/>
  <c r="CL15" i="1" s="1"/>
  <c r="D16" i="1"/>
  <c r="E16" i="1"/>
  <c r="BK16" i="1"/>
  <c r="BN16" i="1"/>
  <c r="BQ16" i="1"/>
  <c r="BT16" i="1"/>
  <c r="BW16" i="1"/>
  <c r="CF16" i="1"/>
  <c r="CI16" i="1"/>
  <c r="BZ16" i="1" s="1"/>
  <c r="CL16" i="1"/>
  <c r="CO16" i="1"/>
  <c r="CR16" i="1"/>
  <c r="CU16" i="1"/>
  <c r="D17" i="1"/>
  <c r="E17" i="1"/>
  <c r="BH17" i="1"/>
  <c r="BK17" i="1"/>
  <c r="BB17" i="1" s="1"/>
  <c r="BQ17" i="1"/>
  <c r="BT17" i="1"/>
  <c r="BW17" i="1"/>
  <c r="BN17" i="1" s="1"/>
  <c r="CI17" i="1"/>
  <c r="CO17" i="1"/>
  <c r="CR17" i="1"/>
  <c r="CU17" i="1"/>
  <c r="CL17" i="1" s="1"/>
  <c r="D18" i="1"/>
  <c r="E18" i="1"/>
  <c r="BB18" i="1"/>
  <c r="BE18" i="1"/>
  <c r="BK18" i="1"/>
  <c r="BH18" i="1" s="1"/>
  <c r="BN18" i="1"/>
  <c r="BQ18" i="1"/>
  <c r="BT18" i="1"/>
  <c r="BW18" i="1"/>
  <c r="CI18" i="1"/>
  <c r="CF18" i="1" s="1"/>
  <c r="CL18" i="1"/>
  <c r="CR18" i="1"/>
  <c r="CU18" i="1"/>
  <c r="CO18" i="1" s="1"/>
  <c r="D19" i="1"/>
  <c r="E19" i="1"/>
  <c r="BE19" i="1"/>
  <c r="BH19" i="1"/>
  <c r="BK19" i="1"/>
  <c r="BB19" i="1" s="1"/>
  <c r="BT19" i="1"/>
  <c r="BW19" i="1"/>
  <c r="CC19" i="1"/>
  <c r="CF19" i="1"/>
  <c r="CI19" i="1"/>
  <c r="BZ19" i="1" s="1"/>
  <c r="CR19" i="1"/>
  <c r="CU19" i="1"/>
  <c r="D20" i="1"/>
  <c r="E20" i="1"/>
  <c r="BB20" i="1"/>
  <c r="BE20" i="1"/>
  <c r="BH20" i="1"/>
  <c r="BK20" i="1"/>
  <c r="BW20" i="1"/>
  <c r="BZ20" i="1"/>
  <c r="CC20" i="1"/>
  <c r="CF20" i="1"/>
  <c r="CI20" i="1"/>
  <c r="CU20" i="1"/>
  <c r="D21" i="1"/>
  <c r="E21" i="1"/>
  <c r="BK21" i="1"/>
  <c r="BN21" i="1"/>
  <c r="BQ21" i="1"/>
  <c r="BT21" i="1"/>
  <c r="BW21" i="1"/>
  <c r="CI21" i="1"/>
  <c r="CL21" i="1"/>
  <c r="CO21" i="1"/>
  <c r="CR21" i="1"/>
  <c r="CU21" i="1"/>
  <c r="D22" i="1"/>
  <c r="E22" i="1"/>
  <c r="BH22" i="1"/>
  <c r="BK22" i="1"/>
  <c r="BN22" i="1"/>
  <c r="BQ22" i="1"/>
  <c r="BW22" i="1"/>
  <c r="BT22" i="1" s="1"/>
  <c r="CI22" i="1"/>
  <c r="CF22" i="1" s="1"/>
  <c r="CL22" i="1"/>
  <c r="CO22" i="1"/>
  <c r="CU22" i="1"/>
  <c r="CR22" i="1" s="1"/>
  <c r="D23" i="1"/>
  <c r="E23" i="1"/>
  <c r="BB23" i="1"/>
  <c r="BE23" i="1"/>
  <c r="BH23" i="1"/>
  <c r="BK23" i="1"/>
  <c r="BN23" i="1"/>
  <c r="BT23" i="1"/>
  <c r="BW23" i="1"/>
  <c r="BQ23" i="1" s="1"/>
  <c r="BZ23" i="1"/>
  <c r="CC23" i="1"/>
  <c r="CF23" i="1"/>
  <c r="CI23" i="1"/>
  <c r="CL23" i="1"/>
  <c r="CR23" i="1"/>
  <c r="CU23" i="1"/>
  <c r="CO23" i="1" s="1"/>
  <c r="D24" i="1"/>
  <c r="E24" i="1"/>
  <c r="BB24" i="1"/>
  <c r="BE24" i="1"/>
  <c r="BH24" i="1"/>
  <c r="BK24" i="1"/>
  <c r="BW24" i="1"/>
  <c r="BZ24" i="1"/>
  <c r="CC24" i="1"/>
  <c r="CF24" i="1"/>
  <c r="CI24" i="1"/>
  <c r="CU24" i="1"/>
  <c r="D25" i="1"/>
  <c r="E25" i="1"/>
  <c r="BE25" i="1"/>
  <c r="BH25" i="1"/>
  <c r="BK25" i="1"/>
  <c r="BB25" i="1" s="1"/>
  <c r="BN25" i="1"/>
  <c r="BQ25" i="1"/>
  <c r="BT25" i="1"/>
  <c r="BW25" i="1"/>
  <c r="CC25" i="1"/>
  <c r="CF25" i="1"/>
  <c r="CI25" i="1"/>
  <c r="BZ25" i="1" s="1"/>
  <c r="CL25" i="1"/>
  <c r="CO25" i="1"/>
  <c r="CR25" i="1"/>
  <c r="CU25" i="1"/>
  <c r="D26" i="1"/>
  <c r="E26" i="1"/>
  <c r="BH26" i="1"/>
  <c r="BK26" i="1"/>
  <c r="BN26" i="1"/>
  <c r="BQ26" i="1"/>
  <c r="BW26" i="1"/>
  <c r="BT26" i="1" s="1"/>
  <c r="CF26" i="1"/>
  <c r="CI26" i="1"/>
  <c r="CL26" i="1"/>
  <c r="CO26" i="1"/>
  <c r="CU26" i="1"/>
  <c r="CR26" i="1" s="1"/>
  <c r="D27" i="1"/>
  <c r="E27" i="1"/>
  <c r="BB27" i="1"/>
  <c r="BE27" i="1"/>
  <c r="BK27" i="1"/>
  <c r="BH27" i="1" s="1"/>
  <c r="BN27" i="1"/>
  <c r="BQ27" i="1"/>
  <c r="BT27" i="1"/>
  <c r="BW27" i="1"/>
  <c r="CC27" i="1"/>
  <c r="CI27" i="1"/>
  <c r="CF27" i="1" s="1"/>
  <c r="CL27" i="1"/>
  <c r="CO27" i="1"/>
  <c r="CR27" i="1"/>
  <c r="CU27" i="1"/>
  <c r="D28" i="1"/>
  <c r="E28" i="1"/>
  <c r="BB28" i="1"/>
  <c r="BE28" i="1"/>
  <c r="BK28" i="1"/>
  <c r="BH28" i="1" s="1"/>
  <c r="BT28" i="1"/>
  <c r="BW28" i="1"/>
  <c r="BZ28" i="1"/>
  <c r="CC28" i="1"/>
  <c r="CI28" i="1"/>
  <c r="CF28" i="1" s="1"/>
  <c r="CL28" i="1"/>
  <c r="CO28" i="1"/>
  <c r="CU28" i="1"/>
  <c r="CR28" i="1" s="1"/>
  <c r="D29" i="1"/>
  <c r="E29" i="1"/>
  <c r="BH29" i="1"/>
  <c r="BK29" i="1"/>
  <c r="BN29" i="1"/>
  <c r="BQ29" i="1"/>
  <c r="BT29" i="1"/>
  <c r="BW29" i="1"/>
  <c r="CF29" i="1"/>
  <c r="CI29" i="1"/>
  <c r="CL29" i="1"/>
  <c r="CO29" i="1"/>
  <c r="CR29" i="1"/>
  <c r="CU29" i="1"/>
  <c r="D30" i="1"/>
  <c r="E30" i="1"/>
  <c r="BB30" i="1"/>
  <c r="BE30" i="1"/>
  <c r="BK30" i="1"/>
  <c r="BH30" i="1" s="1"/>
  <c r="BN30" i="1"/>
  <c r="BQ30" i="1"/>
  <c r="BW30" i="1"/>
  <c r="BT30" i="1" s="1"/>
  <c r="BZ30" i="1"/>
  <c r="CC30" i="1"/>
  <c r="CF30" i="1"/>
  <c r="CI30" i="1"/>
  <c r="CL30" i="1"/>
  <c r="CO30" i="1"/>
  <c r="CU30" i="1"/>
  <c r="CR30" i="1" s="1"/>
  <c r="D31" i="1"/>
  <c r="E31" i="1"/>
  <c r="BB31" i="1"/>
  <c r="BE31" i="1"/>
  <c r="BH31" i="1"/>
  <c r="BK31" i="1"/>
  <c r="BW31" i="1"/>
  <c r="BZ31" i="1"/>
  <c r="CC31" i="1"/>
  <c r="CF31" i="1"/>
  <c r="CI31" i="1"/>
  <c r="CU31" i="1"/>
  <c r="D32" i="1"/>
  <c r="E32" i="1"/>
  <c r="BB32" i="1"/>
  <c r="BE32" i="1"/>
  <c r="BK32" i="1"/>
  <c r="BH32" i="1" s="1"/>
  <c r="BW32" i="1"/>
  <c r="BZ32" i="1"/>
  <c r="CC32" i="1"/>
  <c r="CI32" i="1"/>
  <c r="CF32" i="1" s="1"/>
  <c r="CL32" i="1"/>
  <c r="CO32" i="1"/>
  <c r="CR32" i="1"/>
  <c r="CU32" i="1"/>
  <c r="D33" i="1"/>
  <c r="E33" i="1"/>
  <c r="BH33" i="1"/>
  <c r="BK33" i="1"/>
  <c r="BW33" i="1"/>
  <c r="BQ33" i="1" s="1"/>
  <c r="CF33" i="1"/>
  <c r="CI33" i="1"/>
  <c r="CU33" i="1"/>
  <c r="D34" i="1"/>
  <c r="E34" i="1"/>
  <c r="BH34" i="1"/>
  <c r="BK34" i="1"/>
  <c r="BB34" i="1" s="1"/>
  <c r="BN34" i="1"/>
  <c r="BQ34" i="1"/>
  <c r="BW34" i="1"/>
  <c r="BT34" i="1" s="1"/>
  <c r="BZ34" i="1"/>
  <c r="CF34" i="1"/>
  <c r="CI34" i="1"/>
  <c r="CC34" i="1" s="1"/>
  <c r="CL34" i="1"/>
  <c r="CO34" i="1"/>
  <c r="CU34" i="1"/>
  <c r="CR34" i="1" s="1"/>
  <c r="D35" i="1"/>
  <c r="E35" i="1"/>
  <c r="BE35" i="1"/>
  <c r="BH35" i="1"/>
  <c r="BK35" i="1"/>
  <c r="BB35" i="1" s="1"/>
  <c r="BN35" i="1"/>
  <c r="BQ35" i="1"/>
  <c r="BT35" i="1"/>
  <c r="BW35" i="1"/>
  <c r="CF35" i="1"/>
  <c r="CI35" i="1"/>
  <c r="BZ35" i="1" s="1"/>
  <c r="CL35" i="1"/>
  <c r="CO35" i="1"/>
  <c r="CR35" i="1"/>
  <c r="CU35" i="1"/>
  <c r="D36" i="1"/>
  <c r="E36" i="1"/>
  <c r="BB36" i="1"/>
  <c r="BE36" i="1"/>
  <c r="BH36" i="1"/>
  <c r="BK36" i="1"/>
  <c r="BW36" i="1"/>
  <c r="BZ36" i="1"/>
  <c r="CC36" i="1"/>
  <c r="CF36" i="1"/>
  <c r="CI36" i="1"/>
  <c r="CU36" i="1"/>
  <c r="D37" i="1"/>
  <c r="E37" i="1"/>
  <c r="BB37" i="1"/>
  <c r="BE37" i="1"/>
  <c r="BH37" i="1"/>
  <c r="BK37" i="1"/>
  <c r="BT37" i="1"/>
  <c r="BW37" i="1"/>
  <c r="BN37" i="1" s="1"/>
  <c r="BZ37" i="1"/>
  <c r="CC37" i="1"/>
  <c r="CF37" i="1"/>
  <c r="CI37" i="1"/>
  <c r="CU37" i="1"/>
  <c r="CL37" i="1" s="1"/>
  <c r="D38" i="1"/>
  <c r="E38" i="1"/>
  <c r="BK38" i="1"/>
  <c r="BN38" i="1"/>
  <c r="BQ38" i="1"/>
  <c r="BT38" i="1"/>
  <c r="BW38" i="1"/>
  <c r="CI38" i="1"/>
  <c r="CL38" i="1"/>
  <c r="CO38" i="1"/>
  <c r="CR38" i="1"/>
  <c r="CU38" i="1"/>
  <c r="D39" i="1"/>
  <c r="E39" i="1"/>
  <c r="BB39" i="1"/>
  <c r="BK39" i="1"/>
  <c r="BE39" i="1" s="1"/>
  <c r="BN39" i="1"/>
  <c r="BQ39" i="1"/>
  <c r="BT39" i="1"/>
  <c r="BW39" i="1"/>
  <c r="CI39" i="1"/>
  <c r="CL39" i="1"/>
  <c r="CO39" i="1"/>
  <c r="CR39" i="1"/>
  <c r="CU39" i="1"/>
  <c r="D40" i="1"/>
  <c r="E40" i="1"/>
  <c r="BB40" i="1"/>
  <c r="BE40" i="1"/>
  <c r="BH40" i="1"/>
  <c r="BK40" i="1"/>
  <c r="BW40" i="1"/>
  <c r="BZ40" i="1"/>
  <c r="CC40" i="1"/>
  <c r="CF40" i="1"/>
  <c r="CI40" i="1"/>
  <c r="CU40" i="1"/>
  <c r="D41" i="1"/>
  <c r="E41" i="1"/>
  <c r="BB41" i="1"/>
  <c r="BE41" i="1"/>
  <c r="BH41" i="1"/>
  <c r="BK41" i="1"/>
  <c r="BN41" i="1"/>
  <c r="BW41" i="1"/>
  <c r="BQ41" i="1" s="1"/>
  <c r="BZ41" i="1"/>
  <c r="CC41" i="1"/>
  <c r="CF41" i="1"/>
  <c r="CI41" i="1"/>
  <c r="CU41" i="1"/>
  <c r="D42" i="1"/>
  <c r="E42" i="1"/>
  <c r="BH42" i="1"/>
  <c r="BK42" i="1"/>
  <c r="BN42" i="1"/>
  <c r="BQ42" i="1"/>
  <c r="BT42" i="1"/>
  <c r="BW42" i="1"/>
  <c r="CI42" i="1"/>
  <c r="CO42" i="1"/>
  <c r="CR42" i="1"/>
  <c r="CU42" i="1"/>
  <c r="CL42" i="1" s="1"/>
  <c r="D43" i="1"/>
  <c r="E43" i="1"/>
  <c r="BB43" i="1"/>
  <c r="BK43" i="1"/>
  <c r="BE43" i="1" s="1"/>
  <c r="BN43" i="1"/>
  <c r="BQ43" i="1"/>
  <c r="BT43" i="1"/>
  <c r="BW43" i="1"/>
  <c r="CF43" i="1"/>
  <c r="CI43" i="1"/>
  <c r="CL43" i="1"/>
  <c r="CO43" i="1"/>
  <c r="CR43" i="1"/>
  <c r="CU43" i="1"/>
  <c r="D44" i="1"/>
  <c r="E44" i="1"/>
  <c r="BB44" i="1"/>
  <c r="BE44" i="1"/>
  <c r="BK44" i="1"/>
  <c r="BH44" i="1" s="1"/>
  <c r="BT44" i="1"/>
  <c r="BW44" i="1"/>
  <c r="CI44" i="1"/>
  <c r="CC44" i="1" s="1"/>
  <c r="CR44" i="1"/>
  <c r="CU44" i="1"/>
  <c r="D45" i="1"/>
  <c r="E45" i="1"/>
  <c r="BB45" i="1"/>
  <c r="BE45" i="1"/>
  <c r="BH45" i="1"/>
  <c r="BK45" i="1"/>
  <c r="BQ45" i="1"/>
  <c r="BT45" i="1"/>
  <c r="BW45" i="1"/>
  <c r="BN45" i="1" s="1"/>
  <c r="BZ45" i="1"/>
  <c r="CC45" i="1"/>
  <c r="CF45" i="1"/>
  <c r="CI45" i="1"/>
  <c r="CU45" i="1"/>
  <c r="D46" i="1"/>
  <c r="E46" i="1"/>
  <c r="BB46" i="1"/>
  <c r="BE46" i="1"/>
  <c r="BH46" i="1"/>
  <c r="BK46" i="1"/>
  <c r="BQ46" i="1"/>
  <c r="BT46" i="1"/>
  <c r="BW46" i="1"/>
  <c r="BN46" i="1" s="1"/>
  <c r="BZ46" i="1"/>
  <c r="CC46" i="1"/>
  <c r="CF46" i="1"/>
  <c r="CI46" i="1"/>
  <c r="CU46" i="1"/>
  <c r="CR46" i="1" s="1"/>
  <c r="D47" i="1"/>
  <c r="E47" i="1"/>
  <c r="BE47" i="1"/>
  <c r="BK47" i="1"/>
  <c r="BN47" i="1"/>
  <c r="BQ47" i="1"/>
  <c r="BT47" i="1"/>
  <c r="BW47" i="1"/>
  <c r="CC47" i="1"/>
  <c r="CI47" i="1"/>
  <c r="CL47" i="1"/>
  <c r="CO47" i="1"/>
  <c r="CR47" i="1"/>
  <c r="CU47" i="1"/>
  <c r="D48" i="1"/>
  <c r="E48" i="1"/>
  <c r="BE48" i="1"/>
  <c r="BK48" i="1"/>
  <c r="BB48" i="1" s="1"/>
  <c r="BW48" i="1"/>
  <c r="CF48" i="1"/>
  <c r="CI48" i="1"/>
  <c r="BZ48" i="1" s="1"/>
  <c r="CO48" i="1"/>
  <c r="CR48" i="1"/>
  <c r="CU48" i="1"/>
  <c r="CL48" i="1" s="1"/>
  <c r="D49" i="1"/>
  <c r="E49" i="1"/>
  <c r="BB49" i="1"/>
  <c r="BE49" i="1"/>
  <c r="BK49" i="1"/>
  <c r="BH49" i="1" s="1"/>
  <c r="BT49" i="1"/>
  <c r="BW49" i="1"/>
  <c r="BN49" i="1" s="1"/>
  <c r="BZ49" i="1"/>
  <c r="CC49" i="1"/>
  <c r="CI49" i="1"/>
  <c r="CF49" i="1" s="1"/>
  <c r="CR49" i="1"/>
  <c r="CU49" i="1"/>
  <c r="CL49" i="1" s="1"/>
  <c r="D50" i="1"/>
  <c r="E50" i="1"/>
  <c r="BB50" i="1"/>
  <c r="BE50" i="1"/>
  <c r="BH50" i="1"/>
  <c r="BK50" i="1"/>
  <c r="BN50" i="1"/>
  <c r="BW50" i="1"/>
  <c r="BZ50" i="1"/>
  <c r="CC50" i="1"/>
  <c r="CF50" i="1"/>
  <c r="CI50" i="1"/>
  <c r="CU50" i="1"/>
  <c r="D51" i="1"/>
  <c r="E51" i="1"/>
  <c r="BH51" i="1"/>
  <c r="BK51" i="1"/>
  <c r="BB51" i="1" s="1"/>
  <c r="BN51" i="1"/>
  <c r="BQ51" i="1"/>
  <c r="BW51" i="1"/>
  <c r="BT51" i="1" s="1"/>
  <c r="CF51" i="1"/>
  <c r="CI51" i="1"/>
  <c r="BZ51" i="1" s="1"/>
  <c r="CL51" i="1"/>
  <c r="CO51" i="1"/>
  <c r="CU51" i="1"/>
  <c r="CR51" i="1" s="1"/>
  <c r="D52" i="1"/>
  <c r="E52" i="1"/>
  <c r="BK52" i="1"/>
  <c r="BN52" i="1"/>
  <c r="BQ52" i="1"/>
  <c r="BT52" i="1"/>
  <c r="BW52" i="1"/>
  <c r="CI52" i="1"/>
  <c r="BZ52" i="1" s="1"/>
  <c r="CL52" i="1"/>
  <c r="CO52" i="1"/>
  <c r="CR52" i="1"/>
  <c r="CU52" i="1"/>
  <c r="D53" i="1"/>
  <c r="E53" i="1"/>
  <c r="BB53" i="1"/>
  <c r="BE53" i="1"/>
  <c r="BK53" i="1"/>
  <c r="BH53" i="1" s="1"/>
  <c r="BT53" i="1"/>
  <c r="BW53" i="1"/>
  <c r="BN53" i="1" s="1"/>
  <c r="BZ53" i="1"/>
  <c r="CC53" i="1"/>
  <c r="CI53" i="1"/>
  <c r="CF53" i="1" s="1"/>
  <c r="CR53" i="1"/>
  <c r="CU53" i="1"/>
  <c r="CL53" i="1" s="1"/>
  <c r="D54" i="1"/>
  <c r="E54" i="1"/>
  <c r="BE54" i="1"/>
  <c r="BH54" i="1"/>
  <c r="BK54" i="1"/>
  <c r="BB54" i="1" s="1"/>
  <c r="BN54" i="1"/>
  <c r="BW54" i="1"/>
  <c r="CC54" i="1"/>
  <c r="CF54" i="1"/>
  <c r="CI54" i="1"/>
  <c r="BZ54" i="1" s="1"/>
  <c r="CL54" i="1"/>
  <c r="CU54" i="1"/>
  <c r="D55" i="1"/>
  <c r="E55" i="1"/>
  <c r="BH55" i="1"/>
  <c r="BK55" i="1"/>
  <c r="BB55" i="1" s="1"/>
  <c r="BN55" i="1"/>
  <c r="BQ55" i="1"/>
  <c r="BW55" i="1"/>
  <c r="BT55" i="1" s="1"/>
  <c r="CF55" i="1"/>
  <c r="CI55" i="1"/>
  <c r="BZ55" i="1" s="1"/>
  <c r="CL55" i="1"/>
  <c r="CO55" i="1"/>
  <c r="CU55" i="1"/>
  <c r="CR55" i="1" s="1"/>
  <c r="D56" i="1"/>
  <c r="E56" i="1"/>
  <c r="BB56" i="1"/>
  <c r="BK56" i="1"/>
  <c r="BH56" i="1" s="1"/>
  <c r="BN56" i="1"/>
  <c r="BQ56" i="1"/>
  <c r="BT56" i="1"/>
  <c r="BW56" i="1"/>
  <c r="CC56" i="1"/>
  <c r="CI56" i="1"/>
  <c r="CF56" i="1" s="1"/>
  <c r="CL56" i="1"/>
  <c r="CO56" i="1"/>
  <c r="CR56" i="1"/>
  <c r="CU56" i="1"/>
  <c r="D57" i="1"/>
  <c r="E57" i="1"/>
  <c r="BB57" i="1"/>
  <c r="BE57" i="1"/>
  <c r="BK57" i="1"/>
  <c r="BH57" i="1" s="1"/>
  <c r="BW57" i="1"/>
  <c r="BZ57" i="1"/>
  <c r="CC57" i="1"/>
  <c r="CI57" i="1"/>
  <c r="CF57" i="1" s="1"/>
  <c r="CU57" i="1"/>
  <c r="D58" i="1"/>
  <c r="E58" i="1"/>
  <c r="BB58" i="1"/>
  <c r="BE58" i="1"/>
  <c r="BH58" i="1"/>
  <c r="BK58" i="1"/>
  <c r="BN58" i="1"/>
  <c r="BQ58" i="1"/>
  <c r="BT58" i="1"/>
  <c r="BW58" i="1"/>
  <c r="CC58" i="1"/>
  <c r="CF58" i="1"/>
  <c r="CI58" i="1"/>
  <c r="BZ58" i="1" s="1"/>
  <c r="CL58" i="1"/>
  <c r="CO58" i="1"/>
  <c r="CR58" i="1"/>
  <c r="CU58" i="1"/>
  <c r="D59" i="1"/>
  <c r="E59" i="1"/>
  <c r="BH59" i="1"/>
  <c r="BK59" i="1"/>
  <c r="BN59" i="1"/>
  <c r="BQ59" i="1"/>
  <c r="BW59" i="1"/>
  <c r="BT59" i="1" s="1"/>
  <c r="CF59" i="1"/>
  <c r="CI59" i="1"/>
  <c r="CU59" i="1"/>
  <c r="CR59" i="1" s="1"/>
  <c r="D60" i="1"/>
  <c r="E60" i="1"/>
  <c r="BK60" i="1"/>
  <c r="BB60" i="1" s="1"/>
  <c r="BN60" i="1"/>
  <c r="BQ60" i="1"/>
  <c r="BT60" i="1"/>
  <c r="BW60" i="1"/>
  <c r="BZ60" i="1"/>
  <c r="CC60" i="1"/>
  <c r="CF60" i="1"/>
  <c r="CI60" i="1"/>
  <c r="CL60" i="1"/>
  <c r="CO60" i="1"/>
  <c r="CR60" i="1"/>
  <c r="CU60" i="1"/>
  <c r="D61" i="1"/>
  <c r="E61" i="1"/>
  <c r="BK61" i="1"/>
  <c r="BH61" i="1" s="1"/>
  <c r="BT61" i="1"/>
  <c r="BW61" i="1"/>
  <c r="BN61" i="1" s="1"/>
  <c r="CC61" i="1"/>
  <c r="CI61" i="1"/>
  <c r="CF61" i="1" s="1"/>
  <c r="CL61" i="1"/>
  <c r="CU61" i="1"/>
  <c r="D62" i="1"/>
  <c r="E62" i="1"/>
  <c r="BB62" i="1"/>
  <c r="BE62" i="1"/>
  <c r="BH62" i="1"/>
  <c r="BK62" i="1"/>
  <c r="BW62" i="1"/>
  <c r="BN62" i="1" s="1"/>
  <c r="CC62" i="1"/>
  <c r="CF62" i="1"/>
  <c r="CI62" i="1"/>
  <c r="BZ62" i="1" s="1"/>
  <c r="CL62" i="1"/>
  <c r="CU62" i="1"/>
  <c r="CO62" i="1" s="1"/>
  <c r="D63" i="1"/>
  <c r="E63" i="1"/>
  <c r="BB63" i="1"/>
  <c r="BE63" i="1"/>
  <c r="BH63" i="1"/>
  <c r="BK63" i="1"/>
  <c r="BQ63" i="1"/>
  <c r="BW63" i="1"/>
  <c r="BT63" i="1" s="1"/>
  <c r="BZ63" i="1"/>
  <c r="CC63" i="1"/>
  <c r="CF63" i="1"/>
  <c r="CI63" i="1"/>
  <c r="CO63" i="1"/>
  <c r="CU63" i="1"/>
  <c r="CR63" i="1" s="1"/>
  <c r="D64" i="1"/>
  <c r="E64" i="1"/>
  <c r="BB64" i="1"/>
  <c r="BK64" i="1"/>
  <c r="BE64" i="1" s="1"/>
  <c r="BN64" i="1"/>
  <c r="BQ64" i="1"/>
  <c r="BT64" i="1"/>
  <c r="BW64" i="1"/>
  <c r="BZ64" i="1"/>
  <c r="CI64" i="1"/>
  <c r="CC64" i="1" s="1"/>
  <c r="CL64" i="1"/>
  <c r="CO64" i="1"/>
  <c r="CR64" i="1"/>
  <c r="CU64" i="1"/>
  <c r="D65" i="1"/>
  <c r="E65" i="1"/>
  <c r="BE65" i="1"/>
  <c r="BK65" i="1"/>
  <c r="BH65" i="1" s="1"/>
  <c r="BN65" i="1"/>
  <c r="BQ65" i="1"/>
  <c r="BT65" i="1"/>
  <c r="BW65" i="1"/>
  <c r="CC65" i="1"/>
  <c r="CI65" i="1"/>
  <c r="CF65" i="1" s="1"/>
  <c r="CL65" i="1"/>
  <c r="CO65" i="1"/>
  <c r="CR65" i="1"/>
  <c r="CU65" i="1"/>
  <c r="D66" i="1"/>
  <c r="E66" i="1"/>
  <c r="BB66" i="1"/>
  <c r="BE66" i="1"/>
  <c r="BH66" i="1"/>
  <c r="BK66" i="1"/>
  <c r="BN66" i="1"/>
  <c r="BW66" i="1"/>
  <c r="BQ66" i="1" s="1"/>
  <c r="BZ66" i="1"/>
  <c r="CC66" i="1"/>
  <c r="CF66" i="1"/>
  <c r="CI66" i="1"/>
  <c r="CL66" i="1"/>
  <c r="CU66" i="1"/>
  <c r="CO66" i="1" s="1"/>
  <c r="D67" i="1"/>
  <c r="E67" i="1"/>
  <c r="BB67" i="1"/>
  <c r="BE67" i="1"/>
  <c r="BH67" i="1"/>
  <c r="BK67" i="1"/>
  <c r="BW67" i="1"/>
  <c r="BT67" i="1" s="1"/>
  <c r="BZ67" i="1"/>
  <c r="CC67" i="1"/>
  <c r="CF67" i="1"/>
  <c r="CI67" i="1"/>
  <c r="CU67" i="1"/>
  <c r="CR67" i="1" s="1"/>
  <c r="D68" i="1"/>
  <c r="E68" i="1"/>
  <c r="BB68" i="1"/>
  <c r="BK68" i="1"/>
  <c r="BE68" i="1" s="1"/>
  <c r="BN68" i="1"/>
  <c r="BQ68" i="1"/>
  <c r="BT68" i="1"/>
  <c r="BW68" i="1"/>
  <c r="BZ68" i="1"/>
  <c r="CI68" i="1"/>
  <c r="CC68" i="1" s="1"/>
  <c r="CL68" i="1"/>
  <c r="CO68" i="1"/>
  <c r="CR68" i="1"/>
  <c r="CU68" i="1"/>
  <c r="D69" i="1"/>
  <c r="E69" i="1"/>
  <c r="BE69" i="1"/>
  <c r="BH69" i="1"/>
  <c r="BK69" i="1"/>
  <c r="BB69" i="1" s="1"/>
  <c r="BN69" i="1"/>
  <c r="BQ69" i="1"/>
  <c r="BT69" i="1"/>
  <c r="BW69" i="1"/>
  <c r="CC69" i="1"/>
  <c r="CF69" i="1"/>
  <c r="CI69" i="1"/>
  <c r="BZ69" i="1" s="1"/>
  <c r="CL69" i="1"/>
  <c r="CO69" i="1"/>
  <c r="CR69" i="1"/>
  <c r="CU69" i="1"/>
  <c r="D70" i="1"/>
  <c r="E70" i="1"/>
  <c r="BB70" i="1"/>
  <c r="BE70" i="1"/>
  <c r="BH70" i="1"/>
  <c r="BK70" i="1"/>
  <c r="BN70" i="1"/>
  <c r="BW70" i="1"/>
  <c r="BQ70" i="1" s="1"/>
  <c r="BZ70" i="1"/>
  <c r="CC70" i="1"/>
  <c r="CF70" i="1"/>
  <c r="CI70" i="1"/>
  <c r="CL70" i="1"/>
  <c r="CU70" i="1"/>
  <c r="CO70" i="1" s="1"/>
  <c r="D71" i="1"/>
  <c r="E71" i="1"/>
  <c r="BB71" i="1"/>
  <c r="BE71" i="1"/>
  <c r="BH71" i="1"/>
  <c r="BK71" i="1"/>
  <c r="BN71" i="1"/>
  <c r="BQ71" i="1"/>
  <c r="BT71" i="1"/>
  <c r="BW71" i="1"/>
  <c r="BZ71" i="1"/>
  <c r="CC71" i="1"/>
  <c r="CF71" i="1"/>
  <c r="CI71" i="1"/>
  <c r="CL71" i="1"/>
  <c r="CO71" i="1"/>
  <c r="CR71" i="1"/>
  <c r="CU71" i="1"/>
  <c r="D72" i="1"/>
  <c r="E72" i="1"/>
  <c r="BK72" i="1"/>
  <c r="BB72" i="1" s="1"/>
  <c r="BN72" i="1"/>
  <c r="BQ72" i="1"/>
  <c r="BT72" i="1"/>
  <c r="BW72" i="1"/>
  <c r="CF72" i="1"/>
  <c r="CI72" i="1"/>
  <c r="BZ72" i="1" s="1"/>
  <c r="CL72" i="1"/>
  <c r="CO72" i="1"/>
  <c r="CU72" i="1"/>
  <c r="CR72" i="1" s="1"/>
  <c r="D73" i="1"/>
  <c r="E73" i="1"/>
  <c r="BB73" i="1"/>
  <c r="BE73" i="1"/>
  <c r="BH73" i="1"/>
  <c r="BK73" i="1"/>
  <c r="BW73" i="1"/>
  <c r="BT73" i="1" s="1"/>
  <c r="BZ73" i="1"/>
  <c r="CC73" i="1"/>
  <c r="CF73" i="1"/>
  <c r="CI73" i="1"/>
  <c r="CU73" i="1"/>
  <c r="CR73" i="1" s="1"/>
  <c r="D74" i="1"/>
  <c r="E74" i="1"/>
  <c r="BB74" i="1"/>
  <c r="BK74" i="1"/>
  <c r="BE74" i="1" s="1"/>
  <c r="BN74" i="1"/>
  <c r="BQ74" i="1"/>
  <c r="BW74" i="1"/>
  <c r="BT74" i="1" s="1"/>
  <c r="BZ74" i="1"/>
  <c r="CI74" i="1"/>
  <c r="CC74" i="1" s="1"/>
  <c r="CL74" i="1"/>
  <c r="CO74" i="1"/>
  <c r="CU74" i="1"/>
  <c r="CR74" i="1" s="1"/>
  <c r="D75" i="1"/>
  <c r="E75" i="1"/>
  <c r="BK75" i="1"/>
  <c r="BH75" i="1" s="1"/>
  <c r="BN75" i="1"/>
  <c r="BQ75" i="1"/>
  <c r="BT75" i="1"/>
  <c r="BW75" i="1"/>
  <c r="CI75" i="1"/>
  <c r="CF75" i="1" s="1"/>
  <c r="CL75" i="1"/>
  <c r="CO75" i="1"/>
  <c r="CR75" i="1"/>
  <c r="CU75" i="1"/>
  <c r="D76" i="1"/>
  <c r="E76" i="1"/>
  <c r="BB76" i="1"/>
  <c r="BE76" i="1"/>
  <c r="BH76" i="1"/>
  <c r="BK76" i="1"/>
  <c r="BN76" i="1"/>
  <c r="BW76" i="1"/>
  <c r="BQ76" i="1" s="1"/>
  <c r="BZ76" i="1"/>
  <c r="CC76" i="1"/>
  <c r="CF76" i="1"/>
  <c r="CI76" i="1"/>
  <c r="CL76" i="1"/>
  <c r="CU76" i="1"/>
  <c r="CO76" i="1" s="1"/>
  <c r="D77" i="1"/>
  <c r="E77" i="1"/>
  <c r="BB77" i="1"/>
  <c r="BE77" i="1"/>
  <c r="BH77" i="1"/>
  <c r="BK77" i="1"/>
  <c r="BW77" i="1"/>
  <c r="BT77" i="1" s="1"/>
  <c r="BZ77" i="1"/>
  <c r="CC77" i="1"/>
  <c r="CF77" i="1"/>
  <c r="CI77" i="1"/>
  <c r="CU77" i="1"/>
  <c r="CR77" i="1" s="1"/>
  <c r="D78" i="1"/>
  <c r="E78" i="1"/>
  <c r="BB78" i="1"/>
  <c r="BK78" i="1"/>
  <c r="BE78" i="1" s="1"/>
  <c r="BN78" i="1"/>
  <c r="BQ78" i="1"/>
  <c r="BW78" i="1"/>
  <c r="BT78" i="1" s="1"/>
  <c r="BZ78" i="1"/>
  <c r="CI78" i="1"/>
  <c r="CC78" i="1" s="1"/>
  <c r="CL78" i="1"/>
  <c r="CO78" i="1"/>
  <c r="CU78" i="1"/>
  <c r="CR78" i="1" s="1"/>
  <c r="D79" i="1"/>
  <c r="E79" i="1"/>
  <c r="BK79" i="1"/>
  <c r="BH79" i="1" s="1"/>
  <c r="BN79" i="1"/>
  <c r="BQ79" i="1"/>
  <c r="BT79" i="1"/>
  <c r="BW79" i="1"/>
  <c r="CI79" i="1"/>
  <c r="CF79" i="1" s="1"/>
  <c r="CL79" i="1"/>
  <c r="CO79" i="1"/>
  <c r="CR79" i="1"/>
  <c r="CU79" i="1"/>
  <c r="D80" i="1"/>
  <c r="E80" i="1"/>
  <c r="BB80" i="1"/>
  <c r="BE80" i="1"/>
  <c r="BH80" i="1"/>
  <c r="BK80" i="1"/>
  <c r="BN80" i="1"/>
  <c r="BW80" i="1"/>
  <c r="BQ80" i="1" s="1"/>
  <c r="BZ80" i="1"/>
  <c r="CC80" i="1"/>
  <c r="CF80" i="1"/>
  <c r="CI80" i="1"/>
  <c r="CL80" i="1"/>
  <c r="CU80" i="1"/>
  <c r="CO80" i="1" s="1"/>
  <c r="D81" i="1"/>
  <c r="E81" i="1"/>
  <c r="BB81" i="1"/>
  <c r="BE81" i="1"/>
  <c r="BH81" i="1"/>
  <c r="BK81" i="1"/>
  <c r="BW81" i="1"/>
  <c r="BZ81" i="1"/>
  <c r="CC81" i="1"/>
  <c r="CF81" i="1"/>
  <c r="CI81" i="1"/>
  <c r="CU81" i="1"/>
  <c r="D82" i="1"/>
  <c r="E82" i="1"/>
  <c r="BB82" i="1"/>
  <c r="BK82" i="1"/>
  <c r="BE82" i="1" s="1"/>
  <c r="BN82" i="1"/>
  <c r="BQ82" i="1"/>
  <c r="BW82" i="1"/>
  <c r="BT82" i="1" s="1"/>
  <c r="BZ82" i="1"/>
  <c r="CI82" i="1"/>
  <c r="CC82" i="1" s="1"/>
  <c r="CL82" i="1"/>
  <c r="CO82" i="1"/>
  <c r="CU82" i="1"/>
  <c r="CR82" i="1" s="1"/>
  <c r="D83" i="1"/>
  <c r="E83" i="1"/>
  <c r="BK83" i="1"/>
  <c r="BN83" i="1"/>
  <c r="BQ83" i="1"/>
  <c r="BT83" i="1"/>
  <c r="BW83" i="1"/>
  <c r="CF83" i="1"/>
  <c r="CI83" i="1"/>
  <c r="CL83" i="1"/>
  <c r="CO83" i="1"/>
  <c r="CR83" i="1"/>
  <c r="CU83" i="1"/>
  <c r="D84" i="1"/>
  <c r="E84" i="1"/>
  <c r="BB84" i="1"/>
  <c r="BE84" i="1"/>
  <c r="BH84" i="1"/>
  <c r="BK84" i="1"/>
  <c r="BN84" i="1"/>
  <c r="BQ84" i="1"/>
  <c r="BT84" i="1"/>
  <c r="BW84" i="1"/>
  <c r="BZ84" i="1"/>
  <c r="CC84" i="1"/>
  <c r="CF84" i="1"/>
  <c r="CI84" i="1"/>
  <c r="CL84" i="1"/>
  <c r="CO84" i="1"/>
  <c r="CR84" i="1"/>
  <c r="CU84" i="1"/>
  <c r="D85" i="1"/>
  <c r="E85" i="1"/>
  <c r="BH85" i="1"/>
  <c r="BK85" i="1"/>
  <c r="BW85" i="1"/>
  <c r="BT85" i="1" s="1"/>
  <c r="CI85" i="1"/>
  <c r="CO85" i="1"/>
  <c r="CR85" i="1"/>
  <c r="CU85" i="1"/>
  <c r="CL85" i="1" s="1"/>
  <c r="D86" i="1"/>
  <c r="E86" i="1"/>
  <c r="BK86" i="1"/>
  <c r="BH86" i="1" s="1"/>
  <c r="BQ86" i="1"/>
  <c r="BW86" i="1"/>
  <c r="BN86" i="1" s="1"/>
  <c r="CI86" i="1"/>
  <c r="CF86" i="1" s="1"/>
  <c r="CO86" i="1"/>
  <c r="CU86" i="1"/>
  <c r="CL86" i="1" s="1"/>
  <c r="D87" i="1"/>
  <c r="E87" i="1"/>
  <c r="BK87" i="1"/>
  <c r="BH87" i="1" s="1"/>
  <c r="BN87" i="1"/>
  <c r="BQ87" i="1"/>
  <c r="BT87" i="1"/>
  <c r="BW87" i="1"/>
  <c r="CI87" i="1"/>
  <c r="CF87" i="1" s="1"/>
  <c r="CL87" i="1"/>
  <c r="CO87" i="1"/>
  <c r="CR87" i="1"/>
  <c r="CU87" i="1"/>
  <c r="D88" i="1"/>
  <c r="E88" i="1"/>
  <c r="BE88" i="1"/>
  <c r="BK88" i="1"/>
  <c r="BB88" i="1" s="1"/>
  <c r="BW88" i="1"/>
  <c r="BT88" i="1" s="1"/>
  <c r="CC88" i="1"/>
  <c r="CI88" i="1"/>
  <c r="BZ88" i="1" s="1"/>
  <c r="CU88" i="1"/>
  <c r="CR88" i="1" s="1"/>
  <c r="D89" i="1"/>
  <c r="E89" i="1"/>
  <c r="BB89" i="1"/>
  <c r="BE89" i="1"/>
  <c r="BH89" i="1"/>
  <c r="BK89" i="1"/>
  <c r="BW89" i="1"/>
  <c r="BT89" i="1" s="1"/>
  <c r="BZ89" i="1"/>
  <c r="CC89" i="1"/>
  <c r="CF89" i="1"/>
  <c r="CI89" i="1"/>
  <c r="CU89" i="1"/>
  <c r="CR89" i="1" s="1"/>
  <c r="D90" i="1"/>
  <c r="E90" i="1"/>
  <c r="BK90" i="1"/>
  <c r="BH90" i="1" s="1"/>
  <c r="BQ90" i="1"/>
  <c r="BW90" i="1"/>
  <c r="BN90" i="1" s="1"/>
  <c r="CI90" i="1"/>
  <c r="CF90" i="1" s="1"/>
  <c r="CO90" i="1"/>
  <c r="CU90" i="1"/>
  <c r="CL90" i="1" s="1"/>
  <c r="D91" i="1"/>
  <c r="E91" i="1"/>
  <c r="BK91" i="1"/>
  <c r="BN91" i="1"/>
  <c r="BQ91" i="1"/>
  <c r="BT91" i="1"/>
  <c r="BW91" i="1"/>
  <c r="CI91" i="1"/>
  <c r="CL91" i="1"/>
  <c r="CO91" i="1"/>
  <c r="CR91" i="1"/>
  <c r="CU91" i="1"/>
  <c r="D92" i="1"/>
  <c r="E92" i="1"/>
  <c r="BK92" i="1"/>
  <c r="BN92" i="1"/>
  <c r="BW92" i="1"/>
  <c r="BT92" i="1" s="1"/>
  <c r="CI92" i="1"/>
  <c r="CU92" i="1"/>
  <c r="CR92" i="1" s="1"/>
  <c r="D93" i="1"/>
  <c r="E93" i="1"/>
  <c r="BB93" i="1"/>
  <c r="BE93" i="1"/>
  <c r="BH93" i="1"/>
  <c r="BK93" i="1"/>
  <c r="BW93" i="1"/>
  <c r="BZ93" i="1"/>
  <c r="CC93" i="1"/>
  <c r="CF93" i="1"/>
  <c r="CI93" i="1"/>
  <c r="CU93" i="1"/>
  <c r="D94" i="1"/>
  <c r="E94" i="1"/>
  <c r="BK94" i="1"/>
  <c r="BH94" i="1" s="1"/>
  <c r="BW94" i="1"/>
  <c r="CI94" i="1"/>
  <c r="CF94" i="1" s="1"/>
  <c r="CU94" i="1"/>
  <c r="D95" i="1"/>
  <c r="E95" i="1"/>
  <c r="BK95" i="1"/>
  <c r="BN95" i="1"/>
  <c r="BQ95" i="1"/>
  <c r="BT95" i="1"/>
  <c r="BW95" i="1"/>
  <c r="CI95" i="1"/>
  <c r="CL95" i="1"/>
  <c r="CO95" i="1"/>
  <c r="CR95" i="1"/>
  <c r="CU95" i="1"/>
  <c r="D96" i="1"/>
  <c r="E96" i="1"/>
  <c r="BK96" i="1"/>
  <c r="BN96" i="1"/>
  <c r="BW96" i="1"/>
  <c r="BT96" i="1" s="1"/>
  <c r="CI96" i="1"/>
  <c r="CL96" i="1"/>
  <c r="CU96" i="1"/>
  <c r="CR96" i="1" s="1"/>
  <c r="D97" i="1"/>
  <c r="E97" i="1"/>
  <c r="BB97" i="1"/>
  <c r="BE97" i="1"/>
  <c r="BH97" i="1"/>
  <c r="BK97" i="1"/>
  <c r="BW97" i="1"/>
  <c r="BZ97" i="1"/>
  <c r="CC97" i="1"/>
  <c r="CF97" i="1"/>
  <c r="CI97" i="1"/>
  <c r="CU97" i="1"/>
  <c r="D98" i="1"/>
  <c r="E98" i="1"/>
  <c r="BB98" i="1"/>
  <c r="BE98" i="1"/>
  <c r="BH98" i="1"/>
  <c r="BK98" i="1"/>
  <c r="BQ98" i="1"/>
  <c r="BW98" i="1"/>
  <c r="BN98" i="1" s="1"/>
  <c r="BZ98" i="1"/>
  <c r="CC98" i="1"/>
  <c r="CF98" i="1"/>
  <c r="CI98" i="1"/>
  <c r="CL98" i="1"/>
  <c r="CO98" i="1"/>
  <c r="CU98" i="1"/>
  <c r="CR98" i="1" s="1"/>
  <c r="D99" i="1"/>
  <c r="E99" i="1"/>
  <c r="BE99" i="1"/>
  <c r="BK99" i="1"/>
  <c r="BB99" i="1" s="1"/>
  <c r="BN99" i="1"/>
  <c r="BQ99" i="1"/>
  <c r="BT99" i="1"/>
  <c r="BW99" i="1"/>
  <c r="CI99" i="1"/>
  <c r="BZ99" i="1" s="1"/>
  <c r="CL99" i="1"/>
  <c r="CO99" i="1"/>
  <c r="CU99" i="1"/>
  <c r="CR99" i="1" s="1"/>
  <c r="D100" i="1"/>
  <c r="E100" i="1"/>
  <c r="BE100" i="1"/>
  <c r="BH100" i="1"/>
  <c r="BK100" i="1"/>
  <c r="BB100" i="1" s="1"/>
  <c r="BN100" i="1"/>
  <c r="BQ100" i="1"/>
  <c r="BT100" i="1"/>
  <c r="BW100" i="1"/>
  <c r="CC100" i="1"/>
  <c r="CF100" i="1"/>
  <c r="CI100" i="1"/>
  <c r="BZ100" i="1" s="1"/>
  <c r="CL100" i="1"/>
  <c r="CO100" i="1"/>
  <c r="CR100" i="1"/>
  <c r="CU100" i="1"/>
  <c r="D101" i="1"/>
  <c r="E101" i="1"/>
  <c r="BB101" i="1"/>
  <c r="BE101" i="1"/>
  <c r="BK101" i="1"/>
  <c r="BH101" i="1" s="1"/>
  <c r="BW101" i="1"/>
  <c r="BN101" i="1" s="1"/>
  <c r="BZ101" i="1"/>
  <c r="CC101" i="1"/>
  <c r="CI101" i="1"/>
  <c r="CF101" i="1" s="1"/>
  <c r="CU101" i="1"/>
  <c r="CL101" i="1" s="1"/>
  <c r="AA102" i="1"/>
  <c r="AD102" i="1"/>
  <c r="AD103" i="1" s="1"/>
  <c r="AG102" i="1"/>
  <c r="AM102" i="1"/>
  <c r="F103" i="1"/>
  <c r="G103" i="1"/>
  <c r="H103" i="1"/>
  <c r="I103" i="1"/>
  <c r="J103" i="1"/>
  <c r="K103" i="1"/>
  <c r="L103" i="1"/>
  <c r="M103" i="1"/>
  <c r="N103" i="1"/>
  <c r="O103" i="1"/>
  <c r="P103" i="1"/>
  <c r="Q103" i="1"/>
  <c r="R103" i="1"/>
  <c r="S103" i="1"/>
  <c r="T103" i="1"/>
  <c r="U103" i="1"/>
  <c r="V103" i="1"/>
  <c r="W103" i="1"/>
  <c r="X103" i="1"/>
  <c r="Y103" i="1"/>
  <c r="Z103" i="1"/>
  <c r="AA103" i="1"/>
  <c r="AA105" i="1" s="1"/>
  <c r="AB103" i="1"/>
  <c r="AC103" i="1"/>
  <c r="AE103" i="1"/>
  <c r="AF103" i="1"/>
  <c r="AG103" i="1"/>
  <c r="AH103" i="1"/>
  <c r="AI103" i="1"/>
  <c r="AJ103" i="1"/>
  <c r="AK103" i="1"/>
  <c r="AL103" i="1"/>
  <c r="AM103" i="1"/>
  <c r="AM105" i="1" s="1"/>
  <c r="AN103" i="1"/>
  <c r="AO103" i="1"/>
  <c r="AP103" i="1"/>
  <c r="AQ103" i="1"/>
  <c r="AR103" i="1"/>
  <c r="AS103" i="1"/>
  <c r="AT103" i="1"/>
  <c r="AU103" i="1"/>
  <c r="AV103" i="1"/>
  <c r="AW103" i="1"/>
  <c r="AX103" i="1"/>
  <c r="AY103" i="1"/>
  <c r="AZ103" i="1"/>
  <c r="BA103" i="1"/>
  <c r="BK103" i="1"/>
  <c r="BW103" i="1"/>
  <c r="CU103" i="1"/>
  <c r="CU105" i="1" s="1"/>
  <c r="EK103" i="1"/>
  <c r="EL103" i="1"/>
  <c r="EM103" i="1"/>
  <c r="EN103" i="1"/>
  <c r="EO103" i="1"/>
  <c r="EP103" i="1"/>
  <c r="EQ103" i="1"/>
  <c r="ER103" i="1"/>
  <c r="ES103" i="1"/>
  <c r="ET103" i="1"/>
  <c r="EU103" i="1"/>
  <c r="EV103" i="1"/>
  <c r="EW103" i="1"/>
  <c r="EX103" i="1"/>
  <c r="EY103" i="1"/>
  <c r="EZ103" i="1"/>
  <c r="FA103" i="1"/>
  <c r="FB103" i="1"/>
  <c r="FC103" i="1"/>
  <c r="FD103" i="1"/>
  <c r="FE103" i="1"/>
  <c r="FF103" i="1"/>
  <c r="FG103" i="1"/>
  <c r="FH103" i="1"/>
  <c r="FI103" i="1"/>
  <c r="FJ103" i="1"/>
  <c r="FK103" i="1"/>
  <c r="FL103" i="1"/>
  <c r="FM103" i="1"/>
  <c r="FN103" i="1"/>
  <c r="FO103" i="1"/>
  <c r="FP103" i="1"/>
  <c r="FQ103" i="1"/>
  <c r="FR103" i="1"/>
  <c r="FS103" i="1"/>
  <c r="FT103" i="1"/>
  <c r="FU103" i="1"/>
  <c r="FV103" i="1"/>
  <c r="FW103" i="1"/>
  <c r="FX103" i="1"/>
  <c r="FY103" i="1"/>
  <c r="FZ103" i="1"/>
  <c r="GA103" i="1"/>
  <c r="GB103" i="1"/>
  <c r="GC103" i="1"/>
  <c r="GD103" i="1"/>
  <c r="GE103" i="1"/>
  <c r="GF103" i="1"/>
  <c r="GG103" i="1"/>
  <c r="GH103" i="1"/>
  <c r="GI103" i="1"/>
  <c r="GJ103" i="1"/>
  <c r="GK103" i="1"/>
  <c r="GL103" i="1"/>
  <c r="GM103" i="1"/>
  <c r="GN103" i="1"/>
  <c r="GO103" i="1"/>
  <c r="GP103" i="1"/>
  <c r="GQ103" i="1"/>
  <c r="GR103" i="1"/>
  <c r="GS103" i="1"/>
  <c r="GT103" i="1"/>
  <c r="GU103" i="1"/>
  <c r="GV103" i="1"/>
  <c r="GW103" i="1"/>
  <c r="GX103" i="1"/>
  <c r="GY103" i="1"/>
  <c r="GZ103" i="1"/>
  <c r="HA103" i="1"/>
  <c r="HB103" i="1"/>
  <c r="HC103" i="1"/>
  <c r="HD103" i="1"/>
  <c r="DG104" i="1"/>
  <c r="EH104" i="1"/>
  <c r="O105" i="1"/>
  <c r="AY105" i="1"/>
  <c r="GJ105" i="1"/>
  <c r="HB105" i="1"/>
  <c r="BN94" i="1" l="1"/>
  <c r="BT94" i="1"/>
  <c r="BH91" i="1"/>
  <c r="BB91" i="1"/>
  <c r="BE91" i="1"/>
  <c r="CR101" i="1"/>
  <c r="BT101" i="1"/>
  <c r="CF99" i="1"/>
  <c r="CL94" i="1"/>
  <c r="CR94" i="1"/>
  <c r="BQ94" i="1"/>
  <c r="CR93" i="1"/>
  <c r="CL93" i="1"/>
  <c r="CO93" i="1"/>
  <c r="CI103" i="1"/>
  <c r="CI105" i="1" s="1"/>
  <c r="CF95" i="1"/>
  <c r="BZ95" i="1"/>
  <c r="CC95" i="1"/>
  <c r="CO94" i="1"/>
  <c r="BT93" i="1"/>
  <c r="BN93" i="1"/>
  <c r="BQ93" i="1"/>
  <c r="BH95" i="1"/>
  <c r="BB95" i="1"/>
  <c r="BE95" i="1"/>
  <c r="BB92" i="1"/>
  <c r="BH92" i="1"/>
  <c r="CC99" i="1"/>
  <c r="BZ92" i="1"/>
  <c r="CF92" i="1"/>
  <c r="CO101" i="1"/>
  <c r="BQ101" i="1"/>
  <c r="BH99" i="1"/>
  <c r="BT97" i="1"/>
  <c r="BN97" i="1"/>
  <c r="BQ97" i="1"/>
  <c r="CC92" i="1"/>
  <c r="BE92" i="1"/>
  <c r="CR97" i="1"/>
  <c r="CL97" i="1"/>
  <c r="CO97" i="1"/>
  <c r="BZ96" i="1"/>
  <c r="CF96" i="1"/>
  <c r="BB96" i="1"/>
  <c r="BH96" i="1"/>
  <c r="BT98" i="1"/>
  <c r="CC96" i="1"/>
  <c r="BE96" i="1"/>
  <c r="CF91" i="1"/>
  <c r="BZ91" i="1"/>
  <c r="CC91" i="1"/>
  <c r="CO96" i="1"/>
  <c r="BQ96" i="1"/>
  <c r="CC94" i="1"/>
  <c r="BE94" i="1"/>
  <c r="CO92" i="1"/>
  <c r="BQ92" i="1"/>
  <c r="CC90" i="1"/>
  <c r="BE90" i="1"/>
  <c r="CO88" i="1"/>
  <c r="BQ88" i="1"/>
  <c r="CC86" i="1"/>
  <c r="BE86" i="1"/>
  <c r="BQ85" i="1"/>
  <c r="CR81" i="1"/>
  <c r="CL81" i="1"/>
  <c r="CO81" i="1"/>
  <c r="CR90" i="1"/>
  <c r="BT90" i="1"/>
  <c r="CF88" i="1"/>
  <c r="BH88" i="1"/>
  <c r="CR86" i="1"/>
  <c r="BT86" i="1"/>
  <c r="CO89" i="1"/>
  <c r="BQ89" i="1"/>
  <c r="CC87" i="1"/>
  <c r="BE87" i="1"/>
  <c r="BZ94" i="1"/>
  <c r="BB94" i="1"/>
  <c r="CL92" i="1"/>
  <c r="BZ90" i="1"/>
  <c r="BB90" i="1"/>
  <c r="CL88" i="1"/>
  <c r="BN88" i="1"/>
  <c r="BZ86" i="1"/>
  <c r="BB86" i="1"/>
  <c r="BZ85" i="1"/>
  <c r="CC85" i="1"/>
  <c r="BN85" i="1"/>
  <c r="BZ83" i="1"/>
  <c r="CC83" i="1"/>
  <c r="CL89" i="1"/>
  <c r="BN89" i="1"/>
  <c r="BZ87" i="1"/>
  <c r="BB87" i="1"/>
  <c r="CF85" i="1"/>
  <c r="BB85" i="1"/>
  <c r="BE85" i="1"/>
  <c r="BH83" i="1"/>
  <c r="BB83" i="1"/>
  <c r="BE83" i="1"/>
  <c r="BT81" i="1"/>
  <c r="BN81" i="1"/>
  <c r="BQ81" i="1"/>
  <c r="CC79" i="1"/>
  <c r="BE79" i="1"/>
  <c r="CO77" i="1"/>
  <c r="BQ77" i="1"/>
  <c r="CC75" i="1"/>
  <c r="BE75" i="1"/>
  <c r="CO73" i="1"/>
  <c r="BQ73" i="1"/>
  <c r="BE72" i="1"/>
  <c r="CF82" i="1"/>
  <c r="BH82" i="1"/>
  <c r="CR80" i="1"/>
  <c r="BT80" i="1"/>
  <c r="BZ79" i="1"/>
  <c r="BB79" i="1"/>
  <c r="CF78" i="1"/>
  <c r="BH78" i="1"/>
  <c r="CL77" i="1"/>
  <c r="BN77" i="1"/>
  <c r="CR76" i="1"/>
  <c r="BT76" i="1"/>
  <c r="BZ75" i="1"/>
  <c r="BB75" i="1"/>
  <c r="CF74" i="1"/>
  <c r="BH74" i="1"/>
  <c r="CL73" i="1"/>
  <c r="BN73" i="1"/>
  <c r="BH72" i="1"/>
  <c r="BE52" i="1"/>
  <c r="BH52" i="1"/>
  <c r="BB52" i="1"/>
  <c r="CC72" i="1"/>
  <c r="CO67" i="1"/>
  <c r="BQ67" i="1"/>
  <c r="CL57" i="1"/>
  <c r="CO57" i="1"/>
  <c r="BQ48" i="1"/>
  <c r="BT48" i="1"/>
  <c r="BT62" i="1"/>
  <c r="CR57" i="1"/>
  <c r="BN48" i="1"/>
  <c r="CR70" i="1"/>
  <c r="BT70" i="1"/>
  <c r="CF68" i="1"/>
  <c r="BH68" i="1"/>
  <c r="CL67" i="1"/>
  <c r="BN67" i="1"/>
  <c r="CR66" i="1"/>
  <c r="BT66" i="1"/>
  <c r="BZ65" i="1"/>
  <c r="BB65" i="1"/>
  <c r="CF64" i="1"/>
  <c r="BH64" i="1"/>
  <c r="CL63" i="1"/>
  <c r="BN63" i="1"/>
  <c r="CR62" i="1"/>
  <c r="CO61" i="1"/>
  <c r="BE61" i="1"/>
  <c r="BH60" i="1"/>
  <c r="CO59" i="1"/>
  <c r="BN57" i="1"/>
  <c r="BQ57" i="1"/>
  <c r="BZ56" i="1"/>
  <c r="CO50" i="1"/>
  <c r="CR50" i="1"/>
  <c r="CL45" i="1"/>
  <c r="CO45" i="1"/>
  <c r="BZ42" i="1"/>
  <c r="CC42" i="1"/>
  <c r="CF42" i="1"/>
  <c r="BQ62" i="1"/>
  <c r="BZ61" i="1"/>
  <c r="BE60" i="1"/>
  <c r="CR45" i="1"/>
  <c r="BZ39" i="1"/>
  <c r="CC39" i="1"/>
  <c r="CF39" i="1"/>
  <c r="BQ61" i="1"/>
  <c r="BB59" i="1"/>
  <c r="BE59" i="1"/>
  <c r="BT57" i="1"/>
  <c r="CO54" i="1"/>
  <c r="CR54" i="1"/>
  <c r="BQ50" i="1"/>
  <c r="BT50" i="1"/>
  <c r="CR61" i="1"/>
  <c r="BB61" i="1"/>
  <c r="CL59" i="1"/>
  <c r="BE56" i="1"/>
  <c r="BQ54" i="1"/>
  <c r="BT54" i="1"/>
  <c r="CL50" i="1"/>
  <c r="BZ59" i="1"/>
  <c r="CC59" i="1"/>
  <c r="CC52" i="1"/>
  <c r="CF52" i="1"/>
  <c r="CL46" i="1"/>
  <c r="CO46" i="1"/>
  <c r="CL40" i="1"/>
  <c r="CO40" i="1"/>
  <c r="CR40" i="1"/>
  <c r="BN40" i="1"/>
  <c r="BQ40" i="1"/>
  <c r="BT40" i="1"/>
  <c r="CC48" i="1"/>
  <c r="CC55" i="1"/>
  <c r="BE55" i="1"/>
  <c r="CO53" i="1"/>
  <c r="BQ53" i="1"/>
  <c r="CC51" i="1"/>
  <c r="BE51" i="1"/>
  <c r="CO49" i="1"/>
  <c r="BQ49" i="1"/>
  <c r="BH48" i="1"/>
  <c r="BN44" i="1"/>
  <c r="BQ44" i="1"/>
  <c r="CF47" i="1"/>
  <c r="BZ47" i="1"/>
  <c r="BH47" i="1"/>
  <c r="BB47" i="1"/>
  <c r="CL41" i="1"/>
  <c r="CO41" i="1"/>
  <c r="CR41" i="1"/>
  <c r="BZ43" i="1"/>
  <c r="CC43" i="1"/>
  <c r="CL44" i="1"/>
  <c r="CO44" i="1"/>
  <c r="BZ44" i="1"/>
  <c r="BB42" i="1"/>
  <c r="BE42" i="1"/>
  <c r="BZ38" i="1"/>
  <c r="CC38" i="1"/>
  <c r="BB38" i="1"/>
  <c r="BE38" i="1"/>
  <c r="CR36" i="1"/>
  <c r="CL36" i="1"/>
  <c r="CO36" i="1"/>
  <c r="BN32" i="1"/>
  <c r="BQ32" i="1"/>
  <c r="BT32" i="1"/>
  <c r="CF44" i="1"/>
  <c r="BH43" i="1"/>
  <c r="BT41" i="1"/>
  <c r="BH39" i="1"/>
  <c r="CR37" i="1"/>
  <c r="CC35" i="1"/>
  <c r="CO33" i="1"/>
  <c r="CR33" i="1"/>
  <c r="CL33" i="1"/>
  <c r="CF38" i="1"/>
  <c r="BH38" i="1"/>
  <c r="BQ37" i="1"/>
  <c r="CO37" i="1"/>
  <c r="BT36" i="1"/>
  <c r="BN36" i="1"/>
  <c r="BQ36" i="1"/>
  <c r="BB21" i="1"/>
  <c r="BE21" i="1"/>
  <c r="BH21" i="1"/>
  <c r="BE34" i="1"/>
  <c r="CL31" i="1"/>
  <c r="CO31" i="1"/>
  <c r="BN31" i="1"/>
  <c r="BQ31" i="1"/>
  <c r="BQ28" i="1"/>
  <c r="CO24" i="1"/>
  <c r="CL24" i="1"/>
  <c r="CR24" i="1"/>
  <c r="BZ33" i="1"/>
  <c r="CC33" i="1"/>
  <c r="BN33" i="1"/>
  <c r="CR31" i="1"/>
  <c r="BT31" i="1"/>
  <c r="BN28" i="1"/>
  <c r="CC26" i="1"/>
  <c r="BZ26" i="1"/>
  <c r="BE26" i="1"/>
  <c r="BB26" i="1"/>
  <c r="BB33" i="1"/>
  <c r="BE33" i="1"/>
  <c r="BZ29" i="1"/>
  <c r="CC29" i="1"/>
  <c r="BB29" i="1"/>
  <c r="BE29" i="1"/>
  <c r="BZ21" i="1"/>
  <c r="CC21" i="1"/>
  <c r="CF21" i="1"/>
  <c r="BT33" i="1"/>
  <c r="BZ27" i="1"/>
  <c r="BB16" i="1"/>
  <c r="BE16" i="1"/>
  <c r="BH16" i="1"/>
  <c r="BE22" i="1"/>
  <c r="BB22" i="1"/>
  <c r="BT20" i="1"/>
  <c r="BN20" i="1"/>
  <c r="BQ20" i="1"/>
  <c r="BQ24" i="1"/>
  <c r="BN24" i="1"/>
  <c r="CR20" i="1"/>
  <c r="CL20" i="1"/>
  <c r="BT24" i="1"/>
  <c r="CO20" i="1"/>
  <c r="CC22" i="1"/>
  <c r="BZ22" i="1"/>
  <c r="BZ17" i="1"/>
  <c r="CC17" i="1"/>
  <c r="CL19" i="1"/>
  <c r="CO19" i="1"/>
  <c r="CC18" i="1"/>
  <c r="CF17" i="1"/>
  <c r="BZ18" i="1"/>
  <c r="BN19" i="1"/>
  <c r="BQ19" i="1"/>
  <c r="CC15" i="1"/>
  <c r="CF15" i="1"/>
  <c r="BZ15" i="1"/>
  <c r="CR14" i="1"/>
  <c r="CL14" i="1"/>
  <c r="BQ14" i="1"/>
  <c r="BE17" i="1"/>
  <c r="CR15" i="1"/>
  <c r="BT11" i="1"/>
  <c r="BN11" i="1"/>
  <c r="BQ11" i="1"/>
  <c r="CC12" i="1"/>
  <c r="CF12" i="1"/>
  <c r="EM3" i="1"/>
  <c r="EM2" i="1"/>
  <c r="BQ13" i="1"/>
  <c r="BT13" i="1"/>
  <c r="CC16" i="1"/>
  <c r="BE15" i="1"/>
  <c r="BH15" i="1"/>
  <c r="CR11" i="1"/>
  <c r="CL11" i="1"/>
  <c r="CC9" i="1"/>
  <c r="CF9" i="1"/>
  <c r="BZ9" i="1"/>
  <c r="BT14" i="1"/>
  <c r="BN14" i="1"/>
  <c r="CO13" i="1"/>
  <c r="CR13" i="1"/>
  <c r="CO10" i="1"/>
  <c r="CR10" i="1"/>
  <c r="CL10" i="1"/>
  <c r="BE9" i="1"/>
  <c r="BH9" i="1"/>
  <c r="BB9" i="1"/>
  <c r="EO2" i="1"/>
  <c r="EP5" i="1"/>
  <c r="CO12" i="1"/>
  <c r="EO3" i="1"/>
  <c r="BQ10" i="1"/>
  <c r="BT10" i="1"/>
  <c r="EL3" i="1"/>
  <c r="EL2" i="1"/>
  <c r="BE12" i="1"/>
  <c r="BB12" i="1"/>
  <c r="CF8" i="1"/>
  <c r="BH8" i="1"/>
  <c r="BC4" i="1"/>
  <c r="EK2" i="1"/>
  <c r="CL8" i="1"/>
  <c r="BN8" i="1"/>
  <c r="EQ5" i="1"/>
  <c r="BD29" i="1" l="1"/>
  <c r="CF103" i="1"/>
  <c r="BZ103" i="1"/>
  <c r="BC8" i="1"/>
  <c r="BC11" i="1"/>
  <c r="BC3" i="1"/>
  <c r="BC5" i="1"/>
  <c r="BC10" i="1"/>
  <c r="BD4" i="1"/>
  <c r="BC14" i="1"/>
  <c r="BC9" i="1"/>
  <c r="BC12" i="1"/>
  <c r="BC13" i="1"/>
  <c r="BC16" i="1"/>
  <c r="BC17" i="1"/>
  <c r="BC20" i="1"/>
  <c r="BC15" i="1"/>
  <c r="BC19" i="1"/>
  <c r="BC21" i="1"/>
  <c r="BC25" i="1"/>
  <c r="BC24" i="1"/>
  <c r="BC18" i="1"/>
  <c r="BC23" i="1"/>
  <c r="BC22" i="1"/>
  <c r="BC26" i="1"/>
  <c r="BC28" i="1"/>
  <c r="BC32" i="1"/>
  <c r="BC31" i="1"/>
  <c r="BC27" i="1"/>
  <c r="BC33" i="1"/>
  <c r="BC37" i="1"/>
  <c r="BC41" i="1"/>
  <c r="BC45" i="1"/>
  <c r="BC30" i="1"/>
  <c r="BC36" i="1"/>
  <c r="BC40" i="1"/>
  <c r="BC39" i="1"/>
  <c r="BC43" i="1"/>
  <c r="BC42" i="1"/>
  <c r="BC29" i="1"/>
  <c r="BC34" i="1"/>
  <c r="BC35" i="1"/>
  <c r="BC44" i="1"/>
  <c r="BC46" i="1"/>
  <c r="BC38" i="1"/>
  <c r="BC51" i="1"/>
  <c r="BC55" i="1"/>
  <c r="BC50" i="1"/>
  <c r="BC54" i="1"/>
  <c r="BC58" i="1"/>
  <c r="BC62" i="1"/>
  <c r="BC47" i="1"/>
  <c r="BC48" i="1"/>
  <c r="BC49" i="1"/>
  <c r="BC53" i="1"/>
  <c r="BC57" i="1"/>
  <c r="BC56" i="1"/>
  <c r="BC63" i="1"/>
  <c r="BC67" i="1"/>
  <c r="BC71" i="1"/>
  <c r="BC60" i="1"/>
  <c r="BC61" i="1"/>
  <c r="BC66" i="1"/>
  <c r="BC70" i="1"/>
  <c r="BC52" i="1"/>
  <c r="BC65" i="1"/>
  <c r="BC69" i="1"/>
  <c r="BC64" i="1"/>
  <c r="BC68" i="1"/>
  <c r="BC72" i="1"/>
  <c r="BC73" i="1"/>
  <c r="BC77" i="1"/>
  <c r="BC81" i="1"/>
  <c r="BC76" i="1"/>
  <c r="BC80" i="1"/>
  <c r="BC84" i="1"/>
  <c r="BC75" i="1"/>
  <c r="BC79" i="1"/>
  <c r="BC59" i="1"/>
  <c r="BC74" i="1"/>
  <c r="BC78" i="1"/>
  <c r="BC82" i="1"/>
  <c r="BC88" i="1"/>
  <c r="BC87" i="1"/>
  <c r="BC85" i="1"/>
  <c r="BC86" i="1"/>
  <c r="BC90" i="1"/>
  <c r="BC94" i="1"/>
  <c r="BC98" i="1"/>
  <c r="BC83" i="1"/>
  <c r="BC89" i="1"/>
  <c r="BC93" i="1"/>
  <c r="BC97" i="1"/>
  <c r="BC92" i="1"/>
  <c r="BC95" i="1"/>
  <c r="BC91" i="1"/>
  <c r="BC101" i="1"/>
  <c r="BC96" i="1"/>
  <c r="BC99" i="1"/>
  <c r="BC100" i="1"/>
  <c r="BT103" i="1"/>
  <c r="BD9" i="1"/>
  <c r="BB103" i="1"/>
  <c r="DA104" i="1" s="1"/>
  <c r="CO103" i="1"/>
  <c r="BD26" i="1"/>
  <c r="BD33" i="1"/>
  <c r="BD38" i="1"/>
  <c r="CR103" i="1"/>
  <c r="BD21" i="1"/>
  <c r="BD42" i="1"/>
  <c r="BD59" i="1"/>
  <c r="BN103" i="1"/>
  <c r="BD12" i="1"/>
  <c r="BQ103" i="1"/>
  <c r="CC103" i="1"/>
  <c r="BD16" i="1"/>
  <c r="EQ3" i="1"/>
  <c r="EQ2" i="1"/>
  <c r="ER5" i="1"/>
  <c r="ET5" i="1"/>
  <c r="BD94" i="1"/>
  <c r="BD83" i="1"/>
  <c r="BD86" i="1"/>
  <c r="BD96" i="1"/>
  <c r="CL103" i="1"/>
  <c r="BE103" i="1"/>
  <c r="BD61" i="1"/>
  <c r="BD91" i="1"/>
  <c r="BD92" i="1"/>
  <c r="BH103" i="1"/>
  <c r="EP3" i="1"/>
  <c r="EP2" i="1"/>
  <c r="BD79" i="1"/>
  <c r="BD90" i="1"/>
  <c r="BD52" i="1"/>
  <c r="BD87" i="1"/>
  <c r="BD95" i="1"/>
  <c r="BD45" i="1" l="1"/>
  <c r="BD18" i="1"/>
  <c r="BD3" i="1"/>
  <c r="BD5" i="1"/>
  <c r="BE4" i="1"/>
  <c r="BC103" i="1"/>
  <c r="BD8" i="1"/>
  <c r="BD63" i="1"/>
  <c r="BD101" i="1"/>
  <c r="BD62" i="1"/>
  <c r="BD39" i="1"/>
  <c r="BD19" i="1"/>
  <c r="BD68" i="1"/>
  <c r="BD53" i="1"/>
  <c r="BD51" i="1"/>
  <c r="BD41" i="1"/>
  <c r="BD15" i="1"/>
  <c r="BD10" i="1"/>
  <c r="BD43" i="1"/>
  <c r="BD76" i="1"/>
  <c r="BD100" i="1"/>
  <c r="BD93" i="1"/>
  <c r="BD74" i="1"/>
  <c r="BD70" i="1"/>
  <c r="BD58" i="1"/>
  <c r="BD31" i="1"/>
  <c r="BD24" i="1"/>
  <c r="BD13" i="1"/>
  <c r="BD60" i="1"/>
  <c r="BD55" i="1"/>
  <c r="BD85" i="1"/>
  <c r="BD98" i="1"/>
  <c r="BD65" i="1"/>
  <c r="BD81" i="1"/>
  <c r="BD40" i="1"/>
  <c r="BD75" i="1"/>
  <c r="EW5" i="1"/>
  <c r="ET3" i="1"/>
  <c r="ET2" i="1"/>
  <c r="EU5" i="1"/>
  <c r="BD99" i="1"/>
  <c r="BD88" i="1"/>
  <c r="BD64" i="1"/>
  <c r="BD71" i="1"/>
  <c r="BD49" i="1"/>
  <c r="BD37" i="1"/>
  <c r="BD20" i="1"/>
  <c r="CI104" i="1"/>
  <c r="BD22" i="1"/>
  <c r="BD72" i="1"/>
  <c r="BD34" i="1"/>
  <c r="BD97" i="1"/>
  <c r="BD56" i="1"/>
  <c r="ER3" i="1"/>
  <c r="ER2" i="1"/>
  <c r="ES5" i="1"/>
  <c r="BD84" i="1"/>
  <c r="BD77" i="1"/>
  <c r="BD66" i="1"/>
  <c r="BD48" i="1"/>
  <c r="BD54" i="1"/>
  <c r="BD46" i="1"/>
  <c r="BD36" i="1"/>
  <c r="BD32" i="1"/>
  <c r="BD25" i="1"/>
  <c r="BD17" i="1"/>
  <c r="BD78" i="1"/>
  <c r="BW104" i="1"/>
  <c r="BW105" i="1" s="1"/>
  <c r="BD89" i="1"/>
  <c r="BD69" i="1"/>
  <c r="BD67" i="1"/>
  <c r="BD44" i="1"/>
  <c r="BD30" i="1"/>
  <c r="BD23" i="1"/>
  <c r="BD11" i="1"/>
  <c r="BD57" i="1"/>
  <c r="BD47" i="1"/>
  <c r="BD82" i="1"/>
  <c r="BD80" i="1"/>
  <c r="BD73" i="1"/>
  <c r="BD50" i="1"/>
  <c r="BD35" i="1"/>
  <c r="BD27" i="1"/>
  <c r="BD28" i="1"/>
  <c r="BD14" i="1"/>
  <c r="EV5" i="1" l="1"/>
  <c r="EU3" i="1"/>
  <c r="EU2" i="1"/>
  <c r="BE5" i="1"/>
  <c r="BF4" i="1"/>
  <c r="BE3" i="1"/>
  <c r="ES3" i="1"/>
  <c r="ES2" i="1"/>
  <c r="EW2" i="1"/>
  <c r="EX5" i="1"/>
  <c r="EZ5" i="1"/>
  <c r="EW3" i="1"/>
  <c r="BD103" i="1"/>
  <c r="EX3" i="1" l="1"/>
  <c r="EX2" i="1"/>
  <c r="EY5" i="1"/>
  <c r="EV3" i="1"/>
  <c r="EV2" i="1"/>
  <c r="BG4" i="1"/>
  <c r="BF9" i="1"/>
  <c r="BF8" i="1"/>
  <c r="BF10" i="1"/>
  <c r="BF15" i="1"/>
  <c r="BF11" i="1"/>
  <c r="BF14" i="1"/>
  <c r="BF5" i="1"/>
  <c r="BF13" i="1"/>
  <c r="BF19" i="1"/>
  <c r="BF12" i="1"/>
  <c r="BF18" i="1"/>
  <c r="BF21" i="1"/>
  <c r="BF3" i="1"/>
  <c r="BF17" i="1"/>
  <c r="BF23" i="1"/>
  <c r="BF27" i="1"/>
  <c r="BF16" i="1"/>
  <c r="BF20" i="1"/>
  <c r="BF24" i="1"/>
  <c r="BF31" i="1"/>
  <c r="BF22" i="1"/>
  <c r="BF25" i="1"/>
  <c r="BF26" i="1"/>
  <c r="BF29" i="1"/>
  <c r="BF34" i="1"/>
  <c r="BF37" i="1"/>
  <c r="BF30" i="1"/>
  <c r="BF36" i="1"/>
  <c r="BF40" i="1"/>
  <c r="BF44" i="1"/>
  <c r="BF35" i="1"/>
  <c r="BF32" i="1"/>
  <c r="BF28" i="1"/>
  <c r="BF33" i="1"/>
  <c r="BF41" i="1"/>
  <c r="BF38" i="1"/>
  <c r="BF45" i="1"/>
  <c r="BF46" i="1"/>
  <c r="BF39" i="1"/>
  <c r="BF42" i="1"/>
  <c r="BF48" i="1"/>
  <c r="BF49" i="1"/>
  <c r="BF53" i="1"/>
  <c r="BF57" i="1"/>
  <c r="BF52" i="1"/>
  <c r="BF56" i="1"/>
  <c r="BF60" i="1"/>
  <c r="BF43" i="1"/>
  <c r="BF51" i="1"/>
  <c r="BF55" i="1"/>
  <c r="BF47" i="1"/>
  <c r="BF62" i="1"/>
  <c r="BF65" i="1"/>
  <c r="BF54" i="1"/>
  <c r="BF64" i="1"/>
  <c r="BF68" i="1"/>
  <c r="BF50" i="1"/>
  <c r="BF63" i="1"/>
  <c r="BF67" i="1"/>
  <c r="BF71" i="1"/>
  <c r="BF61" i="1"/>
  <c r="BF58" i="1"/>
  <c r="BF59" i="1"/>
  <c r="BF75" i="1"/>
  <c r="BF79" i="1"/>
  <c r="BF83" i="1"/>
  <c r="BF72" i="1"/>
  <c r="BF74" i="1"/>
  <c r="BF78" i="1"/>
  <c r="BF82" i="1"/>
  <c r="BF69" i="1"/>
  <c r="BF70" i="1"/>
  <c r="BF73" i="1"/>
  <c r="BF77" i="1"/>
  <c r="BF81" i="1"/>
  <c r="BF66" i="1"/>
  <c r="BF76" i="1"/>
  <c r="BF80" i="1"/>
  <c r="BF86" i="1"/>
  <c r="BF90" i="1"/>
  <c r="BF94" i="1"/>
  <c r="BF98" i="1"/>
  <c r="BF89" i="1"/>
  <c r="BF93" i="1"/>
  <c r="BF97" i="1"/>
  <c r="BF84" i="1"/>
  <c r="BF88" i="1"/>
  <c r="BF92" i="1"/>
  <c r="BF96" i="1"/>
  <c r="BF85" i="1"/>
  <c r="BF87" i="1"/>
  <c r="BF91" i="1"/>
  <c r="BF95" i="1"/>
  <c r="BF101" i="1"/>
  <c r="BF99" i="1"/>
  <c r="BF100" i="1"/>
  <c r="EZ3" i="1"/>
  <c r="EZ2" i="1"/>
  <c r="FA5" i="1"/>
  <c r="FC5" i="1"/>
  <c r="FD5" i="1" l="1"/>
  <c r="FF5" i="1"/>
  <c r="FC3" i="1"/>
  <c r="FC2" i="1"/>
  <c r="BG85" i="1"/>
  <c r="BG98" i="1"/>
  <c r="BG77" i="1"/>
  <c r="BG83" i="1"/>
  <c r="BG63" i="1"/>
  <c r="BG55" i="1"/>
  <c r="BG49" i="1"/>
  <c r="BG33" i="1"/>
  <c r="BG37" i="1"/>
  <c r="BG20" i="1"/>
  <c r="BG12" i="1"/>
  <c r="BF103" i="1"/>
  <c r="BG8" i="1"/>
  <c r="BG73" i="1"/>
  <c r="BG28" i="1"/>
  <c r="BG34" i="1"/>
  <c r="BG9" i="1"/>
  <c r="BG100" i="1"/>
  <c r="BG92" i="1"/>
  <c r="BG90" i="1"/>
  <c r="BG70" i="1"/>
  <c r="BG75" i="1"/>
  <c r="BG68" i="1"/>
  <c r="BG43" i="1"/>
  <c r="BG42" i="1"/>
  <c r="BG32" i="1"/>
  <c r="BG29" i="1"/>
  <c r="BG27" i="1"/>
  <c r="BG13" i="1"/>
  <c r="BG3" i="1"/>
  <c r="BG5" i="1"/>
  <c r="BH4" i="1"/>
  <c r="BG96" i="1"/>
  <c r="BG48" i="1"/>
  <c r="BG19" i="1"/>
  <c r="BG99" i="1"/>
  <c r="BG88" i="1"/>
  <c r="BG86" i="1"/>
  <c r="BG69" i="1"/>
  <c r="BG59" i="1"/>
  <c r="BG64" i="1"/>
  <c r="BG60" i="1"/>
  <c r="BG39" i="1"/>
  <c r="BG35" i="1"/>
  <c r="BG26" i="1"/>
  <c r="BG23" i="1"/>
  <c r="BG94" i="1"/>
  <c r="BG51" i="1"/>
  <c r="BG16" i="1"/>
  <c r="BG101" i="1"/>
  <c r="BG84" i="1"/>
  <c r="BG80" i="1"/>
  <c r="BG82" i="1"/>
  <c r="BG58" i="1"/>
  <c r="BG54" i="1"/>
  <c r="BG56" i="1"/>
  <c r="BG46" i="1"/>
  <c r="BG44" i="1"/>
  <c r="BG25" i="1"/>
  <c r="BG17" i="1"/>
  <c r="BG14" i="1"/>
  <c r="FA3" i="1"/>
  <c r="FA2" i="1"/>
  <c r="FB5" i="1"/>
  <c r="BG50" i="1"/>
  <c r="BG95" i="1"/>
  <c r="BG97" i="1"/>
  <c r="BG76" i="1"/>
  <c r="BG78" i="1"/>
  <c r="BG61" i="1"/>
  <c r="BG65" i="1"/>
  <c r="BG52" i="1"/>
  <c r="BG45" i="1"/>
  <c r="BG40" i="1"/>
  <c r="BG22" i="1"/>
  <c r="BG11" i="1"/>
  <c r="EY3" i="1"/>
  <c r="EY2" i="1"/>
  <c r="BG79" i="1"/>
  <c r="BG91" i="1"/>
  <c r="BG93" i="1"/>
  <c r="BG66" i="1"/>
  <c r="BG74" i="1"/>
  <c r="BG71" i="1"/>
  <c r="BG62" i="1"/>
  <c r="BG57" i="1"/>
  <c r="BG38" i="1"/>
  <c r="BG36" i="1"/>
  <c r="BG31" i="1"/>
  <c r="BG21" i="1"/>
  <c r="BG15" i="1"/>
  <c r="BG87" i="1"/>
  <c r="BG89" i="1"/>
  <c r="BG81" i="1"/>
  <c r="BG72" i="1"/>
  <c r="BG67" i="1"/>
  <c r="BG47" i="1"/>
  <c r="BG53" i="1"/>
  <c r="BG41" i="1"/>
  <c r="BG30" i="1"/>
  <c r="BG24" i="1"/>
  <c r="BG18" i="1"/>
  <c r="BG10" i="1"/>
  <c r="BH3" i="1" l="1"/>
  <c r="BH5" i="1"/>
  <c r="BI4" i="1"/>
  <c r="BG103" i="1"/>
  <c r="FB3" i="1"/>
  <c r="FB2" i="1"/>
  <c r="FF3" i="1"/>
  <c r="FF2" i="1"/>
  <c r="FG5" i="1"/>
  <c r="FI5" i="1"/>
  <c r="FE5" i="1"/>
  <c r="FD2" i="1"/>
  <c r="FD3" i="1"/>
  <c r="FG3" i="1" l="1"/>
  <c r="FG2" i="1"/>
  <c r="FH5" i="1"/>
  <c r="FL5" i="1"/>
  <c r="FI3" i="1"/>
  <c r="FI2" i="1"/>
  <c r="FJ5" i="1"/>
  <c r="BI3" i="1"/>
  <c r="BI5" i="1"/>
  <c r="BI10" i="1"/>
  <c r="BJ4" i="1"/>
  <c r="BI9" i="1"/>
  <c r="BI8" i="1"/>
  <c r="BI13" i="1"/>
  <c r="BI11" i="1"/>
  <c r="BI14" i="1"/>
  <c r="BI16" i="1"/>
  <c r="BI17" i="1"/>
  <c r="BI19" i="1"/>
  <c r="BI12" i="1"/>
  <c r="BI18" i="1"/>
  <c r="BI20" i="1"/>
  <c r="BI24" i="1"/>
  <c r="BI15" i="1"/>
  <c r="BI21" i="1"/>
  <c r="BI23" i="1"/>
  <c r="BI27" i="1"/>
  <c r="BI22" i="1"/>
  <c r="BI25" i="1"/>
  <c r="BI31" i="1"/>
  <c r="BI26" i="1"/>
  <c r="BI30" i="1"/>
  <c r="BI28" i="1"/>
  <c r="BI29" i="1"/>
  <c r="BI33" i="1"/>
  <c r="BI34" i="1"/>
  <c r="BI36" i="1"/>
  <c r="BI40" i="1"/>
  <c r="BI44" i="1"/>
  <c r="BI32" i="1"/>
  <c r="BI35" i="1"/>
  <c r="BI39" i="1"/>
  <c r="BI38" i="1"/>
  <c r="BI41" i="1"/>
  <c r="BI37" i="1"/>
  <c r="BI42" i="1"/>
  <c r="BI47" i="1"/>
  <c r="BI50" i="1"/>
  <c r="BI54" i="1"/>
  <c r="BI48" i="1"/>
  <c r="BI49" i="1"/>
  <c r="BI53" i="1"/>
  <c r="BI57" i="1"/>
  <c r="BI61" i="1"/>
  <c r="BI43" i="1"/>
  <c r="BI46" i="1"/>
  <c r="BI45" i="1"/>
  <c r="BI52" i="1"/>
  <c r="BI56" i="1"/>
  <c r="BI51" i="1"/>
  <c r="BI59" i="1"/>
  <c r="BI66" i="1"/>
  <c r="BI70" i="1"/>
  <c r="BI58" i="1"/>
  <c r="BI62" i="1"/>
  <c r="BI65" i="1"/>
  <c r="BI69" i="1"/>
  <c r="BI60" i="1"/>
  <c r="BI64" i="1"/>
  <c r="BI68" i="1"/>
  <c r="BI63" i="1"/>
  <c r="BI67" i="1"/>
  <c r="BI71" i="1"/>
  <c r="BI76" i="1"/>
  <c r="BI80" i="1"/>
  <c r="BI75" i="1"/>
  <c r="BI79" i="1"/>
  <c r="BI83" i="1"/>
  <c r="BI72" i="1"/>
  <c r="BI55" i="1"/>
  <c r="BI74" i="1"/>
  <c r="BI78" i="1"/>
  <c r="BI73" i="1"/>
  <c r="BI77" i="1"/>
  <c r="BI81" i="1"/>
  <c r="BI85" i="1"/>
  <c r="BI87" i="1"/>
  <c r="BI82" i="1"/>
  <c r="BI86" i="1"/>
  <c r="BI89" i="1"/>
  <c r="BI93" i="1"/>
  <c r="BI97" i="1"/>
  <c r="BI84" i="1"/>
  <c r="BI88" i="1"/>
  <c r="BI92" i="1"/>
  <c r="BI96" i="1"/>
  <c r="BI90" i="1"/>
  <c r="BI94" i="1"/>
  <c r="BI95" i="1"/>
  <c r="BI101" i="1"/>
  <c r="BI98" i="1"/>
  <c r="BI99" i="1"/>
  <c r="BI100" i="1"/>
  <c r="BI91" i="1"/>
  <c r="FE2" i="1"/>
  <c r="FE3" i="1"/>
  <c r="BJ91" i="1" l="1"/>
  <c r="BL91" i="1"/>
  <c r="BM91" i="1" s="1"/>
  <c r="BJ96" i="1"/>
  <c r="BL96" i="1"/>
  <c r="BM96" i="1" s="1"/>
  <c r="BJ82" i="1"/>
  <c r="BL82" i="1"/>
  <c r="BM82" i="1" s="1"/>
  <c r="BJ55" i="1"/>
  <c r="BL55" i="1"/>
  <c r="BM55" i="1" s="1"/>
  <c r="BJ67" i="1"/>
  <c r="BL67" i="1"/>
  <c r="BM67" i="1" s="1"/>
  <c r="BJ58" i="1"/>
  <c r="BL58" i="1"/>
  <c r="BM58" i="1" s="1"/>
  <c r="BJ46" i="1"/>
  <c r="BL46" i="1"/>
  <c r="BM46" i="1" s="1"/>
  <c r="BJ50" i="1"/>
  <c r="BL50" i="1"/>
  <c r="BM50" i="1" s="1"/>
  <c r="BJ32" i="1"/>
  <c r="BL32" i="1"/>
  <c r="BM32" i="1" s="1"/>
  <c r="BJ30" i="1"/>
  <c r="BL30" i="1"/>
  <c r="BM30" i="1" s="1"/>
  <c r="BJ15" i="1"/>
  <c r="BL15" i="1"/>
  <c r="BM15" i="1" s="1"/>
  <c r="BJ14" i="1"/>
  <c r="BL14" i="1"/>
  <c r="BM14" i="1" s="1"/>
  <c r="BJ72" i="1"/>
  <c r="BL72" i="1"/>
  <c r="BM72" i="1" s="1"/>
  <c r="BJ47" i="1"/>
  <c r="BL47" i="1"/>
  <c r="BM47" i="1" s="1"/>
  <c r="BJ11" i="1"/>
  <c r="BL11" i="1"/>
  <c r="BM11" i="1" s="1"/>
  <c r="FJ3" i="1"/>
  <c r="FJ2" i="1"/>
  <c r="FK5" i="1"/>
  <c r="BJ99" i="1"/>
  <c r="BL99" i="1"/>
  <c r="BM99" i="1" s="1"/>
  <c r="BJ88" i="1"/>
  <c r="BL88" i="1"/>
  <c r="BM88" i="1" s="1"/>
  <c r="BJ85" i="1"/>
  <c r="BL85" i="1"/>
  <c r="BM85" i="1" s="1"/>
  <c r="BJ83" i="1"/>
  <c r="BL83" i="1"/>
  <c r="BM83" i="1" s="1"/>
  <c r="BJ68" i="1"/>
  <c r="BL68" i="1"/>
  <c r="BM68" i="1" s="1"/>
  <c r="BJ66" i="1"/>
  <c r="BL66" i="1"/>
  <c r="BM66" i="1" s="1"/>
  <c r="BJ61" i="1"/>
  <c r="BL61" i="1"/>
  <c r="BM61" i="1" s="1"/>
  <c r="BJ42" i="1"/>
  <c r="BL42" i="1"/>
  <c r="BM42" i="1" s="1"/>
  <c r="BJ40" i="1"/>
  <c r="BL40" i="1"/>
  <c r="BM40" i="1" s="1"/>
  <c r="BJ31" i="1"/>
  <c r="BL31" i="1"/>
  <c r="BM31" i="1" s="1"/>
  <c r="BJ20" i="1"/>
  <c r="BL20" i="1"/>
  <c r="BM20" i="1" s="1"/>
  <c r="BJ13" i="1"/>
  <c r="BL13" i="1"/>
  <c r="BM13" i="1" s="1"/>
  <c r="BJ92" i="1"/>
  <c r="BL92" i="1"/>
  <c r="BM92" i="1" s="1"/>
  <c r="BJ43" i="1"/>
  <c r="BL43" i="1"/>
  <c r="BM43" i="1" s="1"/>
  <c r="BJ24" i="1"/>
  <c r="BL24" i="1"/>
  <c r="BM24" i="1" s="1"/>
  <c r="BJ98" i="1"/>
  <c r="BL98" i="1"/>
  <c r="BM98" i="1" s="1"/>
  <c r="BJ84" i="1"/>
  <c r="BL84" i="1"/>
  <c r="BM84" i="1" s="1"/>
  <c r="BJ81" i="1"/>
  <c r="BL81" i="1"/>
  <c r="BM81" i="1" s="1"/>
  <c r="BJ79" i="1"/>
  <c r="BL79" i="1"/>
  <c r="BM79" i="1" s="1"/>
  <c r="BJ64" i="1"/>
  <c r="BL64" i="1"/>
  <c r="BM64" i="1" s="1"/>
  <c r="BJ59" i="1"/>
  <c r="BL59" i="1"/>
  <c r="BM59" i="1" s="1"/>
  <c r="BJ57" i="1"/>
  <c r="BL57" i="1"/>
  <c r="BM57" i="1" s="1"/>
  <c r="BJ37" i="1"/>
  <c r="BL37" i="1"/>
  <c r="BM37" i="1" s="1"/>
  <c r="BJ36" i="1"/>
  <c r="BL36" i="1"/>
  <c r="BM36" i="1" s="1"/>
  <c r="BJ25" i="1"/>
  <c r="BL25" i="1"/>
  <c r="BM25" i="1" s="1"/>
  <c r="BJ18" i="1"/>
  <c r="BL18" i="1"/>
  <c r="BM18" i="1" s="1"/>
  <c r="BI103" i="1"/>
  <c r="BJ8" i="1"/>
  <c r="BL8" i="1"/>
  <c r="BJ87" i="1"/>
  <c r="BL87" i="1"/>
  <c r="BM87" i="1" s="1"/>
  <c r="BJ70" i="1"/>
  <c r="BL70" i="1"/>
  <c r="BM70" i="1" s="1"/>
  <c r="BJ44" i="1"/>
  <c r="BL44" i="1"/>
  <c r="BM44" i="1" s="1"/>
  <c r="BJ101" i="1"/>
  <c r="BL101" i="1"/>
  <c r="BM101" i="1" s="1"/>
  <c r="BJ97" i="1"/>
  <c r="BL97" i="1"/>
  <c r="BM97" i="1" s="1"/>
  <c r="BJ77" i="1"/>
  <c r="BL77" i="1"/>
  <c r="BM77" i="1" s="1"/>
  <c r="BJ75" i="1"/>
  <c r="BL75" i="1"/>
  <c r="BM75" i="1" s="1"/>
  <c r="BJ60" i="1"/>
  <c r="BL60" i="1"/>
  <c r="BM60" i="1" s="1"/>
  <c r="BJ51" i="1"/>
  <c r="BL51" i="1"/>
  <c r="BM51" i="1" s="1"/>
  <c r="BJ53" i="1"/>
  <c r="BL53" i="1"/>
  <c r="BM53" i="1" s="1"/>
  <c r="BJ41" i="1"/>
  <c r="BL41" i="1"/>
  <c r="BM41" i="1" s="1"/>
  <c r="BJ34" i="1"/>
  <c r="BL34" i="1"/>
  <c r="BM34" i="1" s="1"/>
  <c r="BJ22" i="1"/>
  <c r="BL22" i="1"/>
  <c r="BM22" i="1" s="1"/>
  <c r="BJ12" i="1"/>
  <c r="BL12" i="1"/>
  <c r="BM12" i="1" s="1"/>
  <c r="BJ9" i="1"/>
  <c r="BL9" i="1"/>
  <c r="BM9" i="1" s="1"/>
  <c r="FM5" i="1"/>
  <c r="FO5" i="1"/>
  <c r="FL3" i="1"/>
  <c r="FL2" i="1"/>
  <c r="BJ100" i="1"/>
  <c r="BL100" i="1"/>
  <c r="BM100" i="1" s="1"/>
  <c r="BJ63" i="1"/>
  <c r="BL63" i="1"/>
  <c r="BM63" i="1" s="1"/>
  <c r="BJ26" i="1"/>
  <c r="BL26" i="1"/>
  <c r="BM26" i="1" s="1"/>
  <c r="BJ95" i="1"/>
  <c r="BL95" i="1"/>
  <c r="BM95" i="1" s="1"/>
  <c r="BJ93" i="1"/>
  <c r="BL93" i="1"/>
  <c r="BM93" i="1" s="1"/>
  <c r="BJ73" i="1"/>
  <c r="BL73" i="1"/>
  <c r="BM73" i="1" s="1"/>
  <c r="BJ80" i="1"/>
  <c r="BL80" i="1"/>
  <c r="BM80" i="1" s="1"/>
  <c r="BJ69" i="1"/>
  <c r="BL69" i="1"/>
  <c r="BM69" i="1" s="1"/>
  <c r="BJ56" i="1"/>
  <c r="BL56" i="1"/>
  <c r="BM56" i="1" s="1"/>
  <c r="BJ49" i="1"/>
  <c r="BL49" i="1"/>
  <c r="BM49" i="1" s="1"/>
  <c r="BJ38" i="1"/>
  <c r="BL38" i="1"/>
  <c r="BM38" i="1" s="1"/>
  <c r="BJ33" i="1"/>
  <c r="BL33" i="1"/>
  <c r="BM33" i="1" s="1"/>
  <c r="BJ27" i="1"/>
  <c r="BL27" i="1"/>
  <c r="BM27" i="1" s="1"/>
  <c r="BJ19" i="1"/>
  <c r="BL19" i="1"/>
  <c r="BM19" i="1" s="1"/>
  <c r="BJ3" i="1"/>
  <c r="BJ5" i="1"/>
  <c r="BN4" i="1"/>
  <c r="FH3" i="1"/>
  <c r="FH2" i="1"/>
  <c r="BJ89" i="1"/>
  <c r="BL89" i="1"/>
  <c r="BM89" i="1" s="1"/>
  <c r="BJ78" i="1"/>
  <c r="BL78" i="1"/>
  <c r="BM78" i="1" s="1"/>
  <c r="BJ76" i="1"/>
  <c r="BL76" i="1"/>
  <c r="BM76" i="1" s="1"/>
  <c r="BJ65" i="1"/>
  <c r="BL65" i="1"/>
  <c r="BM65" i="1" s="1"/>
  <c r="BJ52" i="1"/>
  <c r="BL52" i="1"/>
  <c r="BM52" i="1" s="1"/>
  <c r="BJ48" i="1"/>
  <c r="BL48" i="1"/>
  <c r="BM48" i="1" s="1"/>
  <c r="BJ39" i="1"/>
  <c r="BL39" i="1"/>
  <c r="BM39" i="1" s="1"/>
  <c r="BJ29" i="1"/>
  <c r="BL29" i="1"/>
  <c r="BM29" i="1" s="1"/>
  <c r="BJ23" i="1"/>
  <c r="BL23" i="1"/>
  <c r="BM23" i="1" s="1"/>
  <c r="BJ17" i="1"/>
  <c r="BL17" i="1"/>
  <c r="BM17" i="1" s="1"/>
  <c r="BJ10" i="1"/>
  <c r="BL10" i="1"/>
  <c r="BM10" i="1" s="1"/>
  <c r="BJ94" i="1"/>
  <c r="BL94" i="1"/>
  <c r="BM94" i="1" s="1"/>
  <c r="BJ90" i="1"/>
  <c r="BL90" i="1"/>
  <c r="BM90" i="1" s="1"/>
  <c r="BJ86" i="1"/>
  <c r="BL86" i="1"/>
  <c r="BM86" i="1" s="1"/>
  <c r="BJ74" i="1"/>
  <c r="BL74" i="1"/>
  <c r="BM74" i="1" s="1"/>
  <c r="BJ71" i="1"/>
  <c r="BL71" i="1"/>
  <c r="BM71" i="1" s="1"/>
  <c r="BJ62" i="1"/>
  <c r="BL62" i="1"/>
  <c r="BM62" i="1" s="1"/>
  <c r="BJ45" i="1"/>
  <c r="BL45" i="1"/>
  <c r="BM45" i="1" s="1"/>
  <c r="BJ54" i="1"/>
  <c r="BL54" i="1"/>
  <c r="BM54" i="1" s="1"/>
  <c r="BJ35" i="1"/>
  <c r="BL35" i="1"/>
  <c r="BM35" i="1" s="1"/>
  <c r="BJ28" i="1"/>
  <c r="BL28" i="1"/>
  <c r="BM28" i="1" s="1"/>
  <c r="BJ21" i="1"/>
  <c r="BL21" i="1"/>
  <c r="BM21" i="1" s="1"/>
  <c r="BJ16" i="1"/>
  <c r="BL16" i="1"/>
  <c r="BM16" i="1" s="1"/>
  <c r="FO3" i="1" l="1"/>
  <c r="FO2" i="1"/>
  <c r="FP5" i="1"/>
  <c r="FR5" i="1"/>
  <c r="BL103" i="1"/>
  <c r="BM8" i="1"/>
  <c r="BM103" i="1" s="1"/>
  <c r="FM2" i="1"/>
  <c r="FN5" i="1"/>
  <c r="FM3" i="1"/>
  <c r="BJ103" i="1"/>
  <c r="BN3" i="1"/>
  <c r="BN5" i="1"/>
  <c r="BO4" i="1"/>
  <c r="FK3" i="1"/>
  <c r="FK2" i="1"/>
  <c r="FN3" i="1" l="1"/>
  <c r="FN2" i="1"/>
  <c r="BO9" i="1"/>
  <c r="BO8" i="1"/>
  <c r="BO3" i="1"/>
  <c r="BO5" i="1"/>
  <c r="BO16" i="1"/>
  <c r="BO11" i="1"/>
  <c r="BO15" i="1"/>
  <c r="BP4" i="1"/>
  <c r="BO12" i="1"/>
  <c r="BO14" i="1"/>
  <c r="BO18" i="1"/>
  <c r="BO10" i="1"/>
  <c r="BO17" i="1"/>
  <c r="BO21" i="1"/>
  <c r="BO23" i="1"/>
  <c r="BO27" i="1"/>
  <c r="BO13" i="1"/>
  <c r="BO22" i="1"/>
  <c r="BO26" i="1"/>
  <c r="BO19" i="1"/>
  <c r="BO25" i="1"/>
  <c r="BO20" i="1"/>
  <c r="BO30" i="1"/>
  <c r="BO34" i="1"/>
  <c r="BO29" i="1"/>
  <c r="BO31" i="1"/>
  <c r="BO32" i="1"/>
  <c r="BO35" i="1"/>
  <c r="BO39" i="1"/>
  <c r="BO43" i="1"/>
  <c r="BO38" i="1"/>
  <c r="BO42" i="1"/>
  <c r="BO41" i="1"/>
  <c r="BO47" i="1"/>
  <c r="BO37" i="1"/>
  <c r="BO33" i="1"/>
  <c r="BO28" i="1"/>
  <c r="BO40" i="1"/>
  <c r="BO24" i="1"/>
  <c r="BO36" i="1"/>
  <c r="BO44" i="1"/>
  <c r="BO45" i="1"/>
  <c r="BO48" i="1"/>
  <c r="BO49" i="1"/>
  <c r="BO53" i="1"/>
  <c r="BO52" i="1"/>
  <c r="BO56" i="1"/>
  <c r="BO60" i="1"/>
  <c r="BO51" i="1"/>
  <c r="BO55" i="1"/>
  <c r="BO59" i="1"/>
  <c r="BO50" i="1"/>
  <c r="BO57" i="1"/>
  <c r="BO62" i="1"/>
  <c r="BO65" i="1"/>
  <c r="BO69" i="1"/>
  <c r="BO64" i="1"/>
  <c r="BO68" i="1"/>
  <c r="BO72" i="1"/>
  <c r="BO61" i="1"/>
  <c r="BO63" i="1"/>
  <c r="BO67" i="1"/>
  <c r="BO71" i="1"/>
  <c r="BO54" i="1"/>
  <c r="BO66" i="1"/>
  <c r="BO70" i="1"/>
  <c r="BO84" i="1"/>
  <c r="BO75" i="1"/>
  <c r="BO79" i="1"/>
  <c r="BO83" i="1"/>
  <c r="BO46" i="1"/>
  <c r="BO74" i="1"/>
  <c r="BO78" i="1"/>
  <c r="BO82" i="1"/>
  <c r="BO73" i="1"/>
  <c r="BO77" i="1"/>
  <c r="BO58" i="1"/>
  <c r="BO76" i="1"/>
  <c r="BO80" i="1"/>
  <c r="BO86" i="1"/>
  <c r="BO90" i="1"/>
  <c r="BO89" i="1"/>
  <c r="BO85" i="1"/>
  <c r="BO88" i="1"/>
  <c r="BO92" i="1"/>
  <c r="BO96" i="1"/>
  <c r="BO81" i="1"/>
  <c r="BO87" i="1"/>
  <c r="BO91" i="1"/>
  <c r="BO95" i="1"/>
  <c r="BO99" i="1"/>
  <c r="BO97" i="1"/>
  <c r="BO101" i="1"/>
  <c r="BO93" i="1"/>
  <c r="BO100" i="1"/>
  <c r="BO94" i="1"/>
  <c r="BO98" i="1"/>
  <c r="FU5" i="1"/>
  <c r="FR3" i="1"/>
  <c r="FR2" i="1"/>
  <c r="FS5" i="1"/>
  <c r="FP3" i="1"/>
  <c r="FP2" i="1"/>
  <c r="FQ5" i="1"/>
  <c r="BP93" i="1" l="1"/>
  <c r="BP96" i="1"/>
  <c r="BP76" i="1"/>
  <c r="BP83" i="1"/>
  <c r="BP67" i="1"/>
  <c r="BP62" i="1"/>
  <c r="BP52" i="1"/>
  <c r="BP40" i="1"/>
  <c r="BP43" i="1"/>
  <c r="BP20" i="1"/>
  <c r="BP21" i="1"/>
  <c r="BP11" i="1"/>
  <c r="FU2" i="1"/>
  <c r="FV5" i="1"/>
  <c r="FX5" i="1"/>
  <c r="FU3" i="1"/>
  <c r="BP101" i="1"/>
  <c r="BP92" i="1"/>
  <c r="BP58" i="1"/>
  <c r="BP79" i="1"/>
  <c r="BP63" i="1"/>
  <c r="BP57" i="1"/>
  <c r="BP53" i="1"/>
  <c r="BP28" i="1"/>
  <c r="BP39" i="1"/>
  <c r="BP25" i="1"/>
  <c r="BP17" i="1"/>
  <c r="BP16" i="1"/>
  <c r="BP97" i="1"/>
  <c r="BP88" i="1"/>
  <c r="BP77" i="1"/>
  <c r="BP75" i="1"/>
  <c r="BP61" i="1"/>
  <c r="BP50" i="1"/>
  <c r="BP49" i="1"/>
  <c r="BP33" i="1"/>
  <c r="BP35" i="1"/>
  <c r="BP19" i="1"/>
  <c r="BP10" i="1"/>
  <c r="BP99" i="1"/>
  <c r="BP85" i="1"/>
  <c r="BP73" i="1"/>
  <c r="BP84" i="1"/>
  <c r="BP72" i="1"/>
  <c r="BP59" i="1"/>
  <c r="BP48" i="1"/>
  <c r="BP37" i="1"/>
  <c r="BP32" i="1"/>
  <c r="BP26" i="1"/>
  <c r="BP18" i="1"/>
  <c r="FQ3" i="1"/>
  <c r="FQ2" i="1"/>
  <c r="BP95" i="1"/>
  <c r="BP89" i="1"/>
  <c r="BP82" i="1"/>
  <c r="BP70" i="1"/>
  <c r="BP68" i="1"/>
  <c r="BP55" i="1"/>
  <c r="BP45" i="1"/>
  <c r="BP47" i="1"/>
  <c r="BP31" i="1"/>
  <c r="BP22" i="1"/>
  <c r="BP14" i="1"/>
  <c r="BO103" i="1"/>
  <c r="BP8" i="1"/>
  <c r="BP78" i="1"/>
  <c r="BP66" i="1"/>
  <c r="BP64" i="1"/>
  <c r="BP51" i="1"/>
  <c r="BP44" i="1"/>
  <c r="BP41" i="1"/>
  <c r="BP29" i="1"/>
  <c r="BP13" i="1"/>
  <c r="BP12" i="1"/>
  <c r="BP9" i="1"/>
  <c r="BP91" i="1"/>
  <c r="BP90" i="1"/>
  <c r="FT5" i="1"/>
  <c r="FS3" i="1"/>
  <c r="FS2" i="1"/>
  <c r="BP94" i="1"/>
  <c r="BP87" i="1"/>
  <c r="BP86" i="1"/>
  <c r="BP74" i="1"/>
  <c r="BP54" i="1"/>
  <c r="BP69" i="1"/>
  <c r="BP60" i="1"/>
  <c r="BP36" i="1"/>
  <c r="BP42" i="1"/>
  <c r="BP34" i="1"/>
  <c r="BP27" i="1"/>
  <c r="BQ4" i="1"/>
  <c r="BP3" i="1"/>
  <c r="BP5" i="1"/>
  <c r="BP98" i="1"/>
  <c r="BP100" i="1"/>
  <c r="BP81" i="1"/>
  <c r="BP80" i="1"/>
  <c r="BP46" i="1"/>
  <c r="BP71" i="1"/>
  <c r="BP65" i="1"/>
  <c r="BP56" i="1"/>
  <c r="BP24" i="1"/>
  <c r="BP38" i="1"/>
  <c r="BP30" i="1"/>
  <c r="BP23" i="1"/>
  <c r="BP15" i="1"/>
  <c r="BR4" i="1" l="1"/>
  <c r="BQ3" i="1"/>
  <c r="BQ5" i="1"/>
  <c r="FT3" i="1"/>
  <c r="FT2" i="1"/>
  <c r="BP103" i="1"/>
  <c r="FX3" i="1"/>
  <c r="FX2" i="1"/>
  <c r="FY5" i="1"/>
  <c r="GA5" i="1"/>
  <c r="FV3" i="1"/>
  <c r="FV2" i="1"/>
  <c r="FW5" i="1"/>
  <c r="FW3" i="1" l="1"/>
  <c r="FW2" i="1"/>
  <c r="GB5" i="1"/>
  <c r="GD5" i="1"/>
  <c r="GA3" i="1"/>
  <c r="GA2" i="1"/>
  <c r="FY3" i="1"/>
  <c r="FY2" i="1"/>
  <c r="FZ5" i="1"/>
  <c r="BR3" i="1"/>
  <c r="BR5" i="1"/>
  <c r="BS4" i="1"/>
  <c r="BR10" i="1"/>
  <c r="BR9" i="1"/>
  <c r="BR13" i="1"/>
  <c r="BR16" i="1"/>
  <c r="BR8" i="1"/>
  <c r="BR17" i="1"/>
  <c r="BR21" i="1"/>
  <c r="BR11" i="1"/>
  <c r="BR12" i="1"/>
  <c r="BR20" i="1"/>
  <c r="BR15" i="1"/>
  <c r="BR19" i="1"/>
  <c r="BR25" i="1"/>
  <c r="BR14" i="1"/>
  <c r="BR22" i="1"/>
  <c r="BR18" i="1"/>
  <c r="BR24" i="1"/>
  <c r="BR29" i="1"/>
  <c r="BR33" i="1"/>
  <c r="BR26" i="1"/>
  <c r="BR23" i="1"/>
  <c r="BR27" i="1"/>
  <c r="BR28" i="1"/>
  <c r="BR35" i="1"/>
  <c r="BR30" i="1"/>
  <c r="BR38" i="1"/>
  <c r="BR42" i="1"/>
  <c r="BR31" i="1"/>
  <c r="BR44" i="1"/>
  <c r="BR48" i="1"/>
  <c r="BR34" i="1"/>
  <c r="BR39" i="1"/>
  <c r="BR32" i="1"/>
  <c r="BR37" i="1"/>
  <c r="BR43" i="1"/>
  <c r="BR47" i="1"/>
  <c r="BR45" i="1"/>
  <c r="BR46" i="1"/>
  <c r="BR51" i="1"/>
  <c r="BR55" i="1"/>
  <c r="BR59" i="1"/>
  <c r="BR50" i="1"/>
  <c r="BR54" i="1"/>
  <c r="BR58" i="1"/>
  <c r="BR40" i="1"/>
  <c r="BR49" i="1"/>
  <c r="BR53" i="1"/>
  <c r="BR57" i="1"/>
  <c r="BR36" i="1"/>
  <c r="BR41" i="1"/>
  <c r="BR63" i="1"/>
  <c r="BR67" i="1"/>
  <c r="BR52" i="1"/>
  <c r="BR66" i="1"/>
  <c r="BR70" i="1"/>
  <c r="BR60" i="1"/>
  <c r="BR62" i="1"/>
  <c r="BR65" i="1"/>
  <c r="BR69" i="1"/>
  <c r="BR61" i="1"/>
  <c r="BR56" i="1"/>
  <c r="BR71" i="1"/>
  <c r="BR73" i="1"/>
  <c r="BR77" i="1"/>
  <c r="BR81" i="1"/>
  <c r="BR85" i="1"/>
  <c r="BR76" i="1"/>
  <c r="BR80" i="1"/>
  <c r="BR64" i="1"/>
  <c r="BR68" i="1"/>
  <c r="BR72" i="1"/>
  <c r="BR84" i="1"/>
  <c r="BR75" i="1"/>
  <c r="BR79" i="1"/>
  <c r="BR83" i="1"/>
  <c r="BR74" i="1"/>
  <c r="BR78" i="1"/>
  <c r="BR88" i="1"/>
  <c r="BR92" i="1"/>
  <c r="BR96" i="1"/>
  <c r="BR87" i="1"/>
  <c r="BR91" i="1"/>
  <c r="BR95" i="1"/>
  <c r="BR99" i="1"/>
  <c r="BR86" i="1"/>
  <c r="BR90" i="1"/>
  <c r="BR94" i="1"/>
  <c r="BR98" i="1"/>
  <c r="BR89" i="1"/>
  <c r="BR93" i="1"/>
  <c r="BR97" i="1"/>
  <c r="BR82" i="1"/>
  <c r="BR101" i="1"/>
  <c r="BR100" i="1"/>
  <c r="BS100" i="1" l="1"/>
  <c r="BS82" i="1"/>
  <c r="BS99" i="1"/>
  <c r="BS74" i="1"/>
  <c r="BS80" i="1"/>
  <c r="BS61" i="1"/>
  <c r="BS67" i="1"/>
  <c r="BS58" i="1"/>
  <c r="BS47" i="1"/>
  <c r="BS31" i="1"/>
  <c r="BS26" i="1"/>
  <c r="BS19" i="1"/>
  <c r="BS16" i="1"/>
  <c r="BS97" i="1"/>
  <c r="BS95" i="1"/>
  <c r="BS83" i="1"/>
  <c r="BS76" i="1"/>
  <c r="BS69" i="1"/>
  <c r="BS63" i="1"/>
  <c r="BS54" i="1"/>
  <c r="BS43" i="1"/>
  <c r="BS42" i="1"/>
  <c r="BS33" i="1"/>
  <c r="BS15" i="1"/>
  <c r="BS13" i="1"/>
  <c r="BS93" i="1"/>
  <c r="BS91" i="1"/>
  <c r="BS79" i="1"/>
  <c r="BS85" i="1"/>
  <c r="BS65" i="1"/>
  <c r="BS41" i="1"/>
  <c r="BS50" i="1"/>
  <c r="BS37" i="1"/>
  <c r="BS38" i="1"/>
  <c r="BS29" i="1"/>
  <c r="BS20" i="1"/>
  <c r="BS9" i="1"/>
  <c r="BS89" i="1"/>
  <c r="BS87" i="1"/>
  <c r="BS75" i="1"/>
  <c r="BS81" i="1"/>
  <c r="BS62" i="1"/>
  <c r="BS36" i="1"/>
  <c r="BS59" i="1"/>
  <c r="BS32" i="1"/>
  <c r="BS30" i="1"/>
  <c r="BS24" i="1"/>
  <c r="BS12" i="1"/>
  <c r="BS10" i="1"/>
  <c r="BS98" i="1"/>
  <c r="BS96" i="1"/>
  <c r="BS84" i="1"/>
  <c r="BS77" i="1"/>
  <c r="BS60" i="1"/>
  <c r="BS57" i="1"/>
  <c r="BS55" i="1"/>
  <c r="BS39" i="1"/>
  <c r="BS35" i="1"/>
  <c r="BS18" i="1"/>
  <c r="BS11" i="1"/>
  <c r="BS3" i="1"/>
  <c r="BS5" i="1"/>
  <c r="BT4" i="1"/>
  <c r="GD3" i="1"/>
  <c r="GD2" i="1"/>
  <c r="GE5" i="1"/>
  <c r="GG5" i="1"/>
  <c r="BS94" i="1"/>
  <c r="BS92" i="1"/>
  <c r="BS72" i="1"/>
  <c r="BS73" i="1"/>
  <c r="BS70" i="1"/>
  <c r="BS53" i="1"/>
  <c r="BS51" i="1"/>
  <c r="BS34" i="1"/>
  <c r="BS28" i="1"/>
  <c r="BS22" i="1"/>
  <c r="BS21" i="1"/>
  <c r="GC5" i="1"/>
  <c r="GB3" i="1"/>
  <c r="GB2" i="1"/>
  <c r="BS88" i="1"/>
  <c r="BS68" i="1"/>
  <c r="BS71" i="1"/>
  <c r="BS66" i="1"/>
  <c r="BS49" i="1"/>
  <c r="BS46" i="1"/>
  <c r="BS48" i="1"/>
  <c r="BS27" i="1"/>
  <c r="BS14" i="1"/>
  <c r="BS17" i="1"/>
  <c r="BS90" i="1"/>
  <c r="BS101" i="1"/>
  <c r="BS86" i="1"/>
  <c r="BS78" i="1"/>
  <c r="BS64" i="1"/>
  <c r="BS56" i="1"/>
  <c r="BS52" i="1"/>
  <c r="BS40" i="1"/>
  <c r="BS45" i="1"/>
  <c r="BS44" i="1"/>
  <c r="BS23" i="1"/>
  <c r="BS25" i="1"/>
  <c r="BR103" i="1"/>
  <c r="BS8" i="1"/>
  <c r="BS103" i="1" s="1"/>
  <c r="FZ3" i="1"/>
  <c r="FZ2" i="1"/>
  <c r="GC2" i="1" l="1"/>
  <c r="GC3" i="1"/>
  <c r="GE3" i="1"/>
  <c r="GE2" i="1"/>
  <c r="GF5" i="1"/>
  <c r="GJ5" i="1"/>
  <c r="GG3" i="1"/>
  <c r="GG2" i="1"/>
  <c r="GH5" i="1"/>
  <c r="BT3" i="1"/>
  <c r="BT5" i="1"/>
  <c r="BU4" i="1"/>
  <c r="GF3" i="1" l="1"/>
  <c r="GF2" i="1"/>
  <c r="BU9" i="1"/>
  <c r="BU8" i="1"/>
  <c r="BU12" i="1"/>
  <c r="BU3" i="1"/>
  <c r="BU5" i="1"/>
  <c r="BV4" i="1"/>
  <c r="BU11" i="1"/>
  <c r="BU10" i="1"/>
  <c r="BU15" i="1"/>
  <c r="BU14" i="1"/>
  <c r="BU13" i="1"/>
  <c r="BU17" i="1"/>
  <c r="BU21" i="1"/>
  <c r="BU20" i="1"/>
  <c r="BU22" i="1"/>
  <c r="BU26" i="1"/>
  <c r="BU25" i="1"/>
  <c r="BU16" i="1"/>
  <c r="BU24" i="1"/>
  <c r="BU23" i="1"/>
  <c r="BU27" i="1"/>
  <c r="BU18" i="1"/>
  <c r="BU29" i="1"/>
  <c r="BU33" i="1"/>
  <c r="BU19" i="1"/>
  <c r="BU28" i="1"/>
  <c r="BU32" i="1"/>
  <c r="BU30" i="1"/>
  <c r="BU34" i="1"/>
  <c r="BU38" i="1"/>
  <c r="BU42" i="1"/>
  <c r="BU37" i="1"/>
  <c r="BU41" i="1"/>
  <c r="BU36" i="1"/>
  <c r="BU46" i="1"/>
  <c r="BU40" i="1"/>
  <c r="BU44" i="1"/>
  <c r="BU31" i="1"/>
  <c r="BU39" i="1"/>
  <c r="BU43" i="1"/>
  <c r="BU47" i="1"/>
  <c r="BU52" i="1"/>
  <c r="BU45" i="1"/>
  <c r="BU51" i="1"/>
  <c r="BU55" i="1"/>
  <c r="BU59" i="1"/>
  <c r="BU35" i="1"/>
  <c r="BU48" i="1"/>
  <c r="BU50" i="1"/>
  <c r="BU54" i="1"/>
  <c r="BU58" i="1"/>
  <c r="BU61" i="1"/>
  <c r="BU64" i="1"/>
  <c r="BU68" i="1"/>
  <c r="BU72" i="1"/>
  <c r="BU49" i="1"/>
  <c r="BU53" i="1"/>
  <c r="BU56" i="1"/>
  <c r="BU57" i="1"/>
  <c r="BU63" i="1"/>
  <c r="BU67" i="1"/>
  <c r="BU71" i="1"/>
  <c r="BU66" i="1"/>
  <c r="BU70" i="1"/>
  <c r="BU60" i="1"/>
  <c r="BU65" i="1"/>
  <c r="BU69" i="1"/>
  <c r="BU62" i="1"/>
  <c r="BU74" i="1"/>
  <c r="BU78" i="1"/>
  <c r="BU82" i="1"/>
  <c r="BU73" i="1"/>
  <c r="BU77" i="1"/>
  <c r="BU81" i="1"/>
  <c r="BU85" i="1"/>
  <c r="BU76" i="1"/>
  <c r="BU75" i="1"/>
  <c r="BU79" i="1"/>
  <c r="BU83" i="1"/>
  <c r="BU80" i="1"/>
  <c r="BU89" i="1"/>
  <c r="BU88" i="1"/>
  <c r="BU84" i="1"/>
  <c r="BU87" i="1"/>
  <c r="BU91" i="1"/>
  <c r="BU95" i="1"/>
  <c r="BU86" i="1"/>
  <c r="BU90" i="1"/>
  <c r="BU94" i="1"/>
  <c r="BU98" i="1"/>
  <c r="BU92" i="1"/>
  <c r="BU97" i="1"/>
  <c r="BU93" i="1"/>
  <c r="BU96" i="1"/>
  <c r="BU99" i="1"/>
  <c r="BU100" i="1"/>
  <c r="BU101" i="1"/>
  <c r="GK5" i="1"/>
  <c r="GM5" i="1"/>
  <c r="GJ2" i="1"/>
  <c r="GJ3" i="1"/>
  <c r="GH3" i="1"/>
  <c r="GH2" i="1"/>
  <c r="GI5" i="1"/>
  <c r="BV60" i="1" l="1"/>
  <c r="BX60" i="1"/>
  <c r="BY60" i="1" s="1"/>
  <c r="BV100" i="1"/>
  <c r="BX100" i="1"/>
  <c r="BY100" i="1" s="1"/>
  <c r="BV86" i="1"/>
  <c r="BX86" i="1"/>
  <c r="BY86" i="1" s="1"/>
  <c r="BV95" i="1"/>
  <c r="BX95" i="1"/>
  <c r="BY95" i="1" s="1"/>
  <c r="BV78" i="1"/>
  <c r="BX78" i="1"/>
  <c r="BY78" i="1" s="1"/>
  <c r="BV71" i="1"/>
  <c r="BX71" i="1"/>
  <c r="BY71" i="1" s="1"/>
  <c r="BV68" i="1"/>
  <c r="BX68" i="1"/>
  <c r="BY68" i="1" s="1"/>
  <c r="BV59" i="1"/>
  <c r="BX59" i="1"/>
  <c r="BY59" i="1" s="1"/>
  <c r="BV31" i="1"/>
  <c r="BX31" i="1"/>
  <c r="BY31" i="1" s="1"/>
  <c r="BV38" i="1"/>
  <c r="BX38" i="1"/>
  <c r="BY38" i="1" s="1"/>
  <c r="BV18" i="1"/>
  <c r="BX18" i="1"/>
  <c r="BY18" i="1" s="1"/>
  <c r="BV20" i="1"/>
  <c r="BX20" i="1"/>
  <c r="BY20" i="1" s="1"/>
  <c r="BV3" i="1"/>
  <c r="BV5" i="1"/>
  <c r="BZ4" i="1"/>
  <c r="BV94" i="1"/>
  <c r="BX94" i="1"/>
  <c r="BY94" i="1" s="1"/>
  <c r="BV50" i="1"/>
  <c r="BX50" i="1"/>
  <c r="BY50" i="1" s="1"/>
  <c r="BV99" i="1"/>
  <c r="BX99" i="1"/>
  <c r="BY99" i="1" s="1"/>
  <c r="BV96" i="1"/>
  <c r="BX96" i="1"/>
  <c r="BY96" i="1" s="1"/>
  <c r="BV79" i="1"/>
  <c r="BX79" i="1"/>
  <c r="BY79" i="1" s="1"/>
  <c r="BV93" i="1"/>
  <c r="BX93" i="1"/>
  <c r="BY93" i="1" s="1"/>
  <c r="BV91" i="1"/>
  <c r="BX91" i="1"/>
  <c r="BY91" i="1" s="1"/>
  <c r="BV75" i="1"/>
  <c r="BX75" i="1"/>
  <c r="BY75" i="1" s="1"/>
  <c r="BV74" i="1"/>
  <c r="BX74" i="1"/>
  <c r="BY74" i="1" s="1"/>
  <c r="BV67" i="1"/>
  <c r="BX67" i="1"/>
  <c r="BY67" i="1" s="1"/>
  <c r="BV64" i="1"/>
  <c r="BX64" i="1"/>
  <c r="BY64" i="1" s="1"/>
  <c r="BV55" i="1"/>
  <c r="BX55" i="1"/>
  <c r="BY55" i="1" s="1"/>
  <c r="BV44" i="1"/>
  <c r="BX44" i="1"/>
  <c r="BY44" i="1" s="1"/>
  <c r="BV34" i="1"/>
  <c r="BX34" i="1"/>
  <c r="BY34" i="1" s="1"/>
  <c r="BV27" i="1"/>
  <c r="BX27" i="1"/>
  <c r="BY27" i="1" s="1"/>
  <c r="BV21" i="1"/>
  <c r="BX21" i="1"/>
  <c r="BY21" i="1" s="1"/>
  <c r="BV89" i="1"/>
  <c r="BX89" i="1"/>
  <c r="BY89" i="1" s="1"/>
  <c r="BV87" i="1"/>
  <c r="BX87" i="1"/>
  <c r="BY87" i="1" s="1"/>
  <c r="BV76" i="1"/>
  <c r="BX76" i="1"/>
  <c r="BY76" i="1" s="1"/>
  <c r="BV62" i="1"/>
  <c r="BX62" i="1"/>
  <c r="BY62" i="1" s="1"/>
  <c r="BV63" i="1"/>
  <c r="BX63" i="1"/>
  <c r="BY63" i="1" s="1"/>
  <c r="BV61" i="1"/>
  <c r="BX61" i="1"/>
  <c r="BY61" i="1" s="1"/>
  <c r="BV51" i="1"/>
  <c r="BX51" i="1"/>
  <c r="BY51" i="1" s="1"/>
  <c r="BV40" i="1"/>
  <c r="BX40" i="1"/>
  <c r="BY40" i="1" s="1"/>
  <c r="BV30" i="1"/>
  <c r="BX30" i="1"/>
  <c r="BY30" i="1" s="1"/>
  <c r="BV23" i="1"/>
  <c r="BX23" i="1"/>
  <c r="BY23" i="1" s="1"/>
  <c r="BV17" i="1"/>
  <c r="BX17" i="1"/>
  <c r="BY17" i="1" s="1"/>
  <c r="BV97" i="1"/>
  <c r="BX97" i="1"/>
  <c r="BY97" i="1" s="1"/>
  <c r="GM3" i="1"/>
  <c r="GM2" i="1"/>
  <c r="GN5" i="1"/>
  <c r="GP5" i="1"/>
  <c r="BV92" i="1"/>
  <c r="BX92" i="1"/>
  <c r="BY92" i="1" s="1"/>
  <c r="BV84" i="1"/>
  <c r="BX84" i="1"/>
  <c r="BY84" i="1" s="1"/>
  <c r="BV85" i="1"/>
  <c r="BX85" i="1"/>
  <c r="BY85" i="1" s="1"/>
  <c r="BV69" i="1"/>
  <c r="BX69" i="1"/>
  <c r="BY69" i="1" s="1"/>
  <c r="BV57" i="1"/>
  <c r="BX57" i="1"/>
  <c r="BY57" i="1" s="1"/>
  <c r="BV58" i="1"/>
  <c r="BX58" i="1"/>
  <c r="BY58" i="1" s="1"/>
  <c r="BV45" i="1"/>
  <c r="BX45" i="1"/>
  <c r="BY45" i="1" s="1"/>
  <c r="BV46" i="1"/>
  <c r="BX46" i="1"/>
  <c r="BY46" i="1" s="1"/>
  <c r="BV32" i="1"/>
  <c r="BX32" i="1"/>
  <c r="BY32" i="1" s="1"/>
  <c r="BV24" i="1"/>
  <c r="BX24" i="1"/>
  <c r="BY24" i="1" s="1"/>
  <c r="BV13" i="1"/>
  <c r="BX13" i="1"/>
  <c r="BY13" i="1" s="1"/>
  <c r="BV12" i="1"/>
  <c r="BX12" i="1"/>
  <c r="BY12" i="1" s="1"/>
  <c r="BV101" i="1"/>
  <c r="BX101" i="1"/>
  <c r="BY101" i="1" s="1"/>
  <c r="GK2" i="1"/>
  <c r="GL5" i="1"/>
  <c r="GK3" i="1"/>
  <c r="BV98" i="1"/>
  <c r="BX98" i="1"/>
  <c r="BY98" i="1" s="1"/>
  <c r="BV88" i="1"/>
  <c r="BX88" i="1"/>
  <c r="BY88" i="1" s="1"/>
  <c r="BV81" i="1"/>
  <c r="BX81" i="1"/>
  <c r="BY81" i="1" s="1"/>
  <c r="BV65" i="1"/>
  <c r="BX65" i="1"/>
  <c r="BY65" i="1" s="1"/>
  <c r="BV56" i="1"/>
  <c r="BX56" i="1"/>
  <c r="BY56" i="1" s="1"/>
  <c r="BV54" i="1"/>
  <c r="BX54" i="1"/>
  <c r="BY54" i="1" s="1"/>
  <c r="BV52" i="1"/>
  <c r="BX52" i="1"/>
  <c r="BY52" i="1" s="1"/>
  <c r="BV36" i="1"/>
  <c r="BX36" i="1"/>
  <c r="BY36" i="1" s="1"/>
  <c r="BV28" i="1"/>
  <c r="BX28" i="1"/>
  <c r="BY28" i="1" s="1"/>
  <c r="BV16" i="1"/>
  <c r="BX16" i="1"/>
  <c r="BY16" i="1" s="1"/>
  <c r="BV14" i="1"/>
  <c r="BX14" i="1"/>
  <c r="BY14" i="1" s="1"/>
  <c r="BU103" i="1"/>
  <c r="BV8" i="1"/>
  <c r="BX8" i="1"/>
  <c r="BV41" i="1"/>
  <c r="BX41" i="1"/>
  <c r="BY41" i="1" s="1"/>
  <c r="BV19" i="1"/>
  <c r="BX19" i="1"/>
  <c r="BY19" i="1" s="1"/>
  <c r="BV25" i="1"/>
  <c r="BX25" i="1"/>
  <c r="BY25" i="1" s="1"/>
  <c r="BV15" i="1"/>
  <c r="BX15" i="1"/>
  <c r="BY15" i="1" s="1"/>
  <c r="BV9" i="1"/>
  <c r="BX9" i="1"/>
  <c r="BY9" i="1" s="1"/>
  <c r="BV53" i="1"/>
  <c r="BX53" i="1"/>
  <c r="BY53" i="1" s="1"/>
  <c r="BV90" i="1"/>
  <c r="BX90" i="1"/>
  <c r="BY90" i="1" s="1"/>
  <c r="BV80" i="1"/>
  <c r="BX80" i="1"/>
  <c r="BY80" i="1" s="1"/>
  <c r="BV73" i="1"/>
  <c r="BX73" i="1"/>
  <c r="BY73" i="1" s="1"/>
  <c r="BV70" i="1"/>
  <c r="BX70" i="1"/>
  <c r="BY70" i="1" s="1"/>
  <c r="BV49" i="1"/>
  <c r="BX49" i="1"/>
  <c r="BY49" i="1" s="1"/>
  <c r="BV48" i="1"/>
  <c r="BX48" i="1"/>
  <c r="BY48" i="1" s="1"/>
  <c r="BV43" i="1"/>
  <c r="BX43" i="1"/>
  <c r="BY43" i="1" s="1"/>
  <c r="BV37" i="1"/>
  <c r="BX37" i="1"/>
  <c r="BY37" i="1" s="1"/>
  <c r="BV33" i="1"/>
  <c r="BX33" i="1"/>
  <c r="BY33" i="1" s="1"/>
  <c r="BV26" i="1"/>
  <c r="BX26" i="1"/>
  <c r="BY26" i="1" s="1"/>
  <c r="BV10" i="1"/>
  <c r="BX10" i="1"/>
  <c r="BY10" i="1" s="1"/>
  <c r="BV77" i="1"/>
  <c r="BX77" i="1"/>
  <c r="BY77" i="1" s="1"/>
  <c r="BV47" i="1"/>
  <c r="BX47" i="1"/>
  <c r="BY47" i="1" s="1"/>
  <c r="GI3" i="1"/>
  <c r="GI2" i="1"/>
  <c r="BV83" i="1"/>
  <c r="BX83" i="1"/>
  <c r="BY83" i="1" s="1"/>
  <c r="BV82" i="1"/>
  <c r="BX82" i="1"/>
  <c r="BY82" i="1" s="1"/>
  <c r="BV66" i="1"/>
  <c r="BX66" i="1"/>
  <c r="BY66" i="1" s="1"/>
  <c r="BV72" i="1"/>
  <c r="BX72" i="1"/>
  <c r="BY72" i="1" s="1"/>
  <c r="BV35" i="1"/>
  <c r="BX35" i="1"/>
  <c r="BY35" i="1" s="1"/>
  <c r="BV39" i="1"/>
  <c r="BX39" i="1"/>
  <c r="BY39" i="1" s="1"/>
  <c r="BV42" i="1"/>
  <c r="BX42" i="1"/>
  <c r="BY42" i="1" s="1"/>
  <c r="BV29" i="1"/>
  <c r="BX29" i="1"/>
  <c r="BY29" i="1" s="1"/>
  <c r="BV22" i="1"/>
  <c r="BX22" i="1"/>
  <c r="BY22" i="1" s="1"/>
  <c r="BV11" i="1"/>
  <c r="BX11" i="1"/>
  <c r="BY11" i="1" s="1"/>
  <c r="GS5" i="1" l="1"/>
  <c r="GP3" i="1"/>
  <c r="GP2" i="1"/>
  <c r="GQ5" i="1"/>
  <c r="GN3" i="1"/>
  <c r="GN2" i="1"/>
  <c r="GO5" i="1"/>
  <c r="BY8" i="1"/>
  <c r="BY103" i="1" s="1"/>
  <c r="BX103" i="1"/>
  <c r="BV103" i="1"/>
  <c r="GL3" i="1"/>
  <c r="GL2" i="1"/>
  <c r="BZ3" i="1"/>
  <c r="BZ5" i="1"/>
  <c r="CA4" i="1"/>
  <c r="GR5" i="1" l="1"/>
  <c r="GQ3" i="1"/>
  <c r="GQ2" i="1"/>
  <c r="CA8" i="1"/>
  <c r="CA11" i="1"/>
  <c r="CA10" i="1"/>
  <c r="CA14" i="1"/>
  <c r="CA3" i="1"/>
  <c r="CB4" i="1"/>
  <c r="CA13" i="1"/>
  <c r="CA9" i="1"/>
  <c r="CA5" i="1"/>
  <c r="CA12" i="1"/>
  <c r="CA15" i="1"/>
  <c r="CA20" i="1"/>
  <c r="CA19" i="1"/>
  <c r="CA25" i="1"/>
  <c r="CA24" i="1"/>
  <c r="CA23" i="1"/>
  <c r="CA16" i="1"/>
  <c r="CA21" i="1"/>
  <c r="CA26" i="1"/>
  <c r="CA18" i="1"/>
  <c r="CA22" i="1"/>
  <c r="CA28" i="1"/>
  <c r="CA32" i="1"/>
  <c r="CA17" i="1"/>
  <c r="CA31" i="1"/>
  <c r="CA30" i="1"/>
  <c r="CA27" i="1"/>
  <c r="CA37" i="1"/>
  <c r="CA41" i="1"/>
  <c r="CA45" i="1"/>
  <c r="CA33" i="1"/>
  <c r="CA36" i="1"/>
  <c r="CA40" i="1"/>
  <c r="CA42" i="1"/>
  <c r="CA35" i="1"/>
  <c r="CA39" i="1"/>
  <c r="CA29" i="1"/>
  <c r="CA34" i="1"/>
  <c r="CA46" i="1"/>
  <c r="CA38" i="1"/>
  <c r="CA51" i="1"/>
  <c r="CA55" i="1"/>
  <c r="CA48" i="1"/>
  <c r="CA44" i="1"/>
  <c r="CA50" i="1"/>
  <c r="CA54" i="1"/>
  <c r="CA58" i="1"/>
  <c r="CA62" i="1"/>
  <c r="CA47" i="1"/>
  <c r="CA49" i="1"/>
  <c r="CA53" i="1"/>
  <c r="CA57" i="1"/>
  <c r="CA63" i="1"/>
  <c r="CA67" i="1"/>
  <c r="CA71" i="1"/>
  <c r="CA59" i="1"/>
  <c r="CA66" i="1"/>
  <c r="CA70" i="1"/>
  <c r="CA60" i="1"/>
  <c r="CA61" i="1"/>
  <c r="CA43" i="1"/>
  <c r="CA56" i="1"/>
  <c r="CA65" i="1"/>
  <c r="CA69" i="1"/>
  <c r="CA64" i="1"/>
  <c r="CA68" i="1"/>
  <c r="CA52" i="1"/>
  <c r="CA73" i="1"/>
  <c r="CA77" i="1"/>
  <c r="CA81" i="1"/>
  <c r="CA72" i="1"/>
  <c r="CA76" i="1"/>
  <c r="CA80" i="1"/>
  <c r="CA84" i="1"/>
  <c r="CA75" i="1"/>
  <c r="CA79" i="1"/>
  <c r="CA74" i="1"/>
  <c r="CA78" i="1"/>
  <c r="CA82" i="1"/>
  <c r="CA83" i="1"/>
  <c r="CA88" i="1"/>
  <c r="CA87" i="1"/>
  <c r="CA86" i="1"/>
  <c r="CA90" i="1"/>
  <c r="CA94" i="1"/>
  <c r="CA98" i="1"/>
  <c r="CA85" i="1"/>
  <c r="CA89" i="1"/>
  <c r="CA93" i="1"/>
  <c r="CA97" i="1"/>
  <c r="CA92" i="1"/>
  <c r="CA99" i="1"/>
  <c r="CA95" i="1"/>
  <c r="CA101" i="1"/>
  <c r="CA91" i="1"/>
  <c r="CA96" i="1"/>
  <c r="CA100" i="1"/>
  <c r="GO3" i="1"/>
  <c r="GO2" i="1"/>
  <c r="GS2" i="1"/>
  <c r="GT5" i="1"/>
  <c r="GV5" i="1"/>
  <c r="GS3" i="1"/>
  <c r="GT3" i="1" l="1"/>
  <c r="GT2" i="1"/>
  <c r="GU5" i="1"/>
  <c r="CB43" i="1"/>
  <c r="CB99" i="1"/>
  <c r="CB90" i="1"/>
  <c r="CB79" i="1"/>
  <c r="CB73" i="1"/>
  <c r="CB61" i="1"/>
  <c r="CB57" i="1"/>
  <c r="CB44" i="1"/>
  <c r="CB39" i="1"/>
  <c r="CB37" i="1"/>
  <c r="CB18" i="1"/>
  <c r="CB20" i="1"/>
  <c r="CB14" i="1"/>
  <c r="CB19" i="1"/>
  <c r="CB92" i="1"/>
  <c r="CB86" i="1"/>
  <c r="CB75" i="1"/>
  <c r="CB52" i="1"/>
  <c r="CB60" i="1"/>
  <c r="CB53" i="1"/>
  <c r="CB48" i="1"/>
  <c r="CB35" i="1"/>
  <c r="CB27" i="1"/>
  <c r="CB26" i="1"/>
  <c r="CB15" i="1"/>
  <c r="CB10" i="1"/>
  <c r="CB94" i="1"/>
  <c r="CB41" i="1"/>
  <c r="CB97" i="1"/>
  <c r="CB87" i="1"/>
  <c r="CB84" i="1"/>
  <c r="CB68" i="1"/>
  <c r="CB70" i="1"/>
  <c r="CB49" i="1"/>
  <c r="CB55" i="1"/>
  <c r="CB42" i="1"/>
  <c r="CB30" i="1"/>
  <c r="CB21" i="1"/>
  <c r="CB12" i="1"/>
  <c r="CB11" i="1"/>
  <c r="CB77" i="1"/>
  <c r="CB29" i="1"/>
  <c r="CB100" i="1"/>
  <c r="CB93" i="1"/>
  <c r="CB88" i="1"/>
  <c r="CB80" i="1"/>
  <c r="CB64" i="1"/>
  <c r="CB66" i="1"/>
  <c r="CB47" i="1"/>
  <c r="CB51" i="1"/>
  <c r="CB40" i="1"/>
  <c r="CB31" i="1"/>
  <c r="CB16" i="1"/>
  <c r="CA103" i="1"/>
  <c r="CB8" i="1"/>
  <c r="CB95" i="1"/>
  <c r="CB22" i="1"/>
  <c r="CB96" i="1"/>
  <c r="CB89" i="1"/>
  <c r="CB83" i="1"/>
  <c r="CB76" i="1"/>
  <c r="CB69" i="1"/>
  <c r="CB59" i="1"/>
  <c r="CB62" i="1"/>
  <c r="CB38" i="1"/>
  <c r="CB36" i="1"/>
  <c r="CB17" i="1"/>
  <c r="CB23" i="1"/>
  <c r="CB9" i="1"/>
  <c r="CB50" i="1"/>
  <c r="CB91" i="1"/>
  <c r="CB85" i="1"/>
  <c r="CB82" i="1"/>
  <c r="CB72" i="1"/>
  <c r="CB65" i="1"/>
  <c r="CB71" i="1"/>
  <c r="CB58" i="1"/>
  <c r="CB46" i="1"/>
  <c r="CB33" i="1"/>
  <c r="CB32" i="1"/>
  <c r="CB24" i="1"/>
  <c r="CB13" i="1"/>
  <c r="CB74" i="1"/>
  <c r="CB63" i="1"/>
  <c r="GV3" i="1"/>
  <c r="GV2" i="1"/>
  <c r="GW5" i="1"/>
  <c r="GY5" i="1"/>
  <c r="CB101" i="1"/>
  <c r="CB98" i="1"/>
  <c r="CB78" i="1"/>
  <c r="CB81" i="1"/>
  <c r="CB56" i="1"/>
  <c r="CB67" i="1"/>
  <c r="CB54" i="1"/>
  <c r="CB34" i="1"/>
  <c r="CB45" i="1"/>
  <c r="CB28" i="1"/>
  <c r="CB25" i="1"/>
  <c r="CC4" i="1"/>
  <c r="CB5" i="1"/>
  <c r="CB3" i="1"/>
  <c r="GR3" i="1"/>
  <c r="GR2" i="1"/>
  <c r="CB103" i="1" l="1"/>
  <c r="GZ5" i="1"/>
  <c r="HB5" i="1"/>
  <c r="GY3" i="1"/>
  <c r="GY2" i="1"/>
  <c r="CC3" i="1"/>
  <c r="CC5" i="1"/>
  <c r="CD4" i="1"/>
  <c r="GW3" i="1"/>
  <c r="GW2" i="1"/>
  <c r="GX5" i="1"/>
  <c r="GU3" i="1"/>
  <c r="GU2" i="1"/>
  <c r="CD3" i="1" l="1"/>
  <c r="CD5" i="1"/>
  <c r="CD9" i="1"/>
  <c r="CE4" i="1"/>
  <c r="CD8" i="1"/>
  <c r="CD12" i="1"/>
  <c r="CD15" i="1"/>
  <c r="CD11" i="1"/>
  <c r="CD14" i="1"/>
  <c r="CD10" i="1"/>
  <c r="CD19" i="1"/>
  <c r="CD18" i="1"/>
  <c r="CD17" i="1"/>
  <c r="CD21" i="1"/>
  <c r="CD13" i="1"/>
  <c r="CD16" i="1"/>
  <c r="CD23" i="1"/>
  <c r="CD27" i="1"/>
  <c r="CD20" i="1"/>
  <c r="CD24" i="1"/>
  <c r="CD31" i="1"/>
  <c r="CD26" i="1"/>
  <c r="CD28" i="1"/>
  <c r="CD29" i="1"/>
  <c r="CD37" i="1"/>
  <c r="CD22" i="1"/>
  <c r="CD25" i="1"/>
  <c r="CD30" i="1"/>
  <c r="CD36" i="1"/>
  <c r="CD40" i="1"/>
  <c r="CD44" i="1"/>
  <c r="CD34" i="1"/>
  <c r="CD35" i="1"/>
  <c r="CD38" i="1"/>
  <c r="CD46" i="1"/>
  <c r="CD42" i="1"/>
  <c r="CD33" i="1"/>
  <c r="CD43" i="1"/>
  <c r="CD45" i="1"/>
  <c r="CD49" i="1"/>
  <c r="CD53" i="1"/>
  <c r="CD57" i="1"/>
  <c r="CD52" i="1"/>
  <c r="CD56" i="1"/>
  <c r="CD60" i="1"/>
  <c r="CD41" i="1"/>
  <c r="CD51" i="1"/>
  <c r="CD55" i="1"/>
  <c r="CD32" i="1"/>
  <c r="CD48" i="1"/>
  <c r="CD47" i="1"/>
  <c r="CD65" i="1"/>
  <c r="CD39" i="1"/>
  <c r="CD64" i="1"/>
  <c r="CD68" i="1"/>
  <c r="CD54" i="1"/>
  <c r="CD59" i="1"/>
  <c r="CD63" i="1"/>
  <c r="CD67" i="1"/>
  <c r="CD71" i="1"/>
  <c r="CD50" i="1"/>
  <c r="CD61" i="1"/>
  <c r="CD75" i="1"/>
  <c r="CD79" i="1"/>
  <c r="CD83" i="1"/>
  <c r="CD74" i="1"/>
  <c r="CD78" i="1"/>
  <c r="CD82" i="1"/>
  <c r="CD58" i="1"/>
  <c r="CD62" i="1"/>
  <c r="CD73" i="1"/>
  <c r="CD77" i="1"/>
  <c r="CD81" i="1"/>
  <c r="CD72" i="1"/>
  <c r="CD66" i="1"/>
  <c r="CD69" i="1"/>
  <c r="CD70" i="1"/>
  <c r="CD76" i="1"/>
  <c r="CD80" i="1"/>
  <c r="CD85" i="1"/>
  <c r="CD86" i="1"/>
  <c r="CD90" i="1"/>
  <c r="CD94" i="1"/>
  <c r="CD89" i="1"/>
  <c r="CD93" i="1"/>
  <c r="CD97" i="1"/>
  <c r="CD84" i="1"/>
  <c r="CD88" i="1"/>
  <c r="CD92" i="1"/>
  <c r="CD96" i="1"/>
  <c r="CD87" i="1"/>
  <c r="CD91" i="1"/>
  <c r="CD95" i="1"/>
  <c r="CD101" i="1"/>
  <c r="CD100" i="1"/>
  <c r="CD99" i="1"/>
  <c r="CD98" i="1"/>
  <c r="GX3" i="1"/>
  <c r="GX2" i="1"/>
  <c r="HB3" i="1"/>
  <c r="HB2" i="1"/>
  <c r="HC5" i="1"/>
  <c r="HA5" i="1"/>
  <c r="GZ3" i="1"/>
  <c r="GZ2" i="1"/>
  <c r="CE91" i="1" l="1"/>
  <c r="CE90" i="1"/>
  <c r="CE72" i="1"/>
  <c r="CE98" i="1"/>
  <c r="CE92" i="1"/>
  <c r="CE86" i="1"/>
  <c r="CE81" i="1"/>
  <c r="CE59" i="1"/>
  <c r="CE32" i="1"/>
  <c r="CE35" i="1"/>
  <c r="CE99" i="1"/>
  <c r="CE88" i="1"/>
  <c r="CE85" i="1"/>
  <c r="CE77" i="1"/>
  <c r="CE79" i="1"/>
  <c r="CE54" i="1"/>
  <c r="CE55" i="1"/>
  <c r="CE49" i="1"/>
  <c r="CE34" i="1"/>
  <c r="CE29" i="1"/>
  <c r="CE16" i="1"/>
  <c r="CE11" i="1"/>
  <c r="CE96" i="1"/>
  <c r="CE74" i="1"/>
  <c r="HA2" i="1"/>
  <c r="HA3" i="1"/>
  <c r="CE100" i="1"/>
  <c r="CE84" i="1"/>
  <c r="CE80" i="1"/>
  <c r="CE73" i="1"/>
  <c r="CE75" i="1"/>
  <c r="CE68" i="1"/>
  <c r="CE51" i="1"/>
  <c r="CE45" i="1"/>
  <c r="CE44" i="1"/>
  <c r="CE28" i="1"/>
  <c r="CE13" i="1"/>
  <c r="CE15" i="1"/>
  <c r="CE101" i="1"/>
  <c r="CE61" i="1"/>
  <c r="CE64" i="1"/>
  <c r="CE41" i="1"/>
  <c r="CE43" i="1"/>
  <c r="CE40" i="1"/>
  <c r="CE26" i="1"/>
  <c r="CE21" i="1"/>
  <c r="CE12" i="1"/>
  <c r="HC3" i="1"/>
  <c r="HC2" i="1"/>
  <c r="HD5" i="1"/>
  <c r="CE97" i="1"/>
  <c r="CE76" i="1"/>
  <c r="CE62" i="1"/>
  <c r="CE95" i="1"/>
  <c r="CE93" i="1"/>
  <c r="CE70" i="1"/>
  <c r="CE58" i="1"/>
  <c r="CE50" i="1"/>
  <c r="CE39" i="1"/>
  <c r="CE60" i="1"/>
  <c r="CE33" i="1"/>
  <c r="CE36" i="1"/>
  <c r="CE31" i="1"/>
  <c r="CE17" i="1"/>
  <c r="CD103" i="1"/>
  <c r="CE8" i="1"/>
  <c r="CE82" i="1"/>
  <c r="CE65" i="1"/>
  <c r="CE56" i="1"/>
  <c r="CE42" i="1"/>
  <c r="CE30" i="1"/>
  <c r="CE24" i="1"/>
  <c r="CE18" i="1"/>
  <c r="CE3" i="1"/>
  <c r="CE5" i="1"/>
  <c r="CF4" i="1"/>
  <c r="CE89" i="1"/>
  <c r="CE69" i="1"/>
  <c r="CE71" i="1"/>
  <c r="CE87" i="1"/>
  <c r="CE94" i="1"/>
  <c r="CE66" i="1"/>
  <c r="CE78" i="1"/>
  <c r="CE67" i="1"/>
  <c r="CE47" i="1"/>
  <c r="CE52" i="1"/>
  <c r="CE46" i="1"/>
  <c r="CE25" i="1"/>
  <c r="CE20" i="1"/>
  <c r="CE19" i="1"/>
  <c r="CE9" i="1"/>
  <c r="CE63" i="1"/>
  <c r="CE48" i="1"/>
  <c r="CE57" i="1"/>
  <c r="CE38" i="1"/>
  <c r="CE22" i="1"/>
  <c r="CE27" i="1"/>
  <c r="CE10" i="1"/>
  <c r="CE83" i="1"/>
  <c r="CE53" i="1"/>
  <c r="CE37" i="1"/>
  <c r="CE23" i="1"/>
  <c r="CE14" i="1"/>
  <c r="CF3" i="1" l="1"/>
  <c r="CF5" i="1"/>
  <c r="CG4" i="1"/>
  <c r="HD3" i="1"/>
  <c r="HD2" i="1"/>
  <c r="CE103" i="1"/>
  <c r="CG10" i="1" l="1"/>
  <c r="CG3" i="1"/>
  <c r="CG5" i="1"/>
  <c r="CG9" i="1"/>
  <c r="CH4" i="1"/>
  <c r="CG8" i="1"/>
  <c r="CG13" i="1"/>
  <c r="CG12" i="1"/>
  <c r="CG11" i="1"/>
  <c r="CG16" i="1"/>
  <c r="CG19" i="1"/>
  <c r="CG15" i="1"/>
  <c r="CG18" i="1"/>
  <c r="CG14" i="1"/>
  <c r="CG21" i="1"/>
  <c r="CG24" i="1"/>
  <c r="CG23" i="1"/>
  <c r="CG27" i="1"/>
  <c r="CG17" i="1"/>
  <c r="CG22" i="1"/>
  <c r="CG20" i="1"/>
  <c r="CG25" i="1"/>
  <c r="CG31" i="1"/>
  <c r="CG26" i="1"/>
  <c r="CG30" i="1"/>
  <c r="CG32" i="1"/>
  <c r="CG28" i="1"/>
  <c r="CG29" i="1"/>
  <c r="CG33" i="1"/>
  <c r="CG34" i="1"/>
  <c r="CG36" i="1"/>
  <c r="CG40" i="1"/>
  <c r="CG44" i="1"/>
  <c r="CG35" i="1"/>
  <c r="CG39" i="1"/>
  <c r="CG43" i="1"/>
  <c r="CG38" i="1"/>
  <c r="CG37" i="1"/>
  <c r="CG41" i="1"/>
  <c r="CG42" i="1"/>
  <c r="CG47" i="1"/>
  <c r="CG48" i="1"/>
  <c r="CG46" i="1"/>
  <c r="CG50" i="1"/>
  <c r="CG54" i="1"/>
  <c r="CG45" i="1"/>
  <c r="CG49" i="1"/>
  <c r="CG53" i="1"/>
  <c r="CG57" i="1"/>
  <c r="CG61" i="1"/>
  <c r="CG52" i="1"/>
  <c r="CG56" i="1"/>
  <c r="CG51" i="1"/>
  <c r="CG58" i="1"/>
  <c r="CG62" i="1"/>
  <c r="CG66" i="1"/>
  <c r="CG70" i="1"/>
  <c r="CG65" i="1"/>
  <c r="CG69" i="1"/>
  <c r="CG64" i="1"/>
  <c r="CG68" i="1"/>
  <c r="CG55" i="1"/>
  <c r="CG59" i="1"/>
  <c r="CG60" i="1"/>
  <c r="CG63" i="1"/>
  <c r="CG67" i="1"/>
  <c r="CG71" i="1"/>
  <c r="CG76" i="1"/>
  <c r="CG80" i="1"/>
  <c r="CG75" i="1"/>
  <c r="CG79" i="1"/>
  <c r="CG83" i="1"/>
  <c r="CG74" i="1"/>
  <c r="CG78" i="1"/>
  <c r="CG72" i="1"/>
  <c r="CG73" i="1"/>
  <c r="CG77" i="1"/>
  <c r="CG81" i="1"/>
  <c r="CG87" i="1"/>
  <c r="CG82" i="1"/>
  <c r="CG85" i="1"/>
  <c r="CG86" i="1"/>
  <c r="CG89" i="1"/>
  <c r="CG93" i="1"/>
  <c r="CG97" i="1"/>
  <c r="CG84" i="1"/>
  <c r="CG88" i="1"/>
  <c r="CG92" i="1"/>
  <c r="CG96" i="1"/>
  <c r="CG94" i="1"/>
  <c r="CG98" i="1"/>
  <c r="CG95" i="1"/>
  <c r="CG101" i="1"/>
  <c r="CG100" i="1"/>
  <c r="CG90" i="1"/>
  <c r="CG91" i="1"/>
  <c r="CG99" i="1"/>
  <c r="CH79" i="1" l="1"/>
  <c r="CJ79" i="1"/>
  <c r="CK79" i="1" s="1"/>
  <c r="CH101" i="1"/>
  <c r="CJ101" i="1"/>
  <c r="CK101" i="1" s="1"/>
  <c r="CH95" i="1"/>
  <c r="CJ95" i="1"/>
  <c r="CK95" i="1" s="1"/>
  <c r="CH78" i="1"/>
  <c r="CJ78" i="1"/>
  <c r="CK78" i="1" s="1"/>
  <c r="CH67" i="1"/>
  <c r="CJ67" i="1"/>
  <c r="CK67" i="1" s="1"/>
  <c r="CH61" i="1"/>
  <c r="CJ61" i="1"/>
  <c r="CK61" i="1" s="1"/>
  <c r="CH99" i="1"/>
  <c r="CJ99" i="1"/>
  <c r="CK99" i="1" s="1"/>
  <c r="CH85" i="1"/>
  <c r="CJ85" i="1"/>
  <c r="CK85" i="1" s="1"/>
  <c r="CH74" i="1"/>
  <c r="CJ74" i="1"/>
  <c r="CK74" i="1" s="1"/>
  <c r="CH63" i="1"/>
  <c r="CJ63" i="1"/>
  <c r="CK63" i="1" s="1"/>
  <c r="CH57" i="1"/>
  <c r="CJ57" i="1"/>
  <c r="CK57" i="1" s="1"/>
  <c r="CH47" i="1"/>
  <c r="CJ47" i="1"/>
  <c r="CK47" i="1" s="1"/>
  <c r="CH30" i="1"/>
  <c r="CJ30" i="1"/>
  <c r="CK30" i="1" s="1"/>
  <c r="CH91" i="1"/>
  <c r="CJ91" i="1"/>
  <c r="CK91" i="1" s="1"/>
  <c r="CH92" i="1"/>
  <c r="CJ92" i="1"/>
  <c r="CK92" i="1" s="1"/>
  <c r="CH82" i="1"/>
  <c r="CJ82" i="1"/>
  <c r="CK82" i="1" s="1"/>
  <c r="CH83" i="1"/>
  <c r="CJ83" i="1"/>
  <c r="CK83" i="1" s="1"/>
  <c r="CH60" i="1"/>
  <c r="CJ60" i="1"/>
  <c r="CK60" i="1" s="1"/>
  <c r="CH66" i="1"/>
  <c r="CJ66" i="1"/>
  <c r="CK66" i="1" s="1"/>
  <c r="CH53" i="1"/>
  <c r="CJ53" i="1"/>
  <c r="CK53" i="1" s="1"/>
  <c r="CH42" i="1"/>
  <c r="CJ42" i="1"/>
  <c r="CK42" i="1" s="1"/>
  <c r="CH40" i="1"/>
  <c r="CJ40" i="1"/>
  <c r="CK40" i="1" s="1"/>
  <c r="CH26" i="1"/>
  <c r="CJ26" i="1"/>
  <c r="CK26" i="1" s="1"/>
  <c r="CH24" i="1"/>
  <c r="CJ24" i="1"/>
  <c r="CK24" i="1" s="1"/>
  <c r="CH12" i="1"/>
  <c r="CJ12" i="1"/>
  <c r="CK12" i="1" s="1"/>
  <c r="CH59" i="1"/>
  <c r="CJ59" i="1"/>
  <c r="CK59" i="1" s="1"/>
  <c r="CH49" i="1"/>
  <c r="CJ49" i="1"/>
  <c r="CK49" i="1" s="1"/>
  <c r="CH41" i="1"/>
  <c r="CJ41" i="1"/>
  <c r="CK41" i="1" s="1"/>
  <c r="CH36" i="1"/>
  <c r="CJ36" i="1"/>
  <c r="CK36" i="1" s="1"/>
  <c r="CH31" i="1"/>
  <c r="CJ31" i="1"/>
  <c r="CK31" i="1" s="1"/>
  <c r="CH21" i="1"/>
  <c r="CJ21" i="1"/>
  <c r="CK21" i="1" s="1"/>
  <c r="CH13" i="1"/>
  <c r="CJ13" i="1"/>
  <c r="CK13" i="1" s="1"/>
  <c r="CH100" i="1"/>
  <c r="CJ100" i="1"/>
  <c r="CK100" i="1" s="1"/>
  <c r="CH84" i="1"/>
  <c r="CJ84" i="1"/>
  <c r="CK84" i="1" s="1"/>
  <c r="CH81" i="1"/>
  <c r="CJ81" i="1"/>
  <c r="CK81" i="1" s="1"/>
  <c r="CH75" i="1"/>
  <c r="CJ75" i="1"/>
  <c r="CK75" i="1" s="1"/>
  <c r="CH55" i="1"/>
  <c r="CJ55" i="1"/>
  <c r="CK55" i="1" s="1"/>
  <c r="CH58" i="1"/>
  <c r="CJ58" i="1"/>
  <c r="CK58" i="1" s="1"/>
  <c r="CH45" i="1"/>
  <c r="CJ45" i="1"/>
  <c r="CK45" i="1" s="1"/>
  <c r="CH37" i="1"/>
  <c r="CJ37" i="1"/>
  <c r="CK37" i="1" s="1"/>
  <c r="CH34" i="1"/>
  <c r="CJ34" i="1"/>
  <c r="CK34" i="1" s="1"/>
  <c r="CH25" i="1"/>
  <c r="CJ25" i="1"/>
  <c r="CK25" i="1" s="1"/>
  <c r="CH14" i="1"/>
  <c r="CJ14" i="1"/>
  <c r="CK14" i="1" s="1"/>
  <c r="CG103" i="1"/>
  <c r="CH8" i="1"/>
  <c r="CJ8" i="1"/>
  <c r="CH77" i="1"/>
  <c r="CJ77" i="1"/>
  <c r="CK77" i="1" s="1"/>
  <c r="CH80" i="1"/>
  <c r="CJ80" i="1"/>
  <c r="CK80" i="1" s="1"/>
  <c r="CH68" i="1"/>
  <c r="CJ68" i="1"/>
  <c r="CK68" i="1" s="1"/>
  <c r="CH51" i="1"/>
  <c r="CJ51" i="1"/>
  <c r="CK51" i="1" s="1"/>
  <c r="CH54" i="1"/>
  <c r="CJ54" i="1"/>
  <c r="CK54" i="1" s="1"/>
  <c r="CH38" i="1"/>
  <c r="CJ38" i="1"/>
  <c r="CK38" i="1" s="1"/>
  <c r="CH33" i="1"/>
  <c r="CJ33" i="1"/>
  <c r="CK33" i="1" s="1"/>
  <c r="CH20" i="1"/>
  <c r="CJ20" i="1"/>
  <c r="CK20" i="1" s="1"/>
  <c r="CH18" i="1"/>
  <c r="CJ18" i="1"/>
  <c r="CK18" i="1" s="1"/>
  <c r="CH3" i="1"/>
  <c r="CH5" i="1"/>
  <c r="CL4" i="1"/>
  <c r="CH62" i="1"/>
  <c r="CJ62" i="1"/>
  <c r="CK62" i="1" s="1"/>
  <c r="CH73" i="1"/>
  <c r="CJ73" i="1"/>
  <c r="CK73" i="1" s="1"/>
  <c r="CH56" i="1"/>
  <c r="CJ56" i="1"/>
  <c r="CK56" i="1" s="1"/>
  <c r="CH43" i="1"/>
  <c r="CJ43" i="1"/>
  <c r="CK43" i="1" s="1"/>
  <c r="CH22" i="1"/>
  <c r="CJ22" i="1"/>
  <c r="CK22" i="1" s="1"/>
  <c r="CH15" i="1"/>
  <c r="CJ15" i="1"/>
  <c r="CK15" i="1" s="1"/>
  <c r="CH9" i="1"/>
  <c r="CJ9" i="1"/>
  <c r="CK9" i="1" s="1"/>
  <c r="CH87" i="1"/>
  <c r="CJ87" i="1"/>
  <c r="CK87" i="1" s="1"/>
  <c r="CH97" i="1"/>
  <c r="CJ97" i="1"/>
  <c r="CK97" i="1" s="1"/>
  <c r="CH93" i="1"/>
  <c r="CJ93" i="1"/>
  <c r="CK93" i="1" s="1"/>
  <c r="CH76" i="1"/>
  <c r="CJ76" i="1"/>
  <c r="CK76" i="1" s="1"/>
  <c r="CH64" i="1"/>
  <c r="CJ64" i="1"/>
  <c r="CK64" i="1" s="1"/>
  <c r="CH50" i="1"/>
  <c r="CJ50" i="1"/>
  <c r="CK50" i="1" s="1"/>
  <c r="CH29" i="1"/>
  <c r="CJ29" i="1"/>
  <c r="CK29" i="1" s="1"/>
  <c r="CH98" i="1"/>
  <c r="CJ98" i="1"/>
  <c r="CK98" i="1" s="1"/>
  <c r="CH89" i="1"/>
  <c r="CJ89" i="1"/>
  <c r="CK89" i="1" s="1"/>
  <c r="CH72" i="1"/>
  <c r="CJ72" i="1"/>
  <c r="CK72" i="1" s="1"/>
  <c r="CH71" i="1"/>
  <c r="CJ71" i="1"/>
  <c r="CK71" i="1" s="1"/>
  <c r="CH69" i="1"/>
  <c r="CJ69" i="1"/>
  <c r="CK69" i="1" s="1"/>
  <c r="CH52" i="1"/>
  <c r="CJ52" i="1"/>
  <c r="CK52" i="1" s="1"/>
  <c r="CH46" i="1"/>
  <c r="CJ46" i="1"/>
  <c r="CK46" i="1" s="1"/>
  <c r="CH39" i="1"/>
  <c r="CJ39" i="1"/>
  <c r="CK39" i="1" s="1"/>
  <c r="CH28" i="1"/>
  <c r="CJ28" i="1"/>
  <c r="CK28" i="1" s="1"/>
  <c r="CH17" i="1"/>
  <c r="CJ17" i="1"/>
  <c r="CK17" i="1" s="1"/>
  <c r="CH19" i="1"/>
  <c r="CJ19" i="1"/>
  <c r="CK19" i="1" s="1"/>
  <c r="CH88" i="1"/>
  <c r="CJ88" i="1"/>
  <c r="CK88" i="1" s="1"/>
  <c r="CH86" i="1"/>
  <c r="CJ86" i="1"/>
  <c r="CK86" i="1" s="1"/>
  <c r="CH48" i="1"/>
  <c r="CJ48" i="1"/>
  <c r="CK48" i="1" s="1"/>
  <c r="CH35" i="1"/>
  <c r="CJ35" i="1"/>
  <c r="CK35" i="1" s="1"/>
  <c r="CH32" i="1"/>
  <c r="CJ32" i="1"/>
  <c r="CK32" i="1" s="1"/>
  <c r="CH27" i="1"/>
  <c r="CJ27" i="1"/>
  <c r="CK27" i="1" s="1"/>
  <c r="CH16" i="1"/>
  <c r="CJ16" i="1"/>
  <c r="CK16" i="1" s="1"/>
  <c r="CH90" i="1"/>
  <c r="CJ90" i="1"/>
  <c r="CK90" i="1" s="1"/>
  <c r="CH94" i="1"/>
  <c r="CJ94" i="1"/>
  <c r="CK94" i="1" s="1"/>
  <c r="CH65" i="1"/>
  <c r="CJ65" i="1"/>
  <c r="CK65" i="1" s="1"/>
  <c r="CH96" i="1"/>
  <c r="CJ96" i="1"/>
  <c r="CK96" i="1" s="1"/>
  <c r="CH70" i="1"/>
  <c r="CJ70" i="1"/>
  <c r="CK70" i="1" s="1"/>
  <c r="CH44" i="1"/>
  <c r="CJ44" i="1"/>
  <c r="CK44" i="1" s="1"/>
  <c r="CH23" i="1"/>
  <c r="CJ23" i="1"/>
  <c r="CK23" i="1" s="1"/>
  <c r="CH11" i="1"/>
  <c r="CJ11" i="1"/>
  <c r="CK11" i="1" s="1"/>
  <c r="CH10" i="1"/>
  <c r="CJ10" i="1"/>
  <c r="CK10" i="1" s="1"/>
  <c r="CH103" i="1" l="1"/>
  <c r="CJ103" i="1"/>
  <c r="CK8" i="1"/>
  <c r="CK103" i="1" s="1"/>
  <c r="CL5" i="1"/>
  <c r="CL3" i="1"/>
  <c r="CM4" i="1"/>
  <c r="CN4" i="1" l="1"/>
  <c r="CM5" i="1"/>
  <c r="CM9" i="1"/>
  <c r="CM8" i="1"/>
  <c r="CM16" i="1"/>
  <c r="CM12" i="1"/>
  <c r="CM11" i="1"/>
  <c r="CM10" i="1"/>
  <c r="CM3" i="1"/>
  <c r="CM15" i="1"/>
  <c r="CM14" i="1"/>
  <c r="CM13" i="1"/>
  <c r="CM18" i="1"/>
  <c r="CM17" i="1"/>
  <c r="CM21" i="1"/>
  <c r="CM19" i="1"/>
  <c r="CM20" i="1"/>
  <c r="CM23" i="1"/>
  <c r="CM27" i="1"/>
  <c r="CM22" i="1"/>
  <c r="CM26" i="1"/>
  <c r="CM24" i="1"/>
  <c r="CM30" i="1"/>
  <c r="CM34" i="1"/>
  <c r="CM25" i="1"/>
  <c r="CM29" i="1"/>
  <c r="CM33" i="1"/>
  <c r="CM31" i="1"/>
  <c r="CM32" i="1"/>
  <c r="CM35" i="1"/>
  <c r="CM39" i="1"/>
  <c r="CM43" i="1"/>
  <c r="CM28" i="1"/>
  <c r="CM38" i="1"/>
  <c r="CM37" i="1"/>
  <c r="CM44" i="1"/>
  <c r="CM45" i="1"/>
  <c r="CM47" i="1"/>
  <c r="CM36" i="1"/>
  <c r="CM40" i="1"/>
  <c r="CM42" i="1"/>
  <c r="CM49" i="1"/>
  <c r="CM53" i="1"/>
  <c r="CM52" i="1"/>
  <c r="CM56" i="1"/>
  <c r="CM60" i="1"/>
  <c r="CM46" i="1"/>
  <c r="CM48" i="1"/>
  <c r="CM51" i="1"/>
  <c r="CM55" i="1"/>
  <c r="CM54" i="1"/>
  <c r="CM65" i="1"/>
  <c r="CM69" i="1"/>
  <c r="CM50" i="1"/>
  <c r="CM59" i="1"/>
  <c r="CM64" i="1"/>
  <c r="CM68" i="1"/>
  <c r="CM72" i="1"/>
  <c r="CM57" i="1"/>
  <c r="CM58" i="1"/>
  <c r="CM63" i="1"/>
  <c r="CM67" i="1"/>
  <c r="CM71" i="1"/>
  <c r="CM62" i="1"/>
  <c r="CM66" i="1"/>
  <c r="CM70" i="1"/>
  <c r="CM84" i="1"/>
  <c r="CM75" i="1"/>
  <c r="CM79" i="1"/>
  <c r="CM83" i="1"/>
  <c r="CM61" i="1"/>
  <c r="CM74" i="1"/>
  <c r="CM78" i="1"/>
  <c r="CM82" i="1"/>
  <c r="CM41" i="1"/>
  <c r="CM73" i="1"/>
  <c r="CM77" i="1"/>
  <c r="CM76" i="1"/>
  <c r="CM80" i="1"/>
  <c r="CM86" i="1"/>
  <c r="CM90" i="1"/>
  <c r="CM89" i="1"/>
  <c r="CM88" i="1"/>
  <c r="CM92" i="1"/>
  <c r="CM96" i="1"/>
  <c r="CM81" i="1"/>
  <c r="CM85" i="1"/>
  <c r="CM87" i="1"/>
  <c r="CM91" i="1"/>
  <c r="CM95" i="1"/>
  <c r="CM97" i="1"/>
  <c r="CM101" i="1"/>
  <c r="CM100" i="1"/>
  <c r="CM93" i="1"/>
  <c r="CM94" i="1"/>
  <c r="CM99" i="1"/>
  <c r="CM98" i="1"/>
  <c r="CN61" i="1" l="1"/>
  <c r="CN98" i="1"/>
  <c r="CN90" i="1"/>
  <c r="CN99" i="1"/>
  <c r="CN87" i="1"/>
  <c r="CN86" i="1"/>
  <c r="CN74" i="1"/>
  <c r="CN62" i="1"/>
  <c r="CN64" i="1"/>
  <c r="CN48" i="1"/>
  <c r="CN40" i="1"/>
  <c r="CN43" i="1"/>
  <c r="CN34" i="1"/>
  <c r="CN19" i="1"/>
  <c r="CN10" i="1"/>
  <c r="CN59" i="1"/>
  <c r="CN39" i="1"/>
  <c r="CN81" i="1"/>
  <c r="CN76" i="1"/>
  <c r="CN83" i="1"/>
  <c r="CN67" i="1"/>
  <c r="CN50" i="1"/>
  <c r="CN60" i="1"/>
  <c r="CN47" i="1"/>
  <c r="CN35" i="1"/>
  <c r="CN24" i="1"/>
  <c r="CN17" i="1"/>
  <c r="CN12" i="1"/>
  <c r="CN11" i="1"/>
  <c r="CN77" i="1"/>
  <c r="CN79" i="1"/>
  <c r="CN63" i="1"/>
  <c r="CN69" i="1"/>
  <c r="CN56" i="1"/>
  <c r="CN45" i="1"/>
  <c r="CN32" i="1"/>
  <c r="CN26" i="1"/>
  <c r="CN18" i="1"/>
  <c r="CN16" i="1"/>
  <c r="CN85" i="1"/>
  <c r="CN46" i="1"/>
  <c r="CN21" i="1"/>
  <c r="CN96" i="1"/>
  <c r="CN73" i="1"/>
  <c r="CN58" i="1"/>
  <c r="CN65" i="1"/>
  <c r="CN52" i="1"/>
  <c r="CN44" i="1"/>
  <c r="CN31" i="1"/>
  <c r="CN22" i="1"/>
  <c r="CN13" i="1"/>
  <c r="CM103" i="1"/>
  <c r="CN8" i="1"/>
  <c r="CN94" i="1"/>
  <c r="CN36" i="1"/>
  <c r="CN93" i="1"/>
  <c r="CN92" i="1"/>
  <c r="CN97" i="1"/>
  <c r="CN41" i="1"/>
  <c r="CN57" i="1"/>
  <c r="CN54" i="1"/>
  <c r="CN53" i="1"/>
  <c r="CN37" i="1"/>
  <c r="CN33" i="1"/>
  <c r="CN27" i="1"/>
  <c r="CN14" i="1"/>
  <c r="CN9" i="1"/>
  <c r="CN80" i="1"/>
  <c r="CN30" i="1"/>
  <c r="CN100" i="1"/>
  <c r="CN101" i="1"/>
  <c r="CN75" i="1"/>
  <c r="CN88" i="1"/>
  <c r="CN84" i="1"/>
  <c r="CN95" i="1"/>
  <c r="CN89" i="1"/>
  <c r="CN82" i="1"/>
  <c r="CN70" i="1"/>
  <c r="CN72" i="1"/>
  <c r="CN55" i="1"/>
  <c r="CN49" i="1"/>
  <c r="CN38" i="1"/>
  <c r="CN29" i="1"/>
  <c r="CN23" i="1"/>
  <c r="CN15" i="1"/>
  <c r="CN71" i="1"/>
  <c r="CN91" i="1"/>
  <c r="CN78" i="1"/>
  <c r="CN66" i="1"/>
  <c r="CN68" i="1"/>
  <c r="CN51" i="1"/>
  <c r="CN42" i="1"/>
  <c r="CN28" i="1"/>
  <c r="CN25" i="1"/>
  <c r="CN20" i="1"/>
  <c r="CN3" i="1"/>
  <c r="CO4" i="1"/>
  <c r="CN5" i="1"/>
  <c r="CO3" i="1" l="1"/>
  <c r="CP4" i="1"/>
  <c r="CO5" i="1"/>
  <c r="CN103" i="1"/>
  <c r="CP3" i="1" l="1"/>
  <c r="CQ4" i="1"/>
  <c r="CP10" i="1"/>
  <c r="CP5" i="1"/>
  <c r="CP9" i="1"/>
  <c r="CP13" i="1"/>
  <c r="CP16" i="1"/>
  <c r="CP8" i="1"/>
  <c r="CP17" i="1"/>
  <c r="CP21" i="1"/>
  <c r="CP15" i="1"/>
  <c r="CP20" i="1"/>
  <c r="CP14" i="1"/>
  <c r="CP19" i="1"/>
  <c r="CP12" i="1"/>
  <c r="CP18" i="1"/>
  <c r="CP25" i="1"/>
  <c r="CP22" i="1"/>
  <c r="CP29" i="1"/>
  <c r="CP33" i="1"/>
  <c r="CP11" i="1"/>
  <c r="CP23" i="1"/>
  <c r="CP26" i="1"/>
  <c r="CP35" i="1"/>
  <c r="CP28" i="1"/>
  <c r="CP30" i="1"/>
  <c r="CP38" i="1"/>
  <c r="CP42" i="1"/>
  <c r="CP27" i="1"/>
  <c r="CP31" i="1"/>
  <c r="CP34" i="1"/>
  <c r="CP32" i="1"/>
  <c r="CP48" i="1"/>
  <c r="CP36" i="1"/>
  <c r="CP37" i="1"/>
  <c r="CP45" i="1"/>
  <c r="CP47" i="1"/>
  <c r="CP24" i="1"/>
  <c r="CP46" i="1"/>
  <c r="CP41" i="1"/>
  <c r="CP44" i="1"/>
  <c r="CP51" i="1"/>
  <c r="CP55" i="1"/>
  <c r="CP59" i="1"/>
  <c r="CP39" i="1"/>
  <c r="CP50" i="1"/>
  <c r="CP54" i="1"/>
  <c r="CP58" i="1"/>
  <c r="CP43" i="1"/>
  <c r="CP40" i="1"/>
  <c r="CP49" i="1"/>
  <c r="CP53" i="1"/>
  <c r="CP57" i="1"/>
  <c r="CP63" i="1"/>
  <c r="CP67" i="1"/>
  <c r="CP62" i="1"/>
  <c r="CP66" i="1"/>
  <c r="CP70" i="1"/>
  <c r="CP52" i="1"/>
  <c r="CP56" i="1"/>
  <c r="CP65" i="1"/>
  <c r="CP69" i="1"/>
  <c r="CP61" i="1"/>
  <c r="CP73" i="1"/>
  <c r="CP77" i="1"/>
  <c r="CP81" i="1"/>
  <c r="CP85" i="1"/>
  <c r="CP60" i="1"/>
  <c r="CP76" i="1"/>
  <c r="CP80" i="1"/>
  <c r="CP64" i="1"/>
  <c r="CP68" i="1"/>
  <c r="CP84" i="1"/>
  <c r="CP75" i="1"/>
  <c r="CP79" i="1"/>
  <c r="CP83" i="1"/>
  <c r="CP72" i="1"/>
  <c r="CP74" i="1"/>
  <c r="CP78" i="1"/>
  <c r="CP71" i="1"/>
  <c r="CP82" i="1"/>
  <c r="CP88" i="1"/>
  <c r="CP92" i="1"/>
  <c r="CP96" i="1"/>
  <c r="CP87" i="1"/>
  <c r="CP91" i="1"/>
  <c r="CP95" i="1"/>
  <c r="CP86" i="1"/>
  <c r="CP90" i="1"/>
  <c r="CP94" i="1"/>
  <c r="CP98" i="1"/>
  <c r="CP89" i="1"/>
  <c r="CP93" i="1"/>
  <c r="CP97" i="1"/>
  <c r="CP99" i="1"/>
  <c r="CP101" i="1"/>
  <c r="CP100" i="1"/>
  <c r="CQ100" i="1" l="1"/>
  <c r="CQ84" i="1"/>
  <c r="CQ101" i="1"/>
  <c r="CQ86" i="1"/>
  <c r="CQ71" i="1"/>
  <c r="CQ68" i="1"/>
  <c r="CQ73" i="1"/>
  <c r="CQ62" i="1"/>
  <c r="CQ58" i="1"/>
  <c r="CQ41" i="1"/>
  <c r="CQ32" i="1"/>
  <c r="CQ35" i="1"/>
  <c r="CQ18" i="1"/>
  <c r="CP103" i="1"/>
  <c r="CQ8" i="1"/>
  <c r="CQ99" i="1"/>
  <c r="CQ67" i="1"/>
  <c r="CQ26" i="1"/>
  <c r="CQ16" i="1"/>
  <c r="CQ97" i="1"/>
  <c r="CQ91" i="1"/>
  <c r="CQ74" i="1"/>
  <c r="CQ80" i="1"/>
  <c r="CQ69" i="1"/>
  <c r="CQ63" i="1"/>
  <c r="CQ50" i="1"/>
  <c r="CQ24" i="1"/>
  <c r="CQ31" i="1"/>
  <c r="CQ23" i="1"/>
  <c r="CQ19" i="1"/>
  <c r="CQ13" i="1"/>
  <c r="CQ78" i="1"/>
  <c r="CQ34" i="1"/>
  <c r="CQ93" i="1"/>
  <c r="CQ65" i="1"/>
  <c r="CQ57" i="1"/>
  <c r="CQ39" i="1"/>
  <c r="CQ47" i="1"/>
  <c r="CQ27" i="1"/>
  <c r="CQ11" i="1"/>
  <c r="CQ14" i="1"/>
  <c r="CQ9" i="1"/>
  <c r="CQ90" i="1"/>
  <c r="CQ61" i="1"/>
  <c r="CQ12" i="1"/>
  <c r="CQ76" i="1"/>
  <c r="CQ83" i="1"/>
  <c r="CQ60" i="1"/>
  <c r="CQ56" i="1"/>
  <c r="CQ53" i="1"/>
  <c r="CQ59" i="1"/>
  <c r="CQ45" i="1"/>
  <c r="CQ42" i="1"/>
  <c r="CQ33" i="1"/>
  <c r="CQ20" i="1"/>
  <c r="CQ95" i="1"/>
  <c r="CQ46" i="1"/>
  <c r="CQ87" i="1"/>
  <c r="CQ96" i="1"/>
  <c r="CQ79" i="1"/>
  <c r="CQ49" i="1"/>
  <c r="CQ55" i="1"/>
  <c r="CQ37" i="1"/>
  <c r="CQ38" i="1"/>
  <c r="CQ29" i="1"/>
  <c r="CQ15" i="1"/>
  <c r="CQ10" i="1"/>
  <c r="CQ82" i="1"/>
  <c r="CQ64" i="1"/>
  <c r="CQ54" i="1"/>
  <c r="CQ72" i="1"/>
  <c r="CQ89" i="1"/>
  <c r="CQ98" i="1"/>
  <c r="CQ92" i="1"/>
  <c r="CQ85" i="1"/>
  <c r="CQ52" i="1"/>
  <c r="CQ94" i="1"/>
  <c r="CQ88" i="1"/>
  <c r="CQ75" i="1"/>
  <c r="CQ81" i="1"/>
  <c r="CQ70" i="1"/>
  <c r="CQ40" i="1"/>
  <c r="CQ51" i="1"/>
  <c r="CQ36" i="1"/>
  <c r="CQ30" i="1"/>
  <c r="CQ22" i="1"/>
  <c r="CQ21" i="1"/>
  <c r="CQ3" i="1"/>
  <c r="CR4" i="1"/>
  <c r="CQ5" i="1"/>
  <c r="CQ77" i="1"/>
  <c r="CQ66" i="1"/>
  <c r="CQ43" i="1"/>
  <c r="CQ44" i="1"/>
  <c r="CQ48" i="1"/>
  <c r="CQ28" i="1"/>
  <c r="CQ25" i="1"/>
  <c r="CQ17" i="1"/>
  <c r="CR3" i="1" l="1"/>
  <c r="CS4" i="1"/>
  <c r="CR5" i="1"/>
  <c r="CQ103" i="1"/>
  <c r="CS5" i="1" l="1"/>
  <c r="CS9" i="1"/>
  <c r="CS8" i="1"/>
  <c r="CS12" i="1"/>
  <c r="CS11" i="1"/>
  <c r="CS3" i="1"/>
  <c r="CS15" i="1"/>
  <c r="CS14" i="1"/>
  <c r="CT4" i="1"/>
  <c r="CS17" i="1"/>
  <c r="CS21" i="1"/>
  <c r="CS16" i="1"/>
  <c r="CS10" i="1"/>
  <c r="CS13" i="1"/>
  <c r="CS20" i="1"/>
  <c r="CS22" i="1"/>
  <c r="CS26" i="1"/>
  <c r="CS18" i="1"/>
  <c r="CS25" i="1"/>
  <c r="CS24" i="1"/>
  <c r="CS29" i="1"/>
  <c r="CS33" i="1"/>
  <c r="CS28" i="1"/>
  <c r="CS32" i="1"/>
  <c r="CS30" i="1"/>
  <c r="CS19" i="1"/>
  <c r="CS38" i="1"/>
  <c r="CS42" i="1"/>
  <c r="CS23" i="1"/>
  <c r="CS37" i="1"/>
  <c r="CS41" i="1"/>
  <c r="CS46" i="1"/>
  <c r="CS40" i="1"/>
  <c r="CS36" i="1"/>
  <c r="CS27" i="1"/>
  <c r="CS34" i="1"/>
  <c r="CS35" i="1"/>
  <c r="CS31" i="1"/>
  <c r="CS44" i="1"/>
  <c r="CS45" i="1"/>
  <c r="CS47" i="1"/>
  <c r="CS52" i="1"/>
  <c r="CS48" i="1"/>
  <c r="CS51" i="1"/>
  <c r="CS55" i="1"/>
  <c r="CS59" i="1"/>
  <c r="CS39" i="1"/>
  <c r="CS43" i="1"/>
  <c r="CS50" i="1"/>
  <c r="CS54" i="1"/>
  <c r="CS58" i="1"/>
  <c r="CS60" i="1"/>
  <c r="CS64" i="1"/>
  <c r="CS68" i="1"/>
  <c r="CS72" i="1"/>
  <c r="CS61" i="1"/>
  <c r="CS49" i="1"/>
  <c r="CS53" i="1"/>
  <c r="CS63" i="1"/>
  <c r="CS67" i="1"/>
  <c r="CS71" i="1"/>
  <c r="CS62" i="1"/>
  <c r="CS66" i="1"/>
  <c r="CS70" i="1"/>
  <c r="CS56" i="1"/>
  <c r="CS65" i="1"/>
  <c r="CS69" i="1"/>
  <c r="CS74" i="1"/>
  <c r="CS78" i="1"/>
  <c r="CS82" i="1"/>
  <c r="CS57" i="1"/>
  <c r="CS73" i="1"/>
  <c r="CS77" i="1"/>
  <c r="CS81" i="1"/>
  <c r="CS85" i="1"/>
  <c r="CS76" i="1"/>
  <c r="CS75" i="1"/>
  <c r="CS79" i="1"/>
  <c r="CS83" i="1"/>
  <c r="CS80" i="1"/>
  <c r="CS89" i="1"/>
  <c r="CS88" i="1"/>
  <c r="CS84" i="1"/>
  <c r="CS87" i="1"/>
  <c r="CS91" i="1"/>
  <c r="CS95" i="1"/>
  <c r="CS86" i="1"/>
  <c r="CS90" i="1"/>
  <c r="CS94" i="1"/>
  <c r="CS98" i="1"/>
  <c r="CS97" i="1"/>
  <c r="CS99" i="1"/>
  <c r="CS100" i="1"/>
  <c r="CS93" i="1"/>
  <c r="CS96" i="1"/>
  <c r="CS92" i="1"/>
  <c r="CS101" i="1"/>
  <c r="CT95" i="1" l="1"/>
  <c r="CV95" i="1"/>
  <c r="CW95" i="1" s="1"/>
  <c r="CT85" i="1"/>
  <c r="CV85" i="1"/>
  <c r="CW85" i="1" s="1"/>
  <c r="CT98" i="1"/>
  <c r="CV98" i="1"/>
  <c r="CW98" i="1" s="1"/>
  <c r="CT92" i="1"/>
  <c r="CV92" i="1"/>
  <c r="CW92" i="1" s="1"/>
  <c r="CT90" i="1"/>
  <c r="CV90" i="1"/>
  <c r="CW90" i="1" s="1"/>
  <c r="CT80" i="1"/>
  <c r="CV80" i="1"/>
  <c r="CW80" i="1" s="1"/>
  <c r="CT73" i="1"/>
  <c r="CV73" i="1"/>
  <c r="CW73" i="1" s="1"/>
  <c r="CT70" i="1"/>
  <c r="CV70" i="1"/>
  <c r="CW70" i="1" s="1"/>
  <c r="CT61" i="1"/>
  <c r="CV61" i="1"/>
  <c r="CW61" i="1" s="1"/>
  <c r="CT43" i="1"/>
  <c r="CV43" i="1"/>
  <c r="CW43" i="1" s="1"/>
  <c r="CT45" i="1"/>
  <c r="CV45" i="1"/>
  <c r="CW45" i="1" s="1"/>
  <c r="CT46" i="1"/>
  <c r="CV46" i="1"/>
  <c r="CW46" i="1" s="1"/>
  <c r="CT32" i="1"/>
  <c r="CV32" i="1"/>
  <c r="CW32" i="1" s="1"/>
  <c r="CT22" i="1"/>
  <c r="CV22" i="1"/>
  <c r="CW22" i="1" s="1"/>
  <c r="CT14" i="1"/>
  <c r="CV14" i="1"/>
  <c r="CW14" i="1" s="1"/>
  <c r="CT97" i="1"/>
  <c r="CV97" i="1"/>
  <c r="CW97" i="1" s="1"/>
  <c r="CT96" i="1"/>
  <c r="CV96" i="1"/>
  <c r="CW96" i="1" s="1"/>
  <c r="CT86" i="1"/>
  <c r="CV86" i="1"/>
  <c r="CW86" i="1" s="1"/>
  <c r="CT83" i="1"/>
  <c r="CV83" i="1"/>
  <c r="CW83" i="1" s="1"/>
  <c r="CX83" i="1" s="1"/>
  <c r="CT57" i="1"/>
  <c r="CV57" i="1"/>
  <c r="CW57" i="1" s="1"/>
  <c r="CT66" i="1"/>
  <c r="CV66" i="1"/>
  <c r="CW66" i="1" s="1"/>
  <c r="CT72" i="1"/>
  <c r="CV72" i="1"/>
  <c r="CW72" i="1" s="1"/>
  <c r="CT39" i="1"/>
  <c r="CV39" i="1"/>
  <c r="CW39" i="1" s="1"/>
  <c r="CT44" i="1"/>
  <c r="CV44" i="1"/>
  <c r="CW44" i="1" s="1"/>
  <c r="CT41" i="1"/>
  <c r="CV41" i="1"/>
  <c r="CW41" i="1" s="1"/>
  <c r="CT28" i="1"/>
  <c r="CV28" i="1"/>
  <c r="CW28" i="1" s="1"/>
  <c r="CT20" i="1"/>
  <c r="CV20" i="1"/>
  <c r="CW20" i="1" s="1"/>
  <c r="CT15" i="1"/>
  <c r="CV15" i="1"/>
  <c r="CW15" i="1" s="1"/>
  <c r="CT82" i="1"/>
  <c r="CV82" i="1"/>
  <c r="CW82" i="1" s="1"/>
  <c r="CT62" i="1"/>
  <c r="CV62" i="1"/>
  <c r="CW62" i="1" s="1"/>
  <c r="CT68" i="1"/>
  <c r="CV68" i="1"/>
  <c r="CW68" i="1" s="1"/>
  <c r="CT59" i="1"/>
  <c r="CV59" i="1"/>
  <c r="CW59" i="1" s="1"/>
  <c r="CT31" i="1"/>
  <c r="CV31" i="1"/>
  <c r="CW31" i="1" s="1"/>
  <c r="CT37" i="1"/>
  <c r="CV37" i="1"/>
  <c r="CW37" i="1" s="1"/>
  <c r="CT33" i="1"/>
  <c r="CV33" i="1"/>
  <c r="CW33" i="1" s="1"/>
  <c r="CT13" i="1"/>
  <c r="CV13" i="1"/>
  <c r="CW13" i="1" s="1"/>
  <c r="CT100" i="1"/>
  <c r="CV100" i="1"/>
  <c r="CW100" i="1" s="1"/>
  <c r="CT91" i="1"/>
  <c r="CV91" i="1"/>
  <c r="CW91" i="1" s="1"/>
  <c r="CT75" i="1"/>
  <c r="CV75" i="1"/>
  <c r="CW75" i="1" s="1"/>
  <c r="CT78" i="1"/>
  <c r="CV78" i="1"/>
  <c r="CW78" i="1" s="1"/>
  <c r="CT71" i="1"/>
  <c r="CV71" i="1"/>
  <c r="CW71" i="1" s="1"/>
  <c r="CT64" i="1"/>
  <c r="CV64" i="1"/>
  <c r="CW64" i="1" s="1"/>
  <c r="CT55" i="1"/>
  <c r="CV55" i="1"/>
  <c r="CW55" i="1" s="1"/>
  <c r="CT35" i="1"/>
  <c r="CV35" i="1"/>
  <c r="CW35" i="1" s="1"/>
  <c r="CT23" i="1"/>
  <c r="CV23" i="1"/>
  <c r="CW23" i="1" s="1"/>
  <c r="CT29" i="1"/>
  <c r="CV29" i="1"/>
  <c r="CW29" i="1" s="1"/>
  <c r="CT10" i="1"/>
  <c r="CV10" i="1"/>
  <c r="CW10" i="1" s="1"/>
  <c r="CT11" i="1"/>
  <c r="CV11" i="1"/>
  <c r="CW11" i="1" s="1"/>
  <c r="CT79" i="1"/>
  <c r="CV79" i="1"/>
  <c r="CW79" i="1" s="1"/>
  <c r="CT87" i="1"/>
  <c r="CV87" i="1"/>
  <c r="CW87" i="1" s="1"/>
  <c r="CT76" i="1"/>
  <c r="CV76" i="1"/>
  <c r="CW76" i="1" s="1"/>
  <c r="CT74" i="1"/>
  <c r="CV74" i="1"/>
  <c r="CW74" i="1" s="1"/>
  <c r="CT67" i="1"/>
  <c r="CV67" i="1"/>
  <c r="CW67" i="1" s="1"/>
  <c r="CT60" i="1"/>
  <c r="CV60" i="1"/>
  <c r="CW60" i="1" s="1"/>
  <c r="CT51" i="1"/>
  <c r="CV51" i="1"/>
  <c r="CW51" i="1" s="1"/>
  <c r="CT34" i="1"/>
  <c r="CV34" i="1"/>
  <c r="CW34" i="1" s="1"/>
  <c r="CT42" i="1"/>
  <c r="CV42" i="1"/>
  <c r="CW42" i="1" s="1"/>
  <c r="CT24" i="1"/>
  <c r="CV24" i="1"/>
  <c r="CW24" i="1" s="1"/>
  <c r="CT16" i="1"/>
  <c r="CV16" i="1"/>
  <c r="CW16" i="1" s="1"/>
  <c r="CT12" i="1"/>
  <c r="CV12" i="1"/>
  <c r="CW12" i="1" s="1"/>
  <c r="CT93" i="1"/>
  <c r="CV93" i="1"/>
  <c r="CW93" i="1" s="1"/>
  <c r="CT69" i="1"/>
  <c r="CV69" i="1"/>
  <c r="CW69" i="1" s="1"/>
  <c r="CT58" i="1"/>
  <c r="CV58" i="1"/>
  <c r="CW58" i="1" s="1"/>
  <c r="CT48" i="1"/>
  <c r="CV48" i="1"/>
  <c r="CW48" i="1" s="1"/>
  <c r="CT27" i="1"/>
  <c r="CV27" i="1"/>
  <c r="CW27" i="1" s="1"/>
  <c r="CT38" i="1"/>
  <c r="CV38" i="1"/>
  <c r="CW38" i="1" s="1"/>
  <c r="CT25" i="1"/>
  <c r="CV25" i="1"/>
  <c r="CW25" i="1" s="1"/>
  <c r="CT21" i="1"/>
  <c r="CV21" i="1"/>
  <c r="CW21" i="1" s="1"/>
  <c r="CS103" i="1"/>
  <c r="CT8" i="1"/>
  <c r="CV8" i="1"/>
  <c r="CT99" i="1"/>
  <c r="CV99" i="1"/>
  <c r="CW99" i="1" s="1"/>
  <c r="CT63" i="1"/>
  <c r="CV63" i="1"/>
  <c r="CW63" i="1" s="1"/>
  <c r="CT88" i="1"/>
  <c r="CV88" i="1"/>
  <c r="CW88" i="1" s="1"/>
  <c r="CT65" i="1"/>
  <c r="CV65" i="1"/>
  <c r="CW65" i="1" s="1"/>
  <c r="CT54" i="1"/>
  <c r="CV54" i="1"/>
  <c r="CW54" i="1" s="1"/>
  <c r="CT36" i="1"/>
  <c r="CV36" i="1"/>
  <c r="CW36" i="1" s="1"/>
  <c r="CT19" i="1"/>
  <c r="CV19" i="1"/>
  <c r="CW19" i="1" s="1"/>
  <c r="CT18" i="1"/>
  <c r="CV18" i="1"/>
  <c r="CW18" i="1" s="1"/>
  <c r="CT17" i="1"/>
  <c r="CV17" i="1"/>
  <c r="CW17" i="1" s="1"/>
  <c r="CT9" i="1"/>
  <c r="CV9" i="1"/>
  <c r="CW9" i="1" s="1"/>
  <c r="CT84" i="1"/>
  <c r="CV84" i="1"/>
  <c r="CW84" i="1" s="1"/>
  <c r="CT81" i="1"/>
  <c r="CV81" i="1"/>
  <c r="CW81" i="1" s="1"/>
  <c r="CT53" i="1"/>
  <c r="CV53" i="1"/>
  <c r="CW53" i="1" s="1"/>
  <c r="CT52" i="1"/>
  <c r="CV52" i="1"/>
  <c r="CW52" i="1" s="1"/>
  <c r="CT101" i="1"/>
  <c r="CV101" i="1"/>
  <c r="CW101" i="1" s="1"/>
  <c r="CT94" i="1"/>
  <c r="CV94" i="1"/>
  <c r="CW94" i="1" s="1"/>
  <c r="CT89" i="1"/>
  <c r="CV89" i="1"/>
  <c r="CW89" i="1" s="1"/>
  <c r="CT77" i="1"/>
  <c r="CV77" i="1"/>
  <c r="CW77" i="1" s="1"/>
  <c r="CT56" i="1"/>
  <c r="CV56" i="1"/>
  <c r="CW56" i="1" s="1"/>
  <c r="CT49" i="1"/>
  <c r="CV49" i="1"/>
  <c r="CW49" i="1" s="1"/>
  <c r="CT50" i="1"/>
  <c r="CV50" i="1"/>
  <c r="CW50" i="1" s="1"/>
  <c r="CT47" i="1"/>
  <c r="CV47" i="1"/>
  <c r="CW47" i="1" s="1"/>
  <c r="CT40" i="1"/>
  <c r="CV40" i="1"/>
  <c r="CW40" i="1" s="1"/>
  <c r="CT30" i="1"/>
  <c r="CV30" i="1"/>
  <c r="CW30" i="1" s="1"/>
  <c r="CT26" i="1"/>
  <c r="CV26" i="1"/>
  <c r="CW26" i="1" s="1"/>
  <c r="CT5" i="1"/>
  <c r="CT3" i="1"/>
  <c r="DB42" i="1"/>
  <c r="DE42" i="1" s="1"/>
  <c r="DH42" i="1" s="1"/>
  <c r="DK42" i="1" s="1"/>
  <c r="DN42" i="1" s="1"/>
  <c r="DQ42" i="1" s="1"/>
  <c r="DT42" i="1" s="1"/>
  <c r="DW42" i="1" s="1"/>
  <c r="DZ42" i="1" s="1"/>
  <c r="EC42" i="1" s="1"/>
  <c r="EF42" i="1" s="1"/>
  <c r="EI42" i="1" s="1"/>
  <c r="DB79" i="1"/>
  <c r="DE79" i="1" s="1"/>
  <c r="DH79" i="1" s="1"/>
  <c r="DK79" i="1" s="1"/>
  <c r="DN79" i="1" s="1"/>
  <c r="DQ79" i="1" s="1"/>
  <c r="DT79" i="1" s="1"/>
  <c r="DW79" i="1" s="1"/>
  <c r="DZ79" i="1" s="1"/>
  <c r="EC79" i="1" s="1"/>
  <c r="EF79" i="1" s="1"/>
  <c r="EI79" i="1" s="1"/>
  <c r="DB90" i="1"/>
  <c r="DE90" i="1" s="1"/>
  <c r="DH90" i="1" s="1"/>
  <c r="DK90" i="1" s="1"/>
  <c r="DN90" i="1" s="1"/>
  <c r="DQ90" i="1" s="1"/>
  <c r="DT90" i="1" s="1"/>
  <c r="DW90" i="1" s="1"/>
  <c r="DZ90" i="1" s="1"/>
  <c r="EC90" i="1" s="1"/>
  <c r="EF90" i="1" s="1"/>
  <c r="EI90" i="1" s="1"/>
  <c r="DB48" i="1"/>
  <c r="DE48" i="1" s="1"/>
  <c r="DH48" i="1" s="1"/>
  <c r="DK48" i="1" s="1"/>
  <c r="DN48" i="1" s="1"/>
  <c r="DQ48" i="1" s="1"/>
  <c r="DT48" i="1" s="1"/>
  <c r="DW48" i="1" s="1"/>
  <c r="DZ48" i="1" s="1"/>
  <c r="EC48" i="1" s="1"/>
  <c r="EF48" i="1" s="1"/>
  <c r="EI48" i="1" s="1"/>
  <c r="DB40" i="1"/>
  <c r="DE40" i="1" s="1"/>
  <c r="DH40" i="1" s="1"/>
  <c r="DK40" i="1" s="1"/>
  <c r="DN40" i="1" s="1"/>
  <c r="DQ40" i="1" s="1"/>
  <c r="DT40" i="1" s="1"/>
  <c r="DW40" i="1" s="1"/>
  <c r="DZ40" i="1" s="1"/>
  <c r="EC40" i="1" s="1"/>
  <c r="EF40" i="1" s="1"/>
  <c r="EI40" i="1" s="1"/>
  <c r="DB100" i="1"/>
  <c r="DE100" i="1" s="1"/>
  <c r="DH100" i="1" s="1"/>
  <c r="DK100" i="1" s="1"/>
  <c r="DN100" i="1" s="1"/>
  <c r="DQ100" i="1" s="1"/>
  <c r="DT100" i="1" s="1"/>
  <c r="DW100" i="1" s="1"/>
  <c r="DZ100" i="1" s="1"/>
  <c r="EC100" i="1" s="1"/>
  <c r="EF100" i="1" s="1"/>
  <c r="EI100" i="1" s="1"/>
  <c r="DB44" i="1"/>
  <c r="DE44" i="1" s="1"/>
  <c r="DH44" i="1" s="1"/>
  <c r="DK44" i="1" s="1"/>
  <c r="DN44" i="1" s="1"/>
  <c r="DQ44" i="1" s="1"/>
  <c r="DT44" i="1" s="1"/>
  <c r="DW44" i="1" s="1"/>
  <c r="DZ44" i="1" s="1"/>
  <c r="EC44" i="1" s="1"/>
  <c r="EF44" i="1" s="1"/>
  <c r="EI44" i="1" s="1"/>
  <c r="DB66" i="1"/>
  <c r="DE66" i="1" s="1"/>
  <c r="DH66" i="1" s="1"/>
  <c r="DK66" i="1" s="1"/>
  <c r="DN66" i="1" s="1"/>
  <c r="DQ66" i="1" s="1"/>
  <c r="DT66" i="1" s="1"/>
  <c r="DW66" i="1" s="1"/>
  <c r="DZ66" i="1" s="1"/>
  <c r="EC66" i="1" s="1"/>
  <c r="EF66" i="1" s="1"/>
  <c r="EI66" i="1" s="1"/>
  <c r="DB82" i="1"/>
  <c r="DE82" i="1" s="1"/>
  <c r="DH82" i="1" s="1"/>
  <c r="DK82" i="1" s="1"/>
  <c r="DN82" i="1" s="1"/>
  <c r="DQ82" i="1" s="1"/>
  <c r="DT82" i="1" s="1"/>
  <c r="DW82" i="1" s="1"/>
  <c r="DZ82" i="1" s="1"/>
  <c r="EC82" i="1" s="1"/>
  <c r="EF82" i="1" s="1"/>
  <c r="EI82" i="1" s="1"/>
  <c r="DB86" i="1"/>
  <c r="DE86" i="1" s="1"/>
  <c r="DH86" i="1" s="1"/>
  <c r="DK86" i="1" s="1"/>
  <c r="DN86" i="1" s="1"/>
  <c r="DQ86" i="1" s="1"/>
  <c r="DT86" i="1" s="1"/>
  <c r="DW86" i="1" s="1"/>
  <c r="DZ86" i="1" s="1"/>
  <c r="EC86" i="1" s="1"/>
  <c r="EF86" i="1" s="1"/>
  <c r="EI86" i="1" s="1"/>
  <c r="DB11" i="1"/>
  <c r="DE11" i="1" s="1"/>
  <c r="DH11" i="1" s="1"/>
  <c r="DK11" i="1" s="1"/>
  <c r="DN11" i="1" s="1"/>
  <c r="DQ11" i="1" s="1"/>
  <c r="DT11" i="1" s="1"/>
  <c r="DW11" i="1" s="1"/>
  <c r="DZ11" i="1" s="1"/>
  <c r="EC11" i="1" s="1"/>
  <c r="EF11" i="1" s="1"/>
  <c r="EI11" i="1" s="1"/>
  <c r="DB55" i="1"/>
  <c r="DE55" i="1" s="1"/>
  <c r="DH55" i="1" s="1"/>
  <c r="DK55" i="1" s="1"/>
  <c r="DN55" i="1" s="1"/>
  <c r="DQ55" i="1" s="1"/>
  <c r="DT55" i="1" s="1"/>
  <c r="DW55" i="1" s="1"/>
  <c r="DZ55" i="1" s="1"/>
  <c r="EC55" i="1" s="1"/>
  <c r="EF55" i="1" s="1"/>
  <c r="EI55" i="1" s="1"/>
  <c r="DB26" i="1"/>
  <c r="DE26" i="1" s="1"/>
  <c r="DH26" i="1" s="1"/>
  <c r="DK26" i="1" s="1"/>
  <c r="DN26" i="1" s="1"/>
  <c r="DQ26" i="1" s="1"/>
  <c r="DT26" i="1" s="1"/>
  <c r="DW26" i="1" s="1"/>
  <c r="DZ26" i="1" s="1"/>
  <c r="EC26" i="1" s="1"/>
  <c r="EF26" i="1" s="1"/>
  <c r="EI26" i="1" s="1"/>
  <c r="DB56" i="1"/>
  <c r="DE56" i="1" s="1"/>
  <c r="DH56" i="1" s="1"/>
  <c r="DK56" i="1" s="1"/>
  <c r="DN56" i="1" s="1"/>
  <c r="DQ56" i="1" s="1"/>
  <c r="DT56" i="1" s="1"/>
  <c r="DW56" i="1" s="1"/>
  <c r="DZ56" i="1" s="1"/>
  <c r="EC56" i="1" s="1"/>
  <c r="EF56" i="1" s="1"/>
  <c r="EI56" i="1" s="1"/>
  <c r="DB94" i="1"/>
  <c r="DE94" i="1" s="1"/>
  <c r="DH94" i="1" s="1"/>
  <c r="DK94" i="1" s="1"/>
  <c r="DN94" i="1" s="1"/>
  <c r="DQ94" i="1" s="1"/>
  <c r="DT94" i="1" s="1"/>
  <c r="DW94" i="1" s="1"/>
  <c r="DZ94" i="1" s="1"/>
  <c r="EC94" i="1" s="1"/>
  <c r="EF94" i="1" s="1"/>
  <c r="EI94" i="1" s="1"/>
  <c r="DB77" i="1"/>
  <c r="DE77" i="1" s="1"/>
  <c r="DH77" i="1" s="1"/>
  <c r="DK77" i="1" s="1"/>
  <c r="DN77" i="1" s="1"/>
  <c r="DQ77" i="1" s="1"/>
  <c r="DT77" i="1" s="1"/>
  <c r="DW77" i="1" s="1"/>
  <c r="DZ77" i="1" s="1"/>
  <c r="EC77" i="1" s="1"/>
  <c r="EF77" i="1" s="1"/>
  <c r="EI77" i="1" s="1"/>
  <c r="DB89" i="1"/>
  <c r="DE89" i="1" s="1"/>
  <c r="DH89" i="1" s="1"/>
  <c r="DK89" i="1" s="1"/>
  <c r="DN89" i="1" s="1"/>
  <c r="DQ89" i="1" s="1"/>
  <c r="DT89" i="1" s="1"/>
  <c r="DW89" i="1" s="1"/>
  <c r="DZ89" i="1" s="1"/>
  <c r="EC89" i="1" s="1"/>
  <c r="EF89" i="1" s="1"/>
  <c r="EI89" i="1" s="1"/>
  <c r="DB29" i="1"/>
  <c r="DE29" i="1" s="1"/>
  <c r="DH29" i="1" s="1"/>
  <c r="DK29" i="1" s="1"/>
  <c r="DN29" i="1" s="1"/>
  <c r="DQ29" i="1" s="1"/>
  <c r="DT29" i="1" s="1"/>
  <c r="DW29" i="1" s="1"/>
  <c r="DZ29" i="1" s="1"/>
  <c r="EC29" i="1" s="1"/>
  <c r="EF29" i="1" s="1"/>
  <c r="EI29" i="1" s="1"/>
  <c r="DB61" i="1"/>
  <c r="DE61" i="1" s="1"/>
  <c r="DH61" i="1" s="1"/>
  <c r="DK61" i="1" s="1"/>
  <c r="DN61" i="1" s="1"/>
  <c r="DQ61" i="1" s="1"/>
  <c r="DT61" i="1" s="1"/>
  <c r="DW61" i="1" s="1"/>
  <c r="DZ61" i="1" s="1"/>
  <c r="EC61" i="1" s="1"/>
  <c r="EF61" i="1" s="1"/>
  <c r="EI61" i="1" s="1"/>
  <c r="DB15" i="1"/>
  <c r="DE15" i="1" s="1"/>
  <c r="DH15" i="1" s="1"/>
  <c r="DK15" i="1" s="1"/>
  <c r="DN15" i="1" s="1"/>
  <c r="DQ15" i="1" s="1"/>
  <c r="DT15" i="1" s="1"/>
  <c r="DW15" i="1" s="1"/>
  <c r="DZ15" i="1" s="1"/>
  <c r="EC15" i="1" s="1"/>
  <c r="EF15" i="1" s="1"/>
  <c r="EI15" i="1" s="1"/>
  <c r="DB46" i="1"/>
  <c r="DE46" i="1" s="1"/>
  <c r="DH46" i="1" s="1"/>
  <c r="DK46" i="1" s="1"/>
  <c r="DN46" i="1" s="1"/>
  <c r="DQ46" i="1" s="1"/>
  <c r="DT46" i="1" s="1"/>
  <c r="DW46" i="1" s="1"/>
  <c r="DZ46" i="1" s="1"/>
  <c r="EC46" i="1" s="1"/>
  <c r="EF46" i="1" s="1"/>
  <c r="EI46" i="1" s="1"/>
  <c r="DB80" i="1"/>
  <c r="DE80" i="1" s="1"/>
  <c r="DH80" i="1" s="1"/>
  <c r="DK80" i="1" s="1"/>
  <c r="DN80" i="1" s="1"/>
  <c r="DQ80" i="1" s="1"/>
  <c r="DT80" i="1" s="1"/>
  <c r="DW80" i="1" s="1"/>
  <c r="DZ80" i="1" s="1"/>
  <c r="EC80" i="1" s="1"/>
  <c r="EF80" i="1" s="1"/>
  <c r="EI80" i="1" s="1"/>
  <c r="DB23" i="1"/>
  <c r="DE23" i="1" s="1"/>
  <c r="DH23" i="1" s="1"/>
  <c r="DK23" i="1" s="1"/>
  <c r="DN23" i="1" s="1"/>
  <c r="DQ23" i="1" s="1"/>
  <c r="DT23" i="1" s="1"/>
  <c r="DW23" i="1" s="1"/>
  <c r="DZ23" i="1" s="1"/>
  <c r="EC23" i="1" s="1"/>
  <c r="EF23" i="1" s="1"/>
  <c r="EI23" i="1" s="1"/>
  <c r="DB31" i="1"/>
  <c r="DE31" i="1" s="1"/>
  <c r="DH31" i="1" s="1"/>
  <c r="DK31" i="1" s="1"/>
  <c r="DN31" i="1" s="1"/>
  <c r="DQ31" i="1" s="1"/>
  <c r="DT31" i="1" s="1"/>
  <c r="DW31" i="1" s="1"/>
  <c r="DZ31" i="1" s="1"/>
  <c r="EC31" i="1" s="1"/>
  <c r="EF31" i="1" s="1"/>
  <c r="EI31" i="1" s="1"/>
  <c r="DB54" i="1"/>
  <c r="DE54" i="1" s="1"/>
  <c r="DH54" i="1" s="1"/>
  <c r="DK54" i="1" s="1"/>
  <c r="DN54" i="1" s="1"/>
  <c r="DQ54" i="1" s="1"/>
  <c r="DT54" i="1" s="1"/>
  <c r="DW54" i="1" s="1"/>
  <c r="DZ54" i="1" s="1"/>
  <c r="EC54" i="1" s="1"/>
  <c r="EF54" i="1" s="1"/>
  <c r="EI54" i="1" s="1"/>
  <c r="DB84" i="1"/>
  <c r="DE84" i="1" s="1"/>
  <c r="DH84" i="1" s="1"/>
  <c r="DK84" i="1" s="1"/>
  <c r="DN84" i="1" s="1"/>
  <c r="DQ84" i="1" s="1"/>
  <c r="DT84" i="1" s="1"/>
  <c r="DW84" i="1" s="1"/>
  <c r="DZ84" i="1" s="1"/>
  <c r="EC84" i="1" s="1"/>
  <c r="EF84" i="1" s="1"/>
  <c r="EI84" i="1" s="1"/>
  <c r="DB25" i="1"/>
  <c r="DE25" i="1" s="1"/>
  <c r="DH25" i="1" s="1"/>
  <c r="DK25" i="1" s="1"/>
  <c r="DN25" i="1" s="1"/>
  <c r="DQ25" i="1" s="1"/>
  <c r="DT25" i="1" s="1"/>
  <c r="DW25" i="1" s="1"/>
  <c r="DZ25" i="1" s="1"/>
  <c r="EC25" i="1" s="1"/>
  <c r="EF25" i="1" s="1"/>
  <c r="EI25" i="1" s="1"/>
  <c r="DB60" i="1"/>
  <c r="DE60" i="1" s="1"/>
  <c r="DH60" i="1" s="1"/>
  <c r="DK60" i="1" s="1"/>
  <c r="DN60" i="1" s="1"/>
  <c r="DQ60" i="1" s="1"/>
  <c r="DT60" i="1" s="1"/>
  <c r="DW60" i="1" s="1"/>
  <c r="DZ60" i="1" s="1"/>
  <c r="EC60" i="1" s="1"/>
  <c r="EF60" i="1" s="1"/>
  <c r="EI60" i="1" s="1"/>
  <c r="DB72" i="1"/>
  <c r="DE72" i="1" s="1"/>
  <c r="DH72" i="1" s="1"/>
  <c r="DK72" i="1" s="1"/>
  <c r="DN72" i="1" s="1"/>
  <c r="DQ72" i="1" s="1"/>
  <c r="DT72" i="1" s="1"/>
  <c r="DW72" i="1" s="1"/>
  <c r="DZ72" i="1" s="1"/>
  <c r="EC72" i="1" s="1"/>
  <c r="EF72" i="1" s="1"/>
  <c r="EI72" i="1" s="1"/>
  <c r="DB70" i="1"/>
  <c r="DE70" i="1" s="1"/>
  <c r="DH70" i="1" s="1"/>
  <c r="DK70" i="1" s="1"/>
  <c r="DN70" i="1" s="1"/>
  <c r="DQ70" i="1" s="1"/>
  <c r="DT70" i="1" s="1"/>
  <c r="DW70" i="1" s="1"/>
  <c r="DZ70" i="1" s="1"/>
  <c r="EC70" i="1" s="1"/>
  <c r="EF70" i="1" s="1"/>
  <c r="EI70" i="1" s="1"/>
  <c r="DB32" i="1"/>
  <c r="DE32" i="1" s="1"/>
  <c r="DH32" i="1" s="1"/>
  <c r="DK32" i="1" s="1"/>
  <c r="DN32" i="1" s="1"/>
  <c r="DQ32" i="1" s="1"/>
  <c r="DT32" i="1" s="1"/>
  <c r="DW32" i="1" s="1"/>
  <c r="DZ32" i="1" s="1"/>
  <c r="EC32" i="1" s="1"/>
  <c r="EF32" i="1" s="1"/>
  <c r="EI32" i="1" s="1"/>
  <c r="DB58" i="1"/>
  <c r="DE58" i="1" s="1"/>
  <c r="DH58" i="1" s="1"/>
  <c r="DK58" i="1" s="1"/>
  <c r="DN58" i="1" s="1"/>
  <c r="DQ58" i="1" s="1"/>
  <c r="DT58" i="1" s="1"/>
  <c r="DW58" i="1" s="1"/>
  <c r="DZ58" i="1" s="1"/>
  <c r="EC58" i="1" s="1"/>
  <c r="EF58" i="1" s="1"/>
  <c r="EI58" i="1" s="1"/>
  <c r="DB36" i="1"/>
  <c r="DE36" i="1" s="1"/>
  <c r="DH36" i="1" s="1"/>
  <c r="DK36" i="1" s="1"/>
  <c r="DN36" i="1" s="1"/>
  <c r="DQ36" i="1" s="1"/>
  <c r="DT36" i="1" s="1"/>
  <c r="DW36" i="1" s="1"/>
  <c r="DZ36" i="1" s="1"/>
  <c r="EC36" i="1" s="1"/>
  <c r="EF36" i="1" s="1"/>
  <c r="EI36" i="1" s="1"/>
  <c r="DB93" i="1"/>
  <c r="DE93" i="1" s="1"/>
  <c r="DH93" i="1" s="1"/>
  <c r="DK93" i="1" s="1"/>
  <c r="DN93" i="1" s="1"/>
  <c r="DQ93" i="1" s="1"/>
  <c r="DT93" i="1" s="1"/>
  <c r="DW93" i="1" s="1"/>
  <c r="DZ93" i="1" s="1"/>
  <c r="EC93" i="1" s="1"/>
  <c r="EF93" i="1" s="1"/>
  <c r="EI93" i="1" s="1"/>
  <c r="DB83" i="1"/>
  <c r="DE83" i="1" s="1"/>
  <c r="DH83" i="1" s="1"/>
  <c r="DK83" i="1" s="1"/>
  <c r="DN83" i="1" s="1"/>
  <c r="DQ83" i="1" s="1"/>
  <c r="DT83" i="1" s="1"/>
  <c r="DW83" i="1" s="1"/>
  <c r="DZ83" i="1" s="1"/>
  <c r="EC83" i="1" s="1"/>
  <c r="EF83" i="1" s="1"/>
  <c r="EI83" i="1" s="1"/>
  <c r="DB19" i="1"/>
  <c r="DE19" i="1" s="1"/>
  <c r="DH19" i="1" s="1"/>
  <c r="DK19" i="1" s="1"/>
  <c r="DN19" i="1" s="1"/>
  <c r="DQ19" i="1" s="1"/>
  <c r="DT19" i="1" s="1"/>
  <c r="DW19" i="1" s="1"/>
  <c r="DZ19" i="1" s="1"/>
  <c r="EC19" i="1" s="1"/>
  <c r="EF19" i="1" s="1"/>
  <c r="EI19" i="1" s="1"/>
  <c r="DB52" i="1"/>
  <c r="DE52" i="1" s="1"/>
  <c r="DH52" i="1" s="1"/>
  <c r="DK52" i="1" s="1"/>
  <c r="DN52" i="1" s="1"/>
  <c r="DQ52" i="1" s="1"/>
  <c r="DT52" i="1" s="1"/>
  <c r="DW52" i="1" s="1"/>
  <c r="DZ52" i="1" s="1"/>
  <c r="EC52" i="1" s="1"/>
  <c r="EF52" i="1" s="1"/>
  <c r="EI52" i="1" s="1"/>
  <c r="DB81" i="1"/>
  <c r="DE81" i="1" s="1"/>
  <c r="DH81" i="1" s="1"/>
  <c r="DK81" i="1" s="1"/>
  <c r="DN81" i="1" s="1"/>
  <c r="DQ81" i="1" s="1"/>
  <c r="DT81" i="1" s="1"/>
  <c r="DW81" i="1" s="1"/>
  <c r="DZ81" i="1" s="1"/>
  <c r="EC81" i="1" s="1"/>
  <c r="EF81" i="1" s="1"/>
  <c r="EI81" i="1" s="1"/>
  <c r="DB24" i="1"/>
  <c r="DE24" i="1" s="1"/>
  <c r="DH24" i="1" s="1"/>
  <c r="DK24" i="1" s="1"/>
  <c r="DN24" i="1" s="1"/>
  <c r="DQ24" i="1" s="1"/>
  <c r="DT24" i="1" s="1"/>
  <c r="DW24" i="1" s="1"/>
  <c r="DZ24" i="1" s="1"/>
  <c r="EC24" i="1" s="1"/>
  <c r="EF24" i="1" s="1"/>
  <c r="EI24" i="1" s="1"/>
  <c r="DB20" i="1"/>
  <c r="DE20" i="1" s="1"/>
  <c r="DH20" i="1" s="1"/>
  <c r="DK20" i="1" s="1"/>
  <c r="DN20" i="1" s="1"/>
  <c r="DQ20" i="1" s="1"/>
  <c r="DT20" i="1" s="1"/>
  <c r="DW20" i="1" s="1"/>
  <c r="DZ20" i="1" s="1"/>
  <c r="EC20" i="1" s="1"/>
  <c r="EF20" i="1" s="1"/>
  <c r="EI20" i="1" s="1"/>
  <c r="DB85" i="1"/>
  <c r="DE85" i="1" s="1"/>
  <c r="DH85" i="1" s="1"/>
  <c r="DK85" i="1" s="1"/>
  <c r="DN85" i="1" s="1"/>
  <c r="DQ85" i="1" s="1"/>
  <c r="DT85" i="1" s="1"/>
  <c r="DW85" i="1" s="1"/>
  <c r="DZ85" i="1" s="1"/>
  <c r="EC85" i="1" s="1"/>
  <c r="EF85" i="1" s="1"/>
  <c r="EI85" i="1" s="1"/>
  <c r="DB30" i="1"/>
  <c r="DE30" i="1" s="1"/>
  <c r="DH30" i="1" s="1"/>
  <c r="DK30" i="1" s="1"/>
  <c r="DN30" i="1" s="1"/>
  <c r="DQ30" i="1" s="1"/>
  <c r="DT30" i="1" s="1"/>
  <c r="DW30" i="1" s="1"/>
  <c r="DZ30" i="1" s="1"/>
  <c r="EC30" i="1" s="1"/>
  <c r="EF30" i="1" s="1"/>
  <c r="EI30" i="1" s="1"/>
  <c r="DB74" i="1"/>
  <c r="DE74" i="1" s="1"/>
  <c r="DH74" i="1" s="1"/>
  <c r="DK74" i="1" s="1"/>
  <c r="DN74" i="1" s="1"/>
  <c r="DQ74" i="1" s="1"/>
  <c r="DT74" i="1" s="1"/>
  <c r="DW74" i="1" s="1"/>
  <c r="DZ74" i="1" s="1"/>
  <c r="EC74" i="1" s="1"/>
  <c r="EF74" i="1" s="1"/>
  <c r="EI74" i="1" s="1"/>
  <c r="DC46" i="1"/>
  <c r="DF46" i="1" s="1"/>
  <c r="DI46" i="1" s="1"/>
  <c r="DL46" i="1" s="1"/>
  <c r="DO46" i="1" s="1"/>
  <c r="DR46" i="1" s="1"/>
  <c r="DU46" i="1" s="1"/>
  <c r="DX46" i="1" s="1"/>
  <c r="EA46" i="1" s="1"/>
  <c r="ED46" i="1" s="1"/>
  <c r="EG46" i="1" s="1"/>
  <c r="EJ46" i="1" s="1"/>
  <c r="DC41" i="1"/>
  <c r="DF41" i="1" s="1"/>
  <c r="DI41" i="1" s="1"/>
  <c r="DL41" i="1" s="1"/>
  <c r="DO41" i="1" s="1"/>
  <c r="DR41" i="1" s="1"/>
  <c r="DU41" i="1" s="1"/>
  <c r="DX41" i="1" s="1"/>
  <c r="EA41" i="1" s="1"/>
  <c r="ED41" i="1" s="1"/>
  <c r="EG41" i="1" s="1"/>
  <c r="EJ41" i="1" s="1"/>
  <c r="DC20" i="1"/>
  <c r="DF20" i="1" s="1"/>
  <c r="DI20" i="1" s="1"/>
  <c r="DL20" i="1" s="1"/>
  <c r="DO20" i="1" s="1"/>
  <c r="DR20" i="1" s="1"/>
  <c r="DU20" i="1" s="1"/>
  <c r="DX20" i="1" s="1"/>
  <c r="EA20" i="1" s="1"/>
  <c r="ED20" i="1" s="1"/>
  <c r="EG20" i="1" s="1"/>
  <c r="EJ20" i="1" s="1"/>
  <c r="DC62" i="1"/>
  <c r="DF62" i="1" s="1"/>
  <c r="DI62" i="1" s="1"/>
  <c r="DL62" i="1" s="1"/>
  <c r="DO62" i="1" s="1"/>
  <c r="DR62" i="1" s="1"/>
  <c r="DU62" i="1" s="1"/>
  <c r="DX62" i="1" s="1"/>
  <c r="EA62" i="1" s="1"/>
  <c r="ED62" i="1" s="1"/>
  <c r="EG62" i="1" s="1"/>
  <c r="EJ62" i="1" s="1"/>
  <c r="DC11" i="1"/>
  <c r="DF11" i="1" s="1"/>
  <c r="DI11" i="1" s="1"/>
  <c r="DL11" i="1" s="1"/>
  <c r="DO11" i="1" s="1"/>
  <c r="DR11" i="1" s="1"/>
  <c r="DU11" i="1" s="1"/>
  <c r="DX11" i="1" s="1"/>
  <c r="EA11" i="1" s="1"/>
  <c r="ED11" i="1" s="1"/>
  <c r="EG11" i="1" s="1"/>
  <c r="EJ11" i="1" s="1"/>
  <c r="DC37" i="1"/>
  <c r="DF37" i="1" s="1"/>
  <c r="DI37" i="1" s="1"/>
  <c r="DL37" i="1" s="1"/>
  <c r="DO37" i="1" s="1"/>
  <c r="DR37" i="1" s="1"/>
  <c r="DU37" i="1" s="1"/>
  <c r="DX37" i="1" s="1"/>
  <c r="EA37" i="1" s="1"/>
  <c r="ED37" i="1" s="1"/>
  <c r="EG37" i="1" s="1"/>
  <c r="EJ37" i="1" s="1"/>
  <c r="DC27" i="1"/>
  <c r="DF27" i="1" s="1"/>
  <c r="DI27" i="1" s="1"/>
  <c r="DL27" i="1" s="1"/>
  <c r="DO27" i="1" s="1"/>
  <c r="DR27" i="1" s="1"/>
  <c r="DU27" i="1" s="1"/>
  <c r="DX27" i="1" s="1"/>
  <c r="EA27" i="1" s="1"/>
  <c r="ED27" i="1" s="1"/>
  <c r="EG27" i="1" s="1"/>
  <c r="EJ27" i="1" s="1"/>
  <c r="DC30" i="1"/>
  <c r="DF30" i="1" s="1"/>
  <c r="DI30" i="1" s="1"/>
  <c r="DL30" i="1" s="1"/>
  <c r="DO30" i="1" s="1"/>
  <c r="DR30" i="1" s="1"/>
  <c r="DU30" i="1" s="1"/>
  <c r="DX30" i="1" s="1"/>
  <c r="EA30" i="1" s="1"/>
  <c r="ED30" i="1" s="1"/>
  <c r="EG30" i="1" s="1"/>
  <c r="EJ30" i="1" s="1"/>
  <c r="DC23" i="1"/>
  <c r="DF23" i="1" s="1"/>
  <c r="DI23" i="1" s="1"/>
  <c r="DL23" i="1" s="1"/>
  <c r="DO23" i="1" s="1"/>
  <c r="DR23" i="1" s="1"/>
  <c r="DU23" i="1" s="1"/>
  <c r="DX23" i="1" s="1"/>
  <c r="EA23" i="1" s="1"/>
  <c r="ED23" i="1" s="1"/>
  <c r="EG23" i="1" s="1"/>
  <c r="EJ23" i="1" s="1"/>
  <c r="DC81" i="1"/>
  <c r="DF81" i="1" s="1"/>
  <c r="DI81" i="1" s="1"/>
  <c r="DL81" i="1" s="1"/>
  <c r="DO81" i="1" s="1"/>
  <c r="DR81" i="1" s="1"/>
  <c r="DU81" i="1" s="1"/>
  <c r="DX81" i="1" s="1"/>
  <c r="EA81" i="1" s="1"/>
  <c r="ED81" i="1" s="1"/>
  <c r="EG81" i="1" s="1"/>
  <c r="EJ81" i="1" s="1"/>
  <c r="DC84" i="1"/>
  <c r="DF84" i="1" s="1"/>
  <c r="DI84" i="1" s="1"/>
  <c r="DL84" i="1" s="1"/>
  <c r="DO84" i="1" s="1"/>
  <c r="DR84" i="1" s="1"/>
  <c r="DU84" i="1" s="1"/>
  <c r="DX84" i="1" s="1"/>
  <c r="EA84" i="1" s="1"/>
  <c r="ED84" i="1" s="1"/>
  <c r="EG84" i="1" s="1"/>
  <c r="EJ84" i="1" s="1"/>
  <c r="DC76" i="1"/>
  <c r="DF76" i="1" s="1"/>
  <c r="DI76" i="1" s="1"/>
  <c r="DL76" i="1" s="1"/>
  <c r="DO76" i="1" s="1"/>
  <c r="DR76" i="1" s="1"/>
  <c r="DU76" i="1" s="1"/>
  <c r="DX76" i="1" s="1"/>
  <c r="EA76" i="1" s="1"/>
  <c r="ED76" i="1" s="1"/>
  <c r="EG76" i="1" s="1"/>
  <c r="EJ76" i="1" s="1"/>
  <c r="DC97" i="1"/>
  <c r="DF97" i="1" s="1"/>
  <c r="DI97" i="1" s="1"/>
  <c r="DL97" i="1" s="1"/>
  <c r="DO97" i="1" s="1"/>
  <c r="DR97" i="1" s="1"/>
  <c r="DU97" i="1" s="1"/>
  <c r="DX97" i="1" s="1"/>
  <c r="EA97" i="1" s="1"/>
  <c r="ED97" i="1" s="1"/>
  <c r="EG97" i="1" s="1"/>
  <c r="EJ97" i="1" s="1"/>
  <c r="DC55" i="1"/>
  <c r="DF55" i="1" s="1"/>
  <c r="DI55" i="1" s="1"/>
  <c r="DL55" i="1" s="1"/>
  <c r="DO55" i="1" s="1"/>
  <c r="DR55" i="1" s="1"/>
  <c r="DU55" i="1" s="1"/>
  <c r="DX55" i="1" s="1"/>
  <c r="EA55" i="1" s="1"/>
  <c r="ED55" i="1" s="1"/>
  <c r="EG55" i="1" s="1"/>
  <c r="EJ55" i="1" s="1"/>
  <c r="DC15" i="1"/>
  <c r="DF15" i="1" s="1"/>
  <c r="DI15" i="1" s="1"/>
  <c r="DL15" i="1" s="1"/>
  <c r="DO15" i="1" s="1"/>
  <c r="DR15" i="1" s="1"/>
  <c r="DU15" i="1" s="1"/>
  <c r="DX15" i="1" s="1"/>
  <c r="EA15" i="1" s="1"/>
  <c r="ED15" i="1" s="1"/>
  <c r="EG15" i="1" s="1"/>
  <c r="EJ15" i="1" s="1"/>
  <c r="DC34" i="1"/>
  <c r="DF34" i="1" s="1"/>
  <c r="DI34" i="1" s="1"/>
  <c r="DL34" i="1" s="1"/>
  <c r="DO34" i="1" s="1"/>
  <c r="DR34" i="1" s="1"/>
  <c r="DU34" i="1" s="1"/>
  <c r="DX34" i="1" s="1"/>
  <c r="EA34" i="1" s="1"/>
  <c r="ED34" i="1" s="1"/>
  <c r="EG34" i="1" s="1"/>
  <c r="EJ34" i="1" s="1"/>
  <c r="DC19" i="1"/>
  <c r="DF19" i="1" s="1"/>
  <c r="DI19" i="1" s="1"/>
  <c r="DL19" i="1" s="1"/>
  <c r="DO19" i="1" s="1"/>
  <c r="DR19" i="1" s="1"/>
  <c r="DU19" i="1" s="1"/>
  <c r="DX19" i="1" s="1"/>
  <c r="EA19" i="1" s="1"/>
  <c r="ED19" i="1" s="1"/>
  <c r="EG19" i="1" s="1"/>
  <c r="EJ19" i="1" s="1"/>
  <c r="DC17" i="1"/>
  <c r="DF17" i="1" s="1"/>
  <c r="DI17" i="1" s="1"/>
  <c r="DL17" i="1" s="1"/>
  <c r="DO17" i="1" s="1"/>
  <c r="DR17" i="1" s="1"/>
  <c r="DU17" i="1" s="1"/>
  <c r="DX17" i="1" s="1"/>
  <c r="EA17" i="1" s="1"/>
  <c r="ED17" i="1" s="1"/>
  <c r="EG17" i="1" s="1"/>
  <c r="EJ17" i="1" s="1"/>
  <c r="DC10" i="1"/>
  <c r="DF10" i="1" s="1"/>
  <c r="DI10" i="1" s="1"/>
  <c r="DL10" i="1" s="1"/>
  <c r="DO10" i="1" s="1"/>
  <c r="DR10" i="1" s="1"/>
  <c r="DU10" i="1" s="1"/>
  <c r="DX10" i="1" s="1"/>
  <c r="EA10" i="1" s="1"/>
  <c r="ED10" i="1" s="1"/>
  <c r="EG10" i="1" s="1"/>
  <c r="EJ10" i="1" s="1"/>
  <c r="DC22" i="1"/>
  <c r="DF22" i="1" s="1"/>
  <c r="DI22" i="1" s="1"/>
  <c r="DL22" i="1" s="1"/>
  <c r="DO22" i="1" s="1"/>
  <c r="DR22" i="1" s="1"/>
  <c r="DU22" i="1" s="1"/>
  <c r="DX22" i="1" s="1"/>
  <c r="EA22" i="1" s="1"/>
  <c r="ED22" i="1" s="1"/>
  <c r="EG22" i="1" s="1"/>
  <c r="EJ22" i="1" s="1"/>
  <c r="DC24" i="1"/>
  <c r="DF24" i="1" s="1"/>
  <c r="DI24" i="1" s="1"/>
  <c r="DL24" i="1" s="1"/>
  <c r="DO24" i="1" s="1"/>
  <c r="DR24" i="1" s="1"/>
  <c r="DU24" i="1" s="1"/>
  <c r="DX24" i="1" s="1"/>
  <c r="EA24" i="1" s="1"/>
  <c r="ED24" i="1" s="1"/>
  <c r="EG24" i="1" s="1"/>
  <c r="EJ24" i="1" s="1"/>
  <c r="DC53" i="1"/>
  <c r="DF53" i="1" s="1"/>
  <c r="DI53" i="1" s="1"/>
  <c r="DL53" i="1" s="1"/>
  <c r="DO53" i="1" s="1"/>
  <c r="DR53" i="1" s="1"/>
  <c r="DU53" i="1" s="1"/>
  <c r="DX53" i="1" s="1"/>
  <c r="EA53" i="1" s="1"/>
  <c r="ED53" i="1" s="1"/>
  <c r="EG53" i="1" s="1"/>
  <c r="EJ53" i="1" s="1"/>
  <c r="DC85" i="1"/>
  <c r="DF85" i="1" s="1"/>
  <c r="DI85" i="1" s="1"/>
  <c r="DL85" i="1" s="1"/>
  <c r="DO85" i="1" s="1"/>
  <c r="DR85" i="1" s="1"/>
  <c r="DU85" i="1" s="1"/>
  <c r="DX85" i="1" s="1"/>
  <c r="EA85" i="1" s="1"/>
  <c r="ED85" i="1" s="1"/>
  <c r="EG85" i="1" s="1"/>
  <c r="EJ85" i="1" s="1"/>
  <c r="DC35" i="1"/>
  <c r="DF35" i="1" s="1"/>
  <c r="DI35" i="1" s="1"/>
  <c r="DL35" i="1" s="1"/>
  <c r="DO35" i="1" s="1"/>
  <c r="DR35" i="1" s="1"/>
  <c r="DU35" i="1" s="1"/>
  <c r="DX35" i="1" s="1"/>
  <c r="EA35" i="1" s="1"/>
  <c r="ED35" i="1" s="1"/>
  <c r="EG35" i="1" s="1"/>
  <c r="EJ35" i="1" s="1"/>
  <c r="DC71" i="1"/>
  <c r="DF71" i="1" s="1"/>
  <c r="DI71" i="1" s="1"/>
  <c r="DL71" i="1" s="1"/>
  <c r="DO71" i="1" s="1"/>
  <c r="DR71" i="1" s="1"/>
  <c r="DU71" i="1" s="1"/>
  <c r="DX71" i="1" s="1"/>
  <c r="EA71" i="1" s="1"/>
  <c r="ED71" i="1" s="1"/>
  <c r="EG71" i="1" s="1"/>
  <c r="EJ71" i="1" s="1"/>
  <c r="DC54" i="1"/>
  <c r="DF54" i="1" s="1"/>
  <c r="DI54" i="1" s="1"/>
  <c r="DL54" i="1" s="1"/>
  <c r="DO54" i="1" s="1"/>
  <c r="DR54" i="1" s="1"/>
  <c r="DU54" i="1" s="1"/>
  <c r="DX54" i="1" s="1"/>
  <c r="EA54" i="1" s="1"/>
  <c r="ED54" i="1" s="1"/>
  <c r="EG54" i="1" s="1"/>
  <c r="EJ54" i="1" s="1"/>
  <c r="DC64" i="1"/>
  <c r="DF64" i="1" s="1"/>
  <c r="DI64" i="1" s="1"/>
  <c r="DL64" i="1" s="1"/>
  <c r="DO64" i="1" s="1"/>
  <c r="DR64" i="1" s="1"/>
  <c r="DU64" i="1" s="1"/>
  <c r="DX64" i="1" s="1"/>
  <c r="EA64" i="1" s="1"/>
  <c r="ED64" i="1" s="1"/>
  <c r="EG64" i="1" s="1"/>
  <c r="EJ64" i="1" s="1"/>
  <c r="DC58" i="1"/>
  <c r="DF58" i="1" s="1"/>
  <c r="DI58" i="1" s="1"/>
  <c r="DL58" i="1" s="1"/>
  <c r="DO58" i="1" s="1"/>
  <c r="DR58" i="1" s="1"/>
  <c r="DU58" i="1" s="1"/>
  <c r="DX58" i="1" s="1"/>
  <c r="EA58" i="1" s="1"/>
  <c r="ED58" i="1" s="1"/>
  <c r="EG58" i="1" s="1"/>
  <c r="EJ58" i="1" s="1"/>
  <c r="DC72" i="1"/>
  <c r="DF72" i="1" s="1"/>
  <c r="DI72" i="1" s="1"/>
  <c r="DL72" i="1" s="1"/>
  <c r="DO72" i="1" s="1"/>
  <c r="DR72" i="1" s="1"/>
  <c r="DU72" i="1" s="1"/>
  <c r="DX72" i="1" s="1"/>
  <c r="EA72" i="1" s="1"/>
  <c r="ED72" i="1" s="1"/>
  <c r="EG72" i="1" s="1"/>
  <c r="EJ72" i="1" s="1"/>
  <c r="DC73" i="1"/>
  <c r="DF73" i="1" s="1"/>
  <c r="DI73" i="1" s="1"/>
  <c r="DL73" i="1" s="1"/>
  <c r="DO73" i="1" s="1"/>
  <c r="DR73" i="1" s="1"/>
  <c r="DU73" i="1" s="1"/>
  <c r="DX73" i="1" s="1"/>
  <c r="EA73" i="1" s="1"/>
  <c r="ED73" i="1" s="1"/>
  <c r="EG73" i="1" s="1"/>
  <c r="EJ73" i="1" s="1"/>
  <c r="DC66" i="1"/>
  <c r="DF66" i="1" s="1"/>
  <c r="DI66" i="1" s="1"/>
  <c r="DL66" i="1" s="1"/>
  <c r="DO66" i="1" s="1"/>
  <c r="DR66" i="1" s="1"/>
  <c r="DU66" i="1" s="1"/>
  <c r="DX66" i="1" s="1"/>
  <c r="EA66" i="1" s="1"/>
  <c r="ED66" i="1" s="1"/>
  <c r="EG66" i="1" s="1"/>
  <c r="EJ66" i="1" s="1"/>
  <c r="DC80" i="1"/>
  <c r="DF80" i="1" s="1"/>
  <c r="DI80" i="1" s="1"/>
  <c r="DL80" i="1" s="1"/>
  <c r="DO80" i="1" s="1"/>
  <c r="DR80" i="1" s="1"/>
  <c r="DU80" i="1" s="1"/>
  <c r="DX80" i="1" s="1"/>
  <c r="EA80" i="1" s="1"/>
  <c r="ED80" i="1" s="1"/>
  <c r="EG80" i="1" s="1"/>
  <c r="EJ80" i="1" s="1"/>
  <c r="DC78" i="1"/>
  <c r="DF78" i="1" s="1"/>
  <c r="DI78" i="1" s="1"/>
  <c r="DL78" i="1" s="1"/>
  <c r="DO78" i="1" s="1"/>
  <c r="DR78" i="1" s="1"/>
  <c r="DU78" i="1" s="1"/>
  <c r="DX78" i="1" s="1"/>
  <c r="EA78" i="1" s="1"/>
  <c r="ED78" i="1" s="1"/>
  <c r="EG78" i="1" s="1"/>
  <c r="EJ78" i="1" s="1"/>
  <c r="DC47" i="1"/>
  <c r="DF47" i="1" s="1"/>
  <c r="DI47" i="1" s="1"/>
  <c r="DL47" i="1" s="1"/>
  <c r="DO47" i="1" s="1"/>
  <c r="DR47" i="1" s="1"/>
  <c r="DU47" i="1" s="1"/>
  <c r="DX47" i="1" s="1"/>
  <c r="EA47" i="1" s="1"/>
  <c r="ED47" i="1" s="1"/>
  <c r="EG47" i="1" s="1"/>
  <c r="EJ47" i="1" s="1"/>
  <c r="DC75" i="1"/>
  <c r="DF75" i="1" s="1"/>
  <c r="DI75" i="1" s="1"/>
  <c r="DL75" i="1" s="1"/>
  <c r="DO75" i="1" s="1"/>
  <c r="DR75" i="1" s="1"/>
  <c r="DU75" i="1" s="1"/>
  <c r="DX75" i="1" s="1"/>
  <c r="EA75" i="1" s="1"/>
  <c r="ED75" i="1" s="1"/>
  <c r="EG75" i="1" s="1"/>
  <c r="EJ75" i="1" s="1"/>
  <c r="DC40" i="1"/>
  <c r="DF40" i="1" s="1"/>
  <c r="DI40" i="1" s="1"/>
  <c r="DL40" i="1" s="1"/>
  <c r="DO40" i="1" s="1"/>
  <c r="DR40" i="1" s="1"/>
  <c r="DU40" i="1" s="1"/>
  <c r="DX40" i="1" s="1"/>
  <c r="EA40" i="1" s="1"/>
  <c r="ED40" i="1" s="1"/>
  <c r="EG40" i="1" s="1"/>
  <c r="EJ40" i="1" s="1"/>
  <c r="DC44" i="1"/>
  <c r="DF44" i="1" s="1"/>
  <c r="DI44" i="1" s="1"/>
  <c r="DL44" i="1" s="1"/>
  <c r="DO44" i="1" s="1"/>
  <c r="DR44" i="1" s="1"/>
  <c r="DU44" i="1" s="1"/>
  <c r="DX44" i="1" s="1"/>
  <c r="EA44" i="1" s="1"/>
  <c r="ED44" i="1" s="1"/>
  <c r="EG44" i="1" s="1"/>
  <c r="EJ44" i="1" s="1"/>
  <c r="DC98" i="1"/>
  <c r="DF98" i="1" s="1"/>
  <c r="DI98" i="1" s="1"/>
  <c r="DL98" i="1" s="1"/>
  <c r="DO98" i="1" s="1"/>
  <c r="DR98" i="1" s="1"/>
  <c r="DU98" i="1" s="1"/>
  <c r="DX98" i="1" s="1"/>
  <c r="EA98" i="1" s="1"/>
  <c r="ED98" i="1" s="1"/>
  <c r="EG98" i="1" s="1"/>
  <c r="EJ98" i="1" s="1"/>
  <c r="DC43" i="1"/>
  <c r="DF43" i="1" s="1"/>
  <c r="DI43" i="1" s="1"/>
  <c r="DL43" i="1" s="1"/>
  <c r="DO43" i="1" s="1"/>
  <c r="DR43" i="1" s="1"/>
  <c r="DU43" i="1" s="1"/>
  <c r="DX43" i="1" s="1"/>
  <c r="EA43" i="1" s="1"/>
  <c r="ED43" i="1" s="1"/>
  <c r="EG43" i="1" s="1"/>
  <c r="EJ43" i="1" s="1"/>
  <c r="DC31" i="1"/>
  <c r="DF31" i="1" s="1"/>
  <c r="DI31" i="1" s="1"/>
  <c r="DL31" i="1" s="1"/>
  <c r="DO31" i="1" s="1"/>
  <c r="DR31" i="1" s="1"/>
  <c r="DU31" i="1" s="1"/>
  <c r="DX31" i="1" s="1"/>
  <c r="EA31" i="1" s="1"/>
  <c r="ED31" i="1" s="1"/>
  <c r="EG31" i="1" s="1"/>
  <c r="EJ31" i="1" s="1"/>
  <c r="DC49" i="1"/>
  <c r="DF49" i="1" s="1"/>
  <c r="DI49" i="1" s="1"/>
  <c r="DL49" i="1" s="1"/>
  <c r="DO49" i="1" s="1"/>
  <c r="DR49" i="1" s="1"/>
  <c r="DU49" i="1" s="1"/>
  <c r="DX49" i="1" s="1"/>
  <c r="EA49" i="1" s="1"/>
  <c r="ED49" i="1" s="1"/>
  <c r="EG49" i="1" s="1"/>
  <c r="EJ49" i="1" s="1"/>
  <c r="DC63" i="1"/>
  <c r="DF63" i="1" s="1"/>
  <c r="DI63" i="1" s="1"/>
  <c r="DL63" i="1" s="1"/>
  <c r="DO63" i="1" s="1"/>
  <c r="DR63" i="1" s="1"/>
  <c r="DU63" i="1" s="1"/>
  <c r="DX63" i="1" s="1"/>
  <c r="EA63" i="1" s="1"/>
  <c r="ED63" i="1" s="1"/>
  <c r="EG63" i="1" s="1"/>
  <c r="EJ63" i="1" s="1"/>
  <c r="DC13" i="1"/>
  <c r="DF13" i="1" s="1"/>
  <c r="DI13" i="1" s="1"/>
  <c r="DL13" i="1" s="1"/>
  <c r="DO13" i="1" s="1"/>
  <c r="DR13" i="1" s="1"/>
  <c r="DU13" i="1" s="1"/>
  <c r="DX13" i="1" s="1"/>
  <c r="EA13" i="1" s="1"/>
  <c r="ED13" i="1" s="1"/>
  <c r="EG13" i="1" s="1"/>
  <c r="EJ13" i="1" s="1"/>
  <c r="DC68" i="1"/>
  <c r="DF68" i="1" s="1"/>
  <c r="DI68" i="1" s="1"/>
  <c r="DL68" i="1" s="1"/>
  <c r="DO68" i="1" s="1"/>
  <c r="DR68" i="1" s="1"/>
  <c r="DU68" i="1" s="1"/>
  <c r="DX68" i="1" s="1"/>
  <c r="EA68" i="1" s="1"/>
  <c r="ED68" i="1" s="1"/>
  <c r="EG68" i="1" s="1"/>
  <c r="EJ68" i="1" s="1"/>
  <c r="DC32" i="1"/>
  <c r="DF32" i="1" s="1"/>
  <c r="DI32" i="1" s="1"/>
  <c r="DL32" i="1" s="1"/>
  <c r="DO32" i="1" s="1"/>
  <c r="DR32" i="1" s="1"/>
  <c r="DU32" i="1" s="1"/>
  <c r="DX32" i="1" s="1"/>
  <c r="EA32" i="1" s="1"/>
  <c r="ED32" i="1" s="1"/>
  <c r="EG32" i="1" s="1"/>
  <c r="EJ32" i="1" s="1"/>
  <c r="DC14" i="1"/>
  <c r="DF14" i="1" s="1"/>
  <c r="DI14" i="1" s="1"/>
  <c r="DL14" i="1" s="1"/>
  <c r="DO14" i="1" s="1"/>
  <c r="DR14" i="1" s="1"/>
  <c r="DU14" i="1" s="1"/>
  <c r="DX14" i="1" s="1"/>
  <c r="EA14" i="1" s="1"/>
  <c r="ED14" i="1" s="1"/>
  <c r="EG14" i="1" s="1"/>
  <c r="EJ14" i="1" s="1"/>
  <c r="DC60" i="1"/>
  <c r="DF60" i="1" s="1"/>
  <c r="DI60" i="1" s="1"/>
  <c r="DL60" i="1" s="1"/>
  <c r="DO60" i="1" s="1"/>
  <c r="DR60" i="1" s="1"/>
  <c r="DU60" i="1" s="1"/>
  <c r="DX60" i="1" s="1"/>
  <c r="EA60" i="1" s="1"/>
  <c r="ED60" i="1" s="1"/>
  <c r="EG60" i="1" s="1"/>
  <c r="EJ60" i="1" s="1"/>
  <c r="DC100" i="1"/>
  <c r="DF100" i="1" s="1"/>
  <c r="DI100" i="1" s="1"/>
  <c r="DL100" i="1" s="1"/>
  <c r="DO100" i="1" s="1"/>
  <c r="DR100" i="1" s="1"/>
  <c r="DU100" i="1" s="1"/>
  <c r="DX100" i="1" s="1"/>
  <c r="EA100" i="1" s="1"/>
  <c r="ED100" i="1" s="1"/>
  <c r="EG100" i="1" s="1"/>
  <c r="EJ100" i="1" s="1"/>
  <c r="DC89" i="1"/>
  <c r="DF89" i="1" s="1"/>
  <c r="DI89" i="1" s="1"/>
  <c r="DL89" i="1" s="1"/>
  <c r="DO89" i="1" s="1"/>
  <c r="DR89" i="1" s="1"/>
  <c r="DU89" i="1" s="1"/>
  <c r="DX89" i="1" s="1"/>
  <c r="EA89" i="1" s="1"/>
  <c r="ED89" i="1" s="1"/>
  <c r="EG89" i="1" s="1"/>
  <c r="EJ89" i="1" s="1"/>
  <c r="DC39" i="1"/>
  <c r="DF39" i="1" s="1"/>
  <c r="DI39" i="1" s="1"/>
  <c r="DL39" i="1" s="1"/>
  <c r="DO39" i="1" s="1"/>
  <c r="DR39" i="1" s="1"/>
  <c r="DU39" i="1" s="1"/>
  <c r="DX39" i="1" s="1"/>
  <c r="EA39" i="1" s="1"/>
  <c r="ED39" i="1" s="1"/>
  <c r="EG39" i="1" s="1"/>
  <c r="EJ39" i="1" s="1"/>
  <c r="DC82" i="1"/>
  <c r="DF82" i="1" s="1"/>
  <c r="DI82" i="1" s="1"/>
  <c r="DL82" i="1" s="1"/>
  <c r="DO82" i="1" s="1"/>
  <c r="DR82" i="1" s="1"/>
  <c r="DU82" i="1" s="1"/>
  <c r="DX82" i="1" s="1"/>
  <c r="EA82" i="1" s="1"/>
  <c r="ED82" i="1" s="1"/>
  <c r="EG82" i="1" s="1"/>
  <c r="EJ82" i="1" s="1"/>
  <c r="DC25" i="1"/>
  <c r="DF25" i="1" s="1"/>
  <c r="DI25" i="1" s="1"/>
  <c r="DL25" i="1" s="1"/>
  <c r="DO25" i="1" s="1"/>
  <c r="DR25" i="1" s="1"/>
  <c r="DU25" i="1" s="1"/>
  <c r="DX25" i="1" s="1"/>
  <c r="EA25" i="1" s="1"/>
  <c r="ED25" i="1" s="1"/>
  <c r="EG25" i="1" s="1"/>
  <c r="EJ25" i="1" s="1"/>
  <c r="DC48" i="1"/>
  <c r="DF48" i="1" s="1"/>
  <c r="DI48" i="1" s="1"/>
  <c r="DL48" i="1" s="1"/>
  <c r="DO48" i="1" s="1"/>
  <c r="DR48" i="1" s="1"/>
  <c r="DU48" i="1" s="1"/>
  <c r="DX48" i="1" s="1"/>
  <c r="EA48" i="1" s="1"/>
  <c r="ED48" i="1" s="1"/>
  <c r="EG48" i="1" s="1"/>
  <c r="EJ48" i="1" s="1"/>
  <c r="DA25" i="1"/>
  <c r="DD25" i="1" s="1"/>
  <c r="DG25" i="1" s="1"/>
  <c r="DJ25" i="1" s="1"/>
  <c r="DM25" i="1" s="1"/>
  <c r="DP25" i="1" s="1"/>
  <c r="DS25" i="1" s="1"/>
  <c r="DV25" i="1" s="1"/>
  <c r="DY25" i="1" s="1"/>
  <c r="EB25" i="1" s="1"/>
  <c r="EE25" i="1" s="1"/>
  <c r="EH25" i="1" s="1"/>
  <c r="DA69" i="1"/>
  <c r="DD69" i="1" s="1"/>
  <c r="DG69" i="1" s="1"/>
  <c r="DJ69" i="1" s="1"/>
  <c r="DM69" i="1" s="1"/>
  <c r="DP69" i="1" s="1"/>
  <c r="DS69" i="1" s="1"/>
  <c r="DV69" i="1" s="1"/>
  <c r="DY69" i="1" s="1"/>
  <c r="EB69" i="1" s="1"/>
  <c r="EE69" i="1" s="1"/>
  <c r="EH69" i="1" s="1"/>
  <c r="DA48" i="1"/>
  <c r="DD48" i="1" s="1"/>
  <c r="DG48" i="1" s="1"/>
  <c r="DJ48" i="1" s="1"/>
  <c r="DM48" i="1" s="1"/>
  <c r="DP48" i="1" s="1"/>
  <c r="DS48" i="1" s="1"/>
  <c r="DV48" i="1" s="1"/>
  <c r="DY48" i="1" s="1"/>
  <c r="EB48" i="1" s="1"/>
  <c r="EE48" i="1" s="1"/>
  <c r="EH48" i="1" s="1"/>
  <c r="DA41" i="1"/>
  <c r="DD41" i="1" s="1"/>
  <c r="DG41" i="1" s="1"/>
  <c r="DJ41" i="1" s="1"/>
  <c r="DM41" i="1" s="1"/>
  <c r="DP41" i="1" s="1"/>
  <c r="DS41" i="1" s="1"/>
  <c r="DV41" i="1" s="1"/>
  <c r="DY41" i="1" s="1"/>
  <c r="EB41" i="1" s="1"/>
  <c r="EE41" i="1" s="1"/>
  <c r="EH41" i="1" s="1"/>
  <c r="DA62" i="1"/>
  <c r="DD62" i="1" s="1"/>
  <c r="DG62" i="1" s="1"/>
  <c r="DJ62" i="1" s="1"/>
  <c r="DM62" i="1" s="1"/>
  <c r="DP62" i="1" s="1"/>
  <c r="DS62" i="1" s="1"/>
  <c r="DV62" i="1" s="1"/>
  <c r="DY62" i="1" s="1"/>
  <c r="EB62" i="1" s="1"/>
  <c r="EE62" i="1" s="1"/>
  <c r="EH62" i="1" s="1"/>
  <c r="DB8" i="1"/>
  <c r="DB45" i="1"/>
  <c r="DE45" i="1" s="1"/>
  <c r="DH45" i="1" s="1"/>
  <c r="DK45" i="1" s="1"/>
  <c r="DN45" i="1" s="1"/>
  <c r="DQ45" i="1" s="1"/>
  <c r="DT45" i="1" s="1"/>
  <c r="DW45" i="1" s="1"/>
  <c r="DZ45" i="1" s="1"/>
  <c r="EC45" i="1" s="1"/>
  <c r="EF45" i="1" s="1"/>
  <c r="EI45" i="1" s="1"/>
  <c r="DB39" i="1"/>
  <c r="DE39" i="1" s="1"/>
  <c r="DH39" i="1" s="1"/>
  <c r="DK39" i="1" s="1"/>
  <c r="DN39" i="1" s="1"/>
  <c r="DQ39" i="1" s="1"/>
  <c r="DT39" i="1" s="1"/>
  <c r="DW39" i="1" s="1"/>
  <c r="DZ39" i="1" s="1"/>
  <c r="EC39" i="1" s="1"/>
  <c r="EF39" i="1" s="1"/>
  <c r="EI39" i="1" s="1"/>
  <c r="DB22" i="1"/>
  <c r="DE22" i="1" s="1"/>
  <c r="DH22" i="1" s="1"/>
  <c r="DK22" i="1" s="1"/>
  <c r="DN22" i="1" s="1"/>
  <c r="DQ22" i="1" s="1"/>
  <c r="DT22" i="1" s="1"/>
  <c r="DW22" i="1" s="1"/>
  <c r="DZ22" i="1" s="1"/>
  <c r="EC22" i="1" s="1"/>
  <c r="EF22" i="1" s="1"/>
  <c r="EI22" i="1" s="1"/>
  <c r="DB63" i="1"/>
  <c r="DE63" i="1" s="1"/>
  <c r="DH63" i="1" s="1"/>
  <c r="DK63" i="1" s="1"/>
  <c r="DN63" i="1" s="1"/>
  <c r="DQ63" i="1" s="1"/>
  <c r="DT63" i="1" s="1"/>
  <c r="DW63" i="1" s="1"/>
  <c r="DZ63" i="1" s="1"/>
  <c r="EC63" i="1" s="1"/>
  <c r="EF63" i="1" s="1"/>
  <c r="EI63" i="1" s="1"/>
  <c r="DB43" i="1"/>
  <c r="DE43" i="1" s="1"/>
  <c r="DH43" i="1" s="1"/>
  <c r="DK43" i="1" s="1"/>
  <c r="DN43" i="1" s="1"/>
  <c r="DQ43" i="1" s="1"/>
  <c r="DT43" i="1" s="1"/>
  <c r="DW43" i="1" s="1"/>
  <c r="DZ43" i="1" s="1"/>
  <c r="EC43" i="1" s="1"/>
  <c r="EF43" i="1" s="1"/>
  <c r="EI43" i="1" s="1"/>
  <c r="DB57" i="1"/>
  <c r="DE57" i="1" s="1"/>
  <c r="DH57" i="1" s="1"/>
  <c r="DK57" i="1" s="1"/>
  <c r="DN57" i="1" s="1"/>
  <c r="DQ57" i="1" s="1"/>
  <c r="DT57" i="1" s="1"/>
  <c r="DW57" i="1" s="1"/>
  <c r="DZ57" i="1" s="1"/>
  <c r="EC57" i="1" s="1"/>
  <c r="EF57" i="1" s="1"/>
  <c r="EI57" i="1" s="1"/>
  <c r="DB34" i="1"/>
  <c r="DE34" i="1" s="1"/>
  <c r="DH34" i="1" s="1"/>
  <c r="DK34" i="1" s="1"/>
  <c r="DN34" i="1" s="1"/>
  <c r="DQ34" i="1" s="1"/>
  <c r="DT34" i="1" s="1"/>
  <c r="DW34" i="1" s="1"/>
  <c r="DZ34" i="1" s="1"/>
  <c r="EC34" i="1" s="1"/>
  <c r="EF34" i="1" s="1"/>
  <c r="EI34" i="1" s="1"/>
  <c r="DB47" i="1"/>
  <c r="DE47" i="1" s="1"/>
  <c r="DH47" i="1" s="1"/>
  <c r="DK47" i="1" s="1"/>
  <c r="DN47" i="1" s="1"/>
  <c r="DQ47" i="1" s="1"/>
  <c r="DT47" i="1" s="1"/>
  <c r="DW47" i="1" s="1"/>
  <c r="DZ47" i="1" s="1"/>
  <c r="EC47" i="1" s="1"/>
  <c r="EF47" i="1" s="1"/>
  <c r="EI47" i="1" s="1"/>
  <c r="DB38" i="1"/>
  <c r="DE38" i="1" s="1"/>
  <c r="DH38" i="1" s="1"/>
  <c r="DK38" i="1" s="1"/>
  <c r="DN38" i="1" s="1"/>
  <c r="DQ38" i="1" s="1"/>
  <c r="DT38" i="1" s="1"/>
  <c r="DW38" i="1" s="1"/>
  <c r="DZ38" i="1" s="1"/>
  <c r="EC38" i="1" s="1"/>
  <c r="EF38" i="1" s="1"/>
  <c r="EI38" i="1" s="1"/>
  <c r="DB92" i="1"/>
  <c r="DE92" i="1" s="1"/>
  <c r="DH92" i="1" s="1"/>
  <c r="DK92" i="1" s="1"/>
  <c r="DN92" i="1" s="1"/>
  <c r="DQ92" i="1" s="1"/>
  <c r="DT92" i="1" s="1"/>
  <c r="DW92" i="1" s="1"/>
  <c r="DZ92" i="1" s="1"/>
  <c r="EC92" i="1" s="1"/>
  <c r="EF92" i="1" s="1"/>
  <c r="EI92" i="1" s="1"/>
  <c r="DB18" i="1"/>
  <c r="DE18" i="1" s="1"/>
  <c r="DH18" i="1" s="1"/>
  <c r="DK18" i="1" s="1"/>
  <c r="DN18" i="1" s="1"/>
  <c r="DQ18" i="1" s="1"/>
  <c r="DT18" i="1" s="1"/>
  <c r="DW18" i="1" s="1"/>
  <c r="DZ18" i="1" s="1"/>
  <c r="EC18" i="1" s="1"/>
  <c r="EF18" i="1" s="1"/>
  <c r="EI18" i="1" s="1"/>
  <c r="DB65" i="1"/>
  <c r="DE65" i="1" s="1"/>
  <c r="DH65" i="1" s="1"/>
  <c r="DK65" i="1" s="1"/>
  <c r="DN65" i="1" s="1"/>
  <c r="DQ65" i="1" s="1"/>
  <c r="DT65" i="1" s="1"/>
  <c r="DW65" i="1" s="1"/>
  <c r="DZ65" i="1" s="1"/>
  <c r="EC65" i="1" s="1"/>
  <c r="EF65" i="1" s="1"/>
  <c r="EI65" i="1" s="1"/>
  <c r="DB62" i="1"/>
  <c r="DE62" i="1" s="1"/>
  <c r="DH62" i="1" s="1"/>
  <c r="DK62" i="1" s="1"/>
  <c r="DN62" i="1" s="1"/>
  <c r="DQ62" i="1" s="1"/>
  <c r="DT62" i="1" s="1"/>
  <c r="DW62" i="1" s="1"/>
  <c r="DZ62" i="1" s="1"/>
  <c r="EC62" i="1" s="1"/>
  <c r="EF62" i="1" s="1"/>
  <c r="EI62" i="1" s="1"/>
  <c r="DA85" i="1"/>
  <c r="DD85" i="1" s="1"/>
  <c r="DG85" i="1" s="1"/>
  <c r="DJ85" i="1" s="1"/>
  <c r="DM85" i="1" s="1"/>
  <c r="DP85" i="1" s="1"/>
  <c r="DS85" i="1" s="1"/>
  <c r="DV85" i="1" s="1"/>
  <c r="DY85" i="1" s="1"/>
  <c r="EB85" i="1" s="1"/>
  <c r="EE85" i="1" s="1"/>
  <c r="EH85" i="1" s="1"/>
  <c r="DA38" i="1"/>
  <c r="DD38" i="1" s="1"/>
  <c r="DG38" i="1" s="1"/>
  <c r="DJ38" i="1" s="1"/>
  <c r="DM38" i="1" s="1"/>
  <c r="DP38" i="1" s="1"/>
  <c r="DS38" i="1" s="1"/>
  <c r="DV38" i="1" s="1"/>
  <c r="DY38" i="1" s="1"/>
  <c r="EB38" i="1" s="1"/>
  <c r="EE38" i="1" s="1"/>
  <c r="EH38" i="1" s="1"/>
  <c r="DA59" i="1"/>
  <c r="DD59" i="1" s="1"/>
  <c r="DG59" i="1" s="1"/>
  <c r="DJ59" i="1" s="1"/>
  <c r="DM59" i="1" s="1"/>
  <c r="DP59" i="1" s="1"/>
  <c r="DS59" i="1" s="1"/>
  <c r="DV59" i="1" s="1"/>
  <c r="DY59" i="1" s="1"/>
  <c r="EB59" i="1" s="1"/>
  <c r="EE59" i="1" s="1"/>
  <c r="EH59" i="1" s="1"/>
  <c r="DA19" i="1"/>
  <c r="DD19" i="1" s="1"/>
  <c r="DG19" i="1" s="1"/>
  <c r="DJ19" i="1" s="1"/>
  <c r="DM19" i="1" s="1"/>
  <c r="DP19" i="1" s="1"/>
  <c r="DS19" i="1" s="1"/>
  <c r="DV19" i="1" s="1"/>
  <c r="DY19" i="1" s="1"/>
  <c r="EB19" i="1" s="1"/>
  <c r="EE19" i="1" s="1"/>
  <c r="EH19" i="1" s="1"/>
  <c r="DA10" i="1"/>
  <c r="DD10" i="1" s="1"/>
  <c r="DG10" i="1" s="1"/>
  <c r="DJ10" i="1" s="1"/>
  <c r="DM10" i="1" s="1"/>
  <c r="DP10" i="1" s="1"/>
  <c r="DS10" i="1" s="1"/>
  <c r="DV10" i="1" s="1"/>
  <c r="DY10" i="1" s="1"/>
  <c r="EB10" i="1" s="1"/>
  <c r="EE10" i="1" s="1"/>
  <c r="EH10" i="1" s="1"/>
  <c r="DA12" i="1"/>
  <c r="DD12" i="1" s="1"/>
  <c r="DG12" i="1" s="1"/>
  <c r="DJ12" i="1" s="1"/>
  <c r="DM12" i="1" s="1"/>
  <c r="DP12" i="1" s="1"/>
  <c r="DS12" i="1" s="1"/>
  <c r="DV12" i="1" s="1"/>
  <c r="DY12" i="1" s="1"/>
  <c r="EB12" i="1" s="1"/>
  <c r="EE12" i="1" s="1"/>
  <c r="EH12" i="1" s="1"/>
  <c r="DA95" i="1"/>
  <c r="DD95" i="1" s="1"/>
  <c r="DG95" i="1" s="1"/>
  <c r="DJ95" i="1" s="1"/>
  <c r="DM95" i="1" s="1"/>
  <c r="DP95" i="1" s="1"/>
  <c r="DS95" i="1" s="1"/>
  <c r="DV95" i="1" s="1"/>
  <c r="DY95" i="1" s="1"/>
  <c r="EB95" i="1" s="1"/>
  <c r="EE95" i="1" s="1"/>
  <c r="EH95" i="1" s="1"/>
  <c r="DA75" i="1"/>
  <c r="DD75" i="1" s="1"/>
  <c r="DG75" i="1" s="1"/>
  <c r="DJ75" i="1" s="1"/>
  <c r="DM75" i="1" s="1"/>
  <c r="DP75" i="1" s="1"/>
  <c r="DS75" i="1" s="1"/>
  <c r="DV75" i="1" s="1"/>
  <c r="DY75" i="1" s="1"/>
  <c r="EB75" i="1" s="1"/>
  <c r="EE75" i="1" s="1"/>
  <c r="EH75" i="1" s="1"/>
  <c r="DA21" i="1"/>
  <c r="DD21" i="1" s="1"/>
  <c r="DG21" i="1" s="1"/>
  <c r="DJ21" i="1" s="1"/>
  <c r="DM21" i="1" s="1"/>
  <c r="DP21" i="1" s="1"/>
  <c r="DS21" i="1" s="1"/>
  <c r="DV21" i="1" s="1"/>
  <c r="DY21" i="1" s="1"/>
  <c r="EB21" i="1" s="1"/>
  <c r="EE21" i="1" s="1"/>
  <c r="EH21" i="1" s="1"/>
  <c r="DA96" i="1"/>
  <c r="DD96" i="1" s="1"/>
  <c r="DG96" i="1" s="1"/>
  <c r="DJ96" i="1" s="1"/>
  <c r="DM96" i="1" s="1"/>
  <c r="DP96" i="1" s="1"/>
  <c r="DS96" i="1" s="1"/>
  <c r="DV96" i="1" s="1"/>
  <c r="DY96" i="1" s="1"/>
  <c r="EB96" i="1" s="1"/>
  <c r="EE96" i="1" s="1"/>
  <c r="EH96" i="1" s="1"/>
  <c r="DA99" i="1"/>
  <c r="DD99" i="1" s="1"/>
  <c r="DG99" i="1" s="1"/>
  <c r="DJ99" i="1" s="1"/>
  <c r="DM99" i="1" s="1"/>
  <c r="DP99" i="1" s="1"/>
  <c r="DS99" i="1" s="1"/>
  <c r="DV99" i="1" s="1"/>
  <c r="DY99" i="1" s="1"/>
  <c r="EB99" i="1" s="1"/>
  <c r="EE99" i="1" s="1"/>
  <c r="EH99" i="1" s="1"/>
  <c r="DA13" i="1"/>
  <c r="DD13" i="1" s="1"/>
  <c r="DG13" i="1" s="1"/>
  <c r="DJ13" i="1" s="1"/>
  <c r="DM13" i="1" s="1"/>
  <c r="DP13" i="1" s="1"/>
  <c r="DS13" i="1" s="1"/>
  <c r="DV13" i="1" s="1"/>
  <c r="DY13" i="1" s="1"/>
  <c r="EB13" i="1" s="1"/>
  <c r="EE13" i="1" s="1"/>
  <c r="EH13" i="1" s="1"/>
  <c r="DA47" i="1"/>
  <c r="DD47" i="1" s="1"/>
  <c r="DG47" i="1" s="1"/>
  <c r="DJ47" i="1" s="1"/>
  <c r="DM47" i="1" s="1"/>
  <c r="DP47" i="1" s="1"/>
  <c r="DS47" i="1" s="1"/>
  <c r="DV47" i="1" s="1"/>
  <c r="DY47" i="1" s="1"/>
  <c r="EB47" i="1" s="1"/>
  <c r="EE47" i="1" s="1"/>
  <c r="EH47" i="1" s="1"/>
  <c r="DA35" i="1"/>
  <c r="DD35" i="1" s="1"/>
  <c r="DG35" i="1" s="1"/>
  <c r="DJ35" i="1" s="1"/>
  <c r="DM35" i="1" s="1"/>
  <c r="DP35" i="1" s="1"/>
  <c r="DS35" i="1" s="1"/>
  <c r="DV35" i="1" s="1"/>
  <c r="DY35" i="1" s="1"/>
  <c r="EB35" i="1" s="1"/>
  <c r="EE35" i="1" s="1"/>
  <c r="EH35" i="1" s="1"/>
  <c r="DA65" i="1"/>
  <c r="DD65" i="1" s="1"/>
  <c r="DG65" i="1" s="1"/>
  <c r="DJ65" i="1" s="1"/>
  <c r="DM65" i="1" s="1"/>
  <c r="DP65" i="1" s="1"/>
  <c r="DS65" i="1" s="1"/>
  <c r="DV65" i="1" s="1"/>
  <c r="DY65" i="1" s="1"/>
  <c r="EB65" i="1" s="1"/>
  <c r="EE65" i="1" s="1"/>
  <c r="EH65" i="1" s="1"/>
  <c r="DA88" i="1"/>
  <c r="DD88" i="1" s="1"/>
  <c r="DG88" i="1" s="1"/>
  <c r="DJ88" i="1" s="1"/>
  <c r="DM88" i="1" s="1"/>
  <c r="DP88" i="1" s="1"/>
  <c r="DS88" i="1" s="1"/>
  <c r="DV88" i="1" s="1"/>
  <c r="DY88" i="1" s="1"/>
  <c r="EB88" i="1" s="1"/>
  <c r="EE88" i="1" s="1"/>
  <c r="EH88" i="1" s="1"/>
  <c r="DA18" i="1"/>
  <c r="DD18" i="1" s="1"/>
  <c r="DG18" i="1" s="1"/>
  <c r="DJ18" i="1" s="1"/>
  <c r="DM18" i="1" s="1"/>
  <c r="DP18" i="1" s="1"/>
  <c r="DS18" i="1" s="1"/>
  <c r="DV18" i="1" s="1"/>
  <c r="DY18" i="1" s="1"/>
  <c r="EB18" i="1" s="1"/>
  <c r="EE18" i="1" s="1"/>
  <c r="EH18" i="1" s="1"/>
  <c r="DA44" i="1"/>
  <c r="DD44" i="1" s="1"/>
  <c r="DG44" i="1" s="1"/>
  <c r="DJ44" i="1" s="1"/>
  <c r="DM44" i="1" s="1"/>
  <c r="DP44" i="1" s="1"/>
  <c r="DS44" i="1" s="1"/>
  <c r="DV44" i="1" s="1"/>
  <c r="DY44" i="1" s="1"/>
  <c r="EB44" i="1" s="1"/>
  <c r="EE44" i="1" s="1"/>
  <c r="EH44" i="1" s="1"/>
  <c r="DA30" i="1"/>
  <c r="DD30" i="1" s="1"/>
  <c r="DG30" i="1" s="1"/>
  <c r="DJ30" i="1" s="1"/>
  <c r="DM30" i="1" s="1"/>
  <c r="DP30" i="1" s="1"/>
  <c r="DS30" i="1" s="1"/>
  <c r="DV30" i="1" s="1"/>
  <c r="DY30" i="1" s="1"/>
  <c r="EB30" i="1" s="1"/>
  <c r="EE30" i="1" s="1"/>
  <c r="EH30" i="1" s="1"/>
  <c r="DA90" i="1"/>
  <c r="DD90" i="1" s="1"/>
  <c r="DG90" i="1" s="1"/>
  <c r="DJ90" i="1" s="1"/>
  <c r="DM90" i="1" s="1"/>
  <c r="DP90" i="1" s="1"/>
  <c r="DS90" i="1" s="1"/>
  <c r="DV90" i="1" s="1"/>
  <c r="DY90" i="1" s="1"/>
  <c r="EB90" i="1" s="1"/>
  <c r="EE90" i="1" s="1"/>
  <c r="EH90" i="1" s="1"/>
  <c r="DA79" i="1"/>
  <c r="DD79" i="1" s="1"/>
  <c r="DG79" i="1" s="1"/>
  <c r="DJ79" i="1" s="1"/>
  <c r="DM79" i="1" s="1"/>
  <c r="DP79" i="1" s="1"/>
  <c r="DS79" i="1" s="1"/>
  <c r="DV79" i="1" s="1"/>
  <c r="DY79" i="1" s="1"/>
  <c r="EB79" i="1" s="1"/>
  <c r="EE79" i="1" s="1"/>
  <c r="EH79" i="1" s="1"/>
  <c r="DA9" i="1"/>
  <c r="DD9" i="1" s="1"/>
  <c r="DG9" i="1" s="1"/>
  <c r="DJ9" i="1" s="1"/>
  <c r="DM9" i="1" s="1"/>
  <c r="DP9" i="1" s="1"/>
  <c r="DS9" i="1" s="1"/>
  <c r="DV9" i="1" s="1"/>
  <c r="DY9" i="1" s="1"/>
  <c r="EB9" i="1" s="1"/>
  <c r="EE9" i="1" s="1"/>
  <c r="EH9" i="1" s="1"/>
  <c r="DA51" i="1"/>
  <c r="DD51" i="1" s="1"/>
  <c r="DG51" i="1" s="1"/>
  <c r="DJ51" i="1" s="1"/>
  <c r="DM51" i="1" s="1"/>
  <c r="DP51" i="1" s="1"/>
  <c r="DS51" i="1" s="1"/>
  <c r="DV51" i="1" s="1"/>
  <c r="DY51" i="1" s="1"/>
  <c r="EB51" i="1" s="1"/>
  <c r="EE51" i="1" s="1"/>
  <c r="EH51" i="1" s="1"/>
  <c r="DA52" i="1"/>
  <c r="DD52" i="1" s="1"/>
  <c r="DG52" i="1" s="1"/>
  <c r="DJ52" i="1" s="1"/>
  <c r="DM52" i="1" s="1"/>
  <c r="DP52" i="1" s="1"/>
  <c r="DS52" i="1" s="1"/>
  <c r="DV52" i="1" s="1"/>
  <c r="DY52" i="1" s="1"/>
  <c r="EB52" i="1" s="1"/>
  <c r="EE52" i="1" s="1"/>
  <c r="EH52" i="1" s="1"/>
  <c r="DA100" i="1"/>
  <c r="DD100" i="1" s="1"/>
  <c r="DG100" i="1" s="1"/>
  <c r="DJ100" i="1" s="1"/>
  <c r="DM100" i="1" s="1"/>
  <c r="DP100" i="1" s="1"/>
  <c r="DS100" i="1" s="1"/>
  <c r="DV100" i="1" s="1"/>
  <c r="DY100" i="1" s="1"/>
  <c r="EB100" i="1" s="1"/>
  <c r="EE100" i="1" s="1"/>
  <c r="EH100" i="1" s="1"/>
  <c r="DA42" i="1"/>
  <c r="DD42" i="1" s="1"/>
  <c r="DG42" i="1" s="1"/>
  <c r="DJ42" i="1" s="1"/>
  <c r="DM42" i="1" s="1"/>
  <c r="DP42" i="1" s="1"/>
  <c r="DS42" i="1" s="1"/>
  <c r="DV42" i="1" s="1"/>
  <c r="DY42" i="1" s="1"/>
  <c r="EB42" i="1" s="1"/>
  <c r="EE42" i="1" s="1"/>
  <c r="EH42" i="1" s="1"/>
  <c r="DA39" i="1"/>
  <c r="DD39" i="1" s="1"/>
  <c r="DG39" i="1" s="1"/>
  <c r="DJ39" i="1" s="1"/>
  <c r="DM39" i="1" s="1"/>
  <c r="DP39" i="1" s="1"/>
  <c r="DS39" i="1" s="1"/>
  <c r="DV39" i="1" s="1"/>
  <c r="DY39" i="1" s="1"/>
  <c r="EB39" i="1" s="1"/>
  <c r="EE39" i="1" s="1"/>
  <c r="EH39" i="1" s="1"/>
  <c r="DA33" i="1"/>
  <c r="DD33" i="1" s="1"/>
  <c r="DG33" i="1" s="1"/>
  <c r="DJ33" i="1" s="1"/>
  <c r="DM33" i="1" s="1"/>
  <c r="DP33" i="1" s="1"/>
  <c r="DS33" i="1" s="1"/>
  <c r="DV33" i="1" s="1"/>
  <c r="DY33" i="1" s="1"/>
  <c r="EB33" i="1" s="1"/>
  <c r="EE33" i="1" s="1"/>
  <c r="EH33" i="1" s="1"/>
  <c r="DA36" i="1"/>
  <c r="DD36" i="1" s="1"/>
  <c r="DG36" i="1" s="1"/>
  <c r="DJ36" i="1" s="1"/>
  <c r="DM36" i="1" s="1"/>
  <c r="DP36" i="1" s="1"/>
  <c r="DS36" i="1" s="1"/>
  <c r="DV36" i="1" s="1"/>
  <c r="DY36" i="1" s="1"/>
  <c r="EB36" i="1" s="1"/>
  <c r="EE36" i="1" s="1"/>
  <c r="EH36" i="1" s="1"/>
  <c r="DA60" i="1"/>
  <c r="DD60" i="1" s="1"/>
  <c r="DG60" i="1" s="1"/>
  <c r="DJ60" i="1" s="1"/>
  <c r="DM60" i="1" s="1"/>
  <c r="DP60" i="1" s="1"/>
  <c r="DS60" i="1" s="1"/>
  <c r="DV60" i="1" s="1"/>
  <c r="DY60" i="1" s="1"/>
  <c r="EB60" i="1" s="1"/>
  <c r="EE60" i="1" s="1"/>
  <c r="EH60" i="1" s="1"/>
  <c r="DA92" i="1"/>
  <c r="DD92" i="1" s="1"/>
  <c r="DG92" i="1" s="1"/>
  <c r="DJ92" i="1" s="1"/>
  <c r="DM92" i="1" s="1"/>
  <c r="DP92" i="1" s="1"/>
  <c r="DS92" i="1" s="1"/>
  <c r="DV92" i="1" s="1"/>
  <c r="DY92" i="1" s="1"/>
  <c r="EB92" i="1" s="1"/>
  <c r="EE92" i="1" s="1"/>
  <c r="EH92" i="1" s="1"/>
  <c r="DA55" i="1"/>
  <c r="DD55" i="1" s="1"/>
  <c r="DG55" i="1" s="1"/>
  <c r="DJ55" i="1" s="1"/>
  <c r="DM55" i="1" s="1"/>
  <c r="DP55" i="1" s="1"/>
  <c r="DS55" i="1" s="1"/>
  <c r="DV55" i="1" s="1"/>
  <c r="DY55" i="1" s="1"/>
  <c r="EB55" i="1" s="1"/>
  <c r="EE55" i="1" s="1"/>
  <c r="EH55" i="1" s="1"/>
  <c r="DA87" i="1"/>
  <c r="DD87" i="1" s="1"/>
  <c r="DG87" i="1" s="1"/>
  <c r="DJ87" i="1" s="1"/>
  <c r="DM87" i="1" s="1"/>
  <c r="DP87" i="1" s="1"/>
  <c r="DS87" i="1" s="1"/>
  <c r="DV87" i="1" s="1"/>
  <c r="DY87" i="1" s="1"/>
  <c r="EB87" i="1" s="1"/>
  <c r="EE87" i="1" s="1"/>
  <c r="EH87" i="1" s="1"/>
  <c r="DA17" i="1"/>
  <c r="DD17" i="1" s="1"/>
  <c r="DG17" i="1" s="1"/>
  <c r="DJ17" i="1" s="1"/>
  <c r="DM17" i="1" s="1"/>
  <c r="DP17" i="1" s="1"/>
  <c r="DS17" i="1" s="1"/>
  <c r="DV17" i="1" s="1"/>
  <c r="DY17" i="1" s="1"/>
  <c r="EB17" i="1" s="1"/>
  <c r="EE17" i="1" s="1"/>
  <c r="EH17" i="1" s="1"/>
  <c r="DA56" i="1"/>
  <c r="DD56" i="1" s="1"/>
  <c r="DG56" i="1" s="1"/>
  <c r="DJ56" i="1" s="1"/>
  <c r="DM56" i="1" s="1"/>
  <c r="DP56" i="1" s="1"/>
  <c r="DS56" i="1" s="1"/>
  <c r="DV56" i="1" s="1"/>
  <c r="DY56" i="1" s="1"/>
  <c r="EB56" i="1" s="1"/>
  <c r="EE56" i="1" s="1"/>
  <c r="EH56" i="1" s="1"/>
  <c r="DA27" i="1"/>
  <c r="DD27" i="1" s="1"/>
  <c r="DG27" i="1" s="1"/>
  <c r="DJ27" i="1" s="1"/>
  <c r="DM27" i="1" s="1"/>
  <c r="DP27" i="1" s="1"/>
  <c r="DS27" i="1" s="1"/>
  <c r="DV27" i="1" s="1"/>
  <c r="DY27" i="1" s="1"/>
  <c r="EB27" i="1" s="1"/>
  <c r="EE27" i="1" s="1"/>
  <c r="EH27" i="1" s="1"/>
  <c r="DA22" i="1"/>
  <c r="DD22" i="1" s="1"/>
  <c r="DG22" i="1" s="1"/>
  <c r="DJ22" i="1" s="1"/>
  <c r="DM22" i="1" s="1"/>
  <c r="DP22" i="1" s="1"/>
  <c r="DS22" i="1" s="1"/>
  <c r="DV22" i="1" s="1"/>
  <c r="DY22" i="1" s="1"/>
  <c r="EB22" i="1" s="1"/>
  <c r="EE22" i="1" s="1"/>
  <c r="EH22" i="1" s="1"/>
  <c r="DA16" i="1"/>
  <c r="DD16" i="1" s="1"/>
  <c r="DG16" i="1" s="1"/>
  <c r="DJ16" i="1" s="1"/>
  <c r="DM16" i="1" s="1"/>
  <c r="DP16" i="1" s="1"/>
  <c r="DS16" i="1" s="1"/>
  <c r="DV16" i="1" s="1"/>
  <c r="DY16" i="1" s="1"/>
  <c r="EB16" i="1" s="1"/>
  <c r="EE16" i="1" s="1"/>
  <c r="EH16" i="1" s="1"/>
  <c r="DA26" i="1"/>
  <c r="DD26" i="1" s="1"/>
  <c r="DG26" i="1" s="1"/>
  <c r="DJ26" i="1" s="1"/>
  <c r="DM26" i="1" s="1"/>
  <c r="DP26" i="1" s="1"/>
  <c r="DS26" i="1" s="1"/>
  <c r="DV26" i="1" s="1"/>
  <c r="DY26" i="1" s="1"/>
  <c r="EB26" i="1" s="1"/>
  <c r="EE26" i="1" s="1"/>
  <c r="EH26" i="1" s="1"/>
  <c r="DA29" i="1"/>
  <c r="DD29" i="1" s="1"/>
  <c r="DG29" i="1" s="1"/>
  <c r="DJ29" i="1" s="1"/>
  <c r="DM29" i="1" s="1"/>
  <c r="DP29" i="1" s="1"/>
  <c r="DS29" i="1" s="1"/>
  <c r="DV29" i="1" s="1"/>
  <c r="DY29" i="1" s="1"/>
  <c r="EB29" i="1" s="1"/>
  <c r="EE29" i="1" s="1"/>
  <c r="EH29" i="1" s="1"/>
  <c r="DA34" i="1"/>
  <c r="DD34" i="1" s="1"/>
  <c r="DG34" i="1" s="1"/>
  <c r="DJ34" i="1" s="1"/>
  <c r="DM34" i="1" s="1"/>
  <c r="DP34" i="1" s="1"/>
  <c r="DS34" i="1" s="1"/>
  <c r="DV34" i="1" s="1"/>
  <c r="DY34" i="1" s="1"/>
  <c r="EB34" i="1" s="1"/>
  <c r="EE34" i="1" s="1"/>
  <c r="EH34" i="1" s="1"/>
  <c r="DA61" i="1"/>
  <c r="DD61" i="1" s="1"/>
  <c r="DG61" i="1" s="1"/>
  <c r="DJ61" i="1" s="1"/>
  <c r="DM61" i="1" s="1"/>
  <c r="DP61" i="1" s="1"/>
  <c r="DS61" i="1" s="1"/>
  <c r="DV61" i="1" s="1"/>
  <c r="DY61" i="1" s="1"/>
  <c r="EB61" i="1" s="1"/>
  <c r="EE61" i="1" s="1"/>
  <c r="EH61" i="1" s="1"/>
  <c r="DA54" i="1"/>
  <c r="DD54" i="1" s="1"/>
  <c r="DG54" i="1" s="1"/>
  <c r="DJ54" i="1" s="1"/>
  <c r="DM54" i="1" s="1"/>
  <c r="DP54" i="1" s="1"/>
  <c r="DS54" i="1" s="1"/>
  <c r="DV54" i="1" s="1"/>
  <c r="DY54" i="1" s="1"/>
  <c r="EB54" i="1" s="1"/>
  <c r="EE54" i="1" s="1"/>
  <c r="EH54" i="1" s="1"/>
  <c r="DA72" i="1"/>
  <c r="DD72" i="1" s="1"/>
  <c r="DG72" i="1" s="1"/>
  <c r="DJ72" i="1" s="1"/>
  <c r="DM72" i="1" s="1"/>
  <c r="DP72" i="1" s="1"/>
  <c r="DS72" i="1" s="1"/>
  <c r="DV72" i="1" s="1"/>
  <c r="DY72" i="1" s="1"/>
  <c r="EB72" i="1" s="1"/>
  <c r="EE72" i="1" s="1"/>
  <c r="EH72" i="1" s="1"/>
  <c r="DA86" i="1"/>
  <c r="DD86" i="1" s="1"/>
  <c r="DG86" i="1" s="1"/>
  <c r="DJ86" i="1" s="1"/>
  <c r="DM86" i="1" s="1"/>
  <c r="DP86" i="1" s="1"/>
  <c r="DS86" i="1" s="1"/>
  <c r="DV86" i="1" s="1"/>
  <c r="DY86" i="1" s="1"/>
  <c r="EB86" i="1" s="1"/>
  <c r="EE86" i="1" s="1"/>
  <c r="EH86" i="1" s="1"/>
  <c r="DA91" i="1"/>
  <c r="DD91" i="1" s="1"/>
  <c r="DG91" i="1" s="1"/>
  <c r="DJ91" i="1" s="1"/>
  <c r="DM91" i="1" s="1"/>
  <c r="DP91" i="1" s="1"/>
  <c r="DS91" i="1" s="1"/>
  <c r="DV91" i="1" s="1"/>
  <c r="DY91" i="1" s="1"/>
  <c r="EB91" i="1" s="1"/>
  <c r="EE91" i="1" s="1"/>
  <c r="EH91" i="1" s="1"/>
  <c r="DA14" i="1"/>
  <c r="DD14" i="1" s="1"/>
  <c r="DG14" i="1" s="1"/>
  <c r="DJ14" i="1" s="1"/>
  <c r="DM14" i="1" s="1"/>
  <c r="DP14" i="1" s="1"/>
  <c r="DS14" i="1" s="1"/>
  <c r="DV14" i="1" s="1"/>
  <c r="DY14" i="1" s="1"/>
  <c r="EB14" i="1" s="1"/>
  <c r="EE14" i="1" s="1"/>
  <c r="EH14" i="1" s="1"/>
  <c r="DA94" i="1"/>
  <c r="DD94" i="1" s="1"/>
  <c r="DG94" i="1" s="1"/>
  <c r="DJ94" i="1" s="1"/>
  <c r="DM94" i="1" s="1"/>
  <c r="DP94" i="1" s="1"/>
  <c r="DS94" i="1" s="1"/>
  <c r="DV94" i="1" s="1"/>
  <c r="DY94" i="1" s="1"/>
  <c r="EB94" i="1" s="1"/>
  <c r="EE94" i="1" s="1"/>
  <c r="EH94" i="1" s="1"/>
  <c r="DA83" i="1"/>
  <c r="DD83" i="1" s="1"/>
  <c r="DG83" i="1" s="1"/>
  <c r="DJ83" i="1" s="1"/>
  <c r="DM83" i="1" s="1"/>
  <c r="DP83" i="1" s="1"/>
  <c r="DS83" i="1" s="1"/>
  <c r="DV83" i="1" s="1"/>
  <c r="DY83" i="1" s="1"/>
  <c r="EB83" i="1" s="1"/>
  <c r="EE83" i="1" s="1"/>
  <c r="EH83" i="1" s="1"/>
  <c r="DB78" i="1"/>
  <c r="DE78" i="1" s="1"/>
  <c r="DH78" i="1" s="1"/>
  <c r="DK78" i="1" s="1"/>
  <c r="DN78" i="1" s="1"/>
  <c r="DQ78" i="1" s="1"/>
  <c r="DT78" i="1" s="1"/>
  <c r="DW78" i="1" s="1"/>
  <c r="DZ78" i="1" s="1"/>
  <c r="EC78" i="1" s="1"/>
  <c r="EF78" i="1" s="1"/>
  <c r="EI78" i="1" s="1"/>
  <c r="DB35" i="1"/>
  <c r="DE35" i="1" s="1"/>
  <c r="DH35" i="1" s="1"/>
  <c r="DK35" i="1" s="1"/>
  <c r="DN35" i="1" s="1"/>
  <c r="DQ35" i="1" s="1"/>
  <c r="DT35" i="1" s="1"/>
  <c r="DW35" i="1" s="1"/>
  <c r="DZ35" i="1" s="1"/>
  <c r="EC35" i="1" s="1"/>
  <c r="EF35" i="1" s="1"/>
  <c r="EI35" i="1" s="1"/>
  <c r="DB95" i="1"/>
  <c r="DE95" i="1" s="1"/>
  <c r="DH95" i="1" s="1"/>
  <c r="DK95" i="1" s="1"/>
  <c r="DN95" i="1" s="1"/>
  <c r="DQ95" i="1" s="1"/>
  <c r="DT95" i="1" s="1"/>
  <c r="DW95" i="1" s="1"/>
  <c r="DZ95" i="1" s="1"/>
  <c r="EC95" i="1" s="1"/>
  <c r="EF95" i="1" s="1"/>
  <c r="EI95" i="1" s="1"/>
  <c r="DB50" i="1"/>
  <c r="DE50" i="1" s="1"/>
  <c r="DH50" i="1" s="1"/>
  <c r="DK50" i="1" s="1"/>
  <c r="DN50" i="1" s="1"/>
  <c r="DQ50" i="1" s="1"/>
  <c r="DT50" i="1" s="1"/>
  <c r="DW50" i="1" s="1"/>
  <c r="DZ50" i="1" s="1"/>
  <c r="EC50" i="1" s="1"/>
  <c r="EF50" i="1" s="1"/>
  <c r="EI50" i="1" s="1"/>
  <c r="DB49" i="1"/>
  <c r="DE49" i="1" s="1"/>
  <c r="DH49" i="1" s="1"/>
  <c r="DK49" i="1" s="1"/>
  <c r="DN49" i="1" s="1"/>
  <c r="DQ49" i="1" s="1"/>
  <c r="DT49" i="1" s="1"/>
  <c r="DW49" i="1" s="1"/>
  <c r="DZ49" i="1" s="1"/>
  <c r="EC49" i="1" s="1"/>
  <c r="EF49" i="1" s="1"/>
  <c r="EI49" i="1" s="1"/>
  <c r="DB71" i="1"/>
  <c r="DE71" i="1" s="1"/>
  <c r="DH71" i="1" s="1"/>
  <c r="DK71" i="1" s="1"/>
  <c r="DN71" i="1" s="1"/>
  <c r="DQ71" i="1" s="1"/>
  <c r="DT71" i="1" s="1"/>
  <c r="DW71" i="1" s="1"/>
  <c r="DZ71" i="1" s="1"/>
  <c r="EC71" i="1" s="1"/>
  <c r="EF71" i="1" s="1"/>
  <c r="EI71" i="1" s="1"/>
  <c r="DB10" i="1"/>
  <c r="DE10" i="1" s="1"/>
  <c r="DH10" i="1" s="1"/>
  <c r="DK10" i="1" s="1"/>
  <c r="DN10" i="1" s="1"/>
  <c r="DQ10" i="1" s="1"/>
  <c r="DT10" i="1" s="1"/>
  <c r="DW10" i="1" s="1"/>
  <c r="DZ10" i="1" s="1"/>
  <c r="EC10" i="1" s="1"/>
  <c r="EF10" i="1" s="1"/>
  <c r="EI10" i="1" s="1"/>
  <c r="DB88" i="1"/>
  <c r="DE88" i="1" s="1"/>
  <c r="DH88" i="1" s="1"/>
  <c r="DK88" i="1" s="1"/>
  <c r="DN88" i="1" s="1"/>
  <c r="DQ88" i="1" s="1"/>
  <c r="DT88" i="1" s="1"/>
  <c r="DW88" i="1" s="1"/>
  <c r="DZ88" i="1" s="1"/>
  <c r="EC88" i="1" s="1"/>
  <c r="EF88" i="1" s="1"/>
  <c r="EI88" i="1" s="1"/>
  <c r="DB73" i="1"/>
  <c r="DE73" i="1" s="1"/>
  <c r="DH73" i="1" s="1"/>
  <c r="DK73" i="1" s="1"/>
  <c r="DN73" i="1" s="1"/>
  <c r="DQ73" i="1" s="1"/>
  <c r="DT73" i="1" s="1"/>
  <c r="DW73" i="1" s="1"/>
  <c r="DZ73" i="1" s="1"/>
  <c r="EC73" i="1" s="1"/>
  <c r="EF73" i="1" s="1"/>
  <c r="EI73" i="1" s="1"/>
  <c r="DB75" i="1"/>
  <c r="DE75" i="1" s="1"/>
  <c r="DH75" i="1" s="1"/>
  <c r="DK75" i="1" s="1"/>
  <c r="DN75" i="1" s="1"/>
  <c r="DQ75" i="1" s="1"/>
  <c r="DT75" i="1" s="1"/>
  <c r="DW75" i="1" s="1"/>
  <c r="DZ75" i="1" s="1"/>
  <c r="EC75" i="1" s="1"/>
  <c r="EF75" i="1" s="1"/>
  <c r="EI75" i="1" s="1"/>
  <c r="DB76" i="1"/>
  <c r="DE76" i="1" s="1"/>
  <c r="DH76" i="1" s="1"/>
  <c r="DK76" i="1" s="1"/>
  <c r="DN76" i="1" s="1"/>
  <c r="DQ76" i="1" s="1"/>
  <c r="DT76" i="1" s="1"/>
  <c r="DW76" i="1" s="1"/>
  <c r="DZ76" i="1" s="1"/>
  <c r="EC76" i="1" s="1"/>
  <c r="EF76" i="1" s="1"/>
  <c r="EI76" i="1" s="1"/>
  <c r="DB69" i="1"/>
  <c r="DE69" i="1" s="1"/>
  <c r="DH69" i="1" s="1"/>
  <c r="DK69" i="1" s="1"/>
  <c r="DN69" i="1" s="1"/>
  <c r="DQ69" i="1" s="1"/>
  <c r="DT69" i="1" s="1"/>
  <c r="DW69" i="1" s="1"/>
  <c r="DZ69" i="1" s="1"/>
  <c r="EC69" i="1" s="1"/>
  <c r="EF69" i="1" s="1"/>
  <c r="EI69" i="1" s="1"/>
  <c r="DB97" i="1"/>
  <c r="DE97" i="1" s="1"/>
  <c r="DH97" i="1" s="1"/>
  <c r="DK97" i="1" s="1"/>
  <c r="DN97" i="1" s="1"/>
  <c r="DQ97" i="1" s="1"/>
  <c r="DT97" i="1" s="1"/>
  <c r="DW97" i="1" s="1"/>
  <c r="DZ97" i="1" s="1"/>
  <c r="EC97" i="1" s="1"/>
  <c r="EF97" i="1" s="1"/>
  <c r="EI97" i="1" s="1"/>
  <c r="DB16" i="1"/>
  <c r="DE16" i="1" s="1"/>
  <c r="DH16" i="1" s="1"/>
  <c r="DK16" i="1" s="1"/>
  <c r="DN16" i="1" s="1"/>
  <c r="DQ16" i="1" s="1"/>
  <c r="DT16" i="1" s="1"/>
  <c r="DW16" i="1" s="1"/>
  <c r="DZ16" i="1" s="1"/>
  <c r="EC16" i="1" s="1"/>
  <c r="EF16" i="1" s="1"/>
  <c r="EI16" i="1" s="1"/>
  <c r="DB17" i="1"/>
  <c r="DE17" i="1" s="1"/>
  <c r="DH17" i="1" s="1"/>
  <c r="DK17" i="1" s="1"/>
  <c r="DN17" i="1" s="1"/>
  <c r="DQ17" i="1" s="1"/>
  <c r="DT17" i="1" s="1"/>
  <c r="DW17" i="1" s="1"/>
  <c r="DZ17" i="1" s="1"/>
  <c r="EC17" i="1" s="1"/>
  <c r="EF17" i="1" s="1"/>
  <c r="EI17" i="1" s="1"/>
  <c r="DB101" i="1"/>
  <c r="DE101" i="1" s="1"/>
  <c r="DH101" i="1" s="1"/>
  <c r="DK101" i="1" s="1"/>
  <c r="DN101" i="1" s="1"/>
  <c r="DQ101" i="1" s="1"/>
  <c r="DT101" i="1" s="1"/>
  <c r="DW101" i="1" s="1"/>
  <c r="DZ101" i="1" s="1"/>
  <c r="EC101" i="1" s="1"/>
  <c r="EF101" i="1" s="1"/>
  <c r="EI101" i="1" s="1"/>
  <c r="DB67" i="1"/>
  <c r="DE67" i="1" s="1"/>
  <c r="DH67" i="1" s="1"/>
  <c r="DK67" i="1" s="1"/>
  <c r="DN67" i="1" s="1"/>
  <c r="DQ67" i="1" s="1"/>
  <c r="DT67" i="1" s="1"/>
  <c r="DW67" i="1" s="1"/>
  <c r="DZ67" i="1" s="1"/>
  <c r="EC67" i="1" s="1"/>
  <c r="EF67" i="1" s="1"/>
  <c r="EI67" i="1" s="1"/>
  <c r="DB27" i="1"/>
  <c r="DE27" i="1" s="1"/>
  <c r="DH27" i="1" s="1"/>
  <c r="DK27" i="1" s="1"/>
  <c r="DN27" i="1" s="1"/>
  <c r="DQ27" i="1" s="1"/>
  <c r="DT27" i="1" s="1"/>
  <c r="DW27" i="1" s="1"/>
  <c r="DZ27" i="1" s="1"/>
  <c r="EC27" i="1" s="1"/>
  <c r="EF27" i="1" s="1"/>
  <c r="EI27" i="1" s="1"/>
  <c r="DB96" i="1"/>
  <c r="DE96" i="1" s="1"/>
  <c r="DH96" i="1" s="1"/>
  <c r="DK96" i="1" s="1"/>
  <c r="DN96" i="1" s="1"/>
  <c r="DQ96" i="1" s="1"/>
  <c r="DT96" i="1" s="1"/>
  <c r="DW96" i="1" s="1"/>
  <c r="DZ96" i="1" s="1"/>
  <c r="EC96" i="1" s="1"/>
  <c r="EF96" i="1" s="1"/>
  <c r="EI96" i="1" s="1"/>
  <c r="DB68" i="1"/>
  <c r="DE68" i="1" s="1"/>
  <c r="DH68" i="1" s="1"/>
  <c r="DK68" i="1" s="1"/>
  <c r="DN68" i="1" s="1"/>
  <c r="DQ68" i="1" s="1"/>
  <c r="DT68" i="1" s="1"/>
  <c r="DW68" i="1" s="1"/>
  <c r="DZ68" i="1" s="1"/>
  <c r="EC68" i="1" s="1"/>
  <c r="EF68" i="1" s="1"/>
  <c r="EI68" i="1" s="1"/>
  <c r="DB87" i="1"/>
  <c r="DE87" i="1" s="1"/>
  <c r="DH87" i="1" s="1"/>
  <c r="DK87" i="1" s="1"/>
  <c r="DN87" i="1" s="1"/>
  <c r="DQ87" i="1" s="1"/>
  <c r="DT87" i="1" s="1"/>
  <c r="DW87" i="1" s="1"/>
  <c r="DZ87" i="1" s="1"/>
  <c r="EC87" i="1" s="1"/>
  <c r="EF87" i="1" s="1"/>
  <c r="EI87" i="1" s="1"/>
  <c r="DB98" i="1"/>
  <c r="DE98" i="1" s="1"/>
  <c r="DH98" i="1" s="1"/>
  <c r="DK98" i="1" s="1"/>
  <c r="DN98" i="1" s="1"/>
  <c r="DQ98" i="1" s="1"/>
  <c r="DT98" i="1" s="1"/>
  <c r="DW98" i="1" s="1"/>
  <c r="DZ98" i="1" s="1"/>
  <c r="EC98" i="1" s="1"/>
  <c r="EF98" i="1" s="1"/>
  <c r="EI98" i="1" s="1"/>
  <c r="DB53" i="1"/>
  <c r="DE53" i="1" s="1"/>
  <c r="DH53" i="1" s="1"/>
  <c r="DK53" i="1" s="1"/>
  <c r="DN53" i="1" s="1"/>
  <c r="DQ53" i="1" s="1"/>
  <c r="DT53" i="1" s="1"/>
  <c r="DW53" i="1" s="1"/>
  <c r="DZ53" i="1" s="1"/>
  <c r="EC53" i="1" s="1"/>
  <c r="EF53" i="1" s="1"/>
  <c r="EI53" i="1" s="1"/>
  <c r="DB13" i="1"/>
  <c r="DE13" i="1" s="1"/>
  <c r="DH13" i="1" s="1"/>
  <c r="DK13" i="1" s="1"/>
  <c r="DN13" i="1" s="1"/>
  <c r="DQ13" i="1" s="1"/>
  <c r="DT13" i="1" s="1"/>
  <c r="DW13" i="1" s="1"/>
  <c r="DZ13" i="1" s="1"/>
  <c r="EC13" i="1" s="1"/>
  <c r="EF13" i="1" s="1"/>
  <c r="EI13" i="1" s="1"/>
  <c r="DB64" i="1"/>
  <c r="DE64" i="1" s="1"/>
  <c r="DH64" i="1" s="1"/>
  <c r="DK64" i="1" s="1"/>
  <c r="DN64" i="1" s="1"/>
  <c r="DQ64" i="1" s="1"/>
  <c r="DT64" i="1" s="1"/>
  <c r="DW64" i="1" s="1"/>
  <c r="DZ64" i="1" s="1"/>
  <c r="EC64" i="1" s="1"/>
  <c r="EF64" i="1" s="1"/>
  <c r="EI64" i="1" s="1"/>
  <c r="DB59" i="1"/>
  <c r="DE59" i="1" s="1"/>
  <c r="DH59" i="1" s="1"/>
  <c r="DK59" i="1" s="1"/>
  <c r="DN59" i="1" s="1"/>
  <c r="DQ59" i="1" s="1"/>
  <c r="DT59" i="1" s="1"/>
  <c r="DW59" i="1" s="1"/>
  <c r="DZ59" i="1" s="1"/>
  <c r="EC59" i="1" s="1"/>
  <c r="EF59" i="1" s="1"/>
  <c r="EI59" i="1" s="1"/>
  <c r="DB41" i="1"/>
  <c r="DE41" i="1" s="1"/>
  <c r="DH41" i="1" s="1"/>
  <c r="DK41" i="1" s="1"/>
  <c r="DN41" i="1" s="1"/>
  <c r="DQ41" i="1" s="1"/>
  <c r="DT41" i="1" s="1"/>
  <c r="DW41" i="1" s="1"/>
  <c r="DZ41" i="1" s="1"/>
  <c r="EC41" i="1" s="1"/>
  <c r="EF41" i="1" s="1"/>
  <c r="EI41" i="1" s="1"/>
  <c r="DB9" i="1"/>
  <c r="DE9" i="1" s="1"/>
  <c r="DH9" i="1" s="1"/>
  <c r="DK9" i="1" s="1"/>
  <c r="DN9" i="1" s="1"/>
  <c r="DQ9" i="1" s="1"/>
  <c r="DT9" i="1" s="1"/>
  <c r="DW9" i="1" s="1"/>
  <c r="DZ9" i="1" s="1"/>
  <c r="EC9" i="1" s="1"/>
  <c r="EF9" i="1" s="1"/>
  <c r="EI9" i="1" s="1"/>
  <c r="DB14" i="1"/>
  <c r="DE14" i="1" s="1"/>
  <c r="DH14" i="1" s="1"/>
  <c r="DK14" i="1" s="1"/>
  <c r="DN14" i="1" s="1"/>
  <c r="DQ14" i="1" s="1"/>
  <c r="DT14" i="1" s="1"/>
  <c r="DW14" i="1" s="1"/>
  <c r="DZ14" i="1" s="1"/>
  <c r="EC14" i="1" s="1"/>
  <c r="EF14" i="1" s="1"/>
  <c r="EI14" i="1" s="1"/>
  <c r="DB28" i="1"/>
  <c r="DE28" i="1" s="1"/>
  <c r="DH28" i="1" s="1"/>
  <c r="DK28" i="1" s="1"/>
  <c r="DN28" i="1" s="1"/>
  <c r="DQ28" i="1" s="1"/>
  <c r="DT28" i="1" s="1"/>
  <c r="DW28" i="1" s="1"/>
  <c r="DZ28" i="1" s="1"/>
  <c r="EC28" i="1" s="1"/>
  <c r="EF28" i="1" s="1"/>
  <c r="EI28" i="1" s="1"/>
  <c r="DB91" i="1"/>
  <c r="DE91" i="1" s="1"/>
  <c r="DH91" i="1" s="1"/>
  <c r="DK91" i="1" s="1"/>
  <c r="DN91" i="1" s="1"/>
  <c r="DQ91" i="1" s="1"/>
  <c r="DT91" i="1" s="1"/>
  <c r="DW91" i="1" s="1"/>
  <c r="DZ91" i="1" s="1"/>
  <c r="EC91" i="1" s="1"/>
  <c r="EF91" i="1" s="1"/>
  <c r="EI91" i="1" s="1"/>
  <c r="DB33" i="1"/>
  <c r="DE33" i="1" s="1"/>
  <c r="DH33" i="1" s="1"/>
  <c r="DK33" i="1" s="1"/>
  <c r="DN33" i="1" s="1"/>
  <c r="DQ33" i="1" s="1"/>
  <c r="DT33" i="1" s="1"/>
  <c r="DW33" i="1" s="1"/>
  <c r="DZ33" i="1" s="1"/>
  <c r="EC33" i="1" s="1"/>
  <c r="EF33" i="1" s="1"/>
  <c r="EI33" i="1" s="1"/>
  <c r="DB99" i="1"/>
  <c r="DE99" i="1" s="1"/>
  <c r="DH99" i="1" s="1"/>
  <c r="DK99" i="1" s="1"/>
  <c r="DN99" i="1" s="1"/>
  <c r="DQ99" i="1" s="1"/>
  <c r="DT99" i="1" s="1"/>
  <c r="DW99" i="1" s="1"/>
  <c r="DZ99" i="1" s="1"/>
  <c r="EC99" i="1" s="1"/>
  <c r="EF99" i="1" s="1"/>
  <c r="EI99" i="1" s="1"/>
  <c r="DB21" i="1"/>
  <c r="DE21" i="1" s="1"/>
  <c r="DH21" i="1" s="1"/>
  <c r="DK21" i="1" s="1"/>
  <c r="DN21" i="1" s="1"/>
  <c r="DQ21" i="1" s="1"/>
  <c r="DT21" i="1" s="1"/>
  <c r="DW21" i="1" s="1"/>
  <c r="DZ21" i="1" s="1"/>
  <c r="EC21" i="1" s="1"/>
  <c r="EF21" i="1" s="1"/>
  <c r="EI21" i="1" s="1"/>
  <c r="DB12" i="1"/>
  <c r="DE12" i="1" s="1"/>
  <c r="DH12" i="1" s="1"/>
  <c r="DK12" i="1" s="1"/>
  <c r="DN12" i="1" s="1"/>
  <c r="DQ12" i="1" s="1"/>
  <c r="DT12" i="1" s="1"/>
  <c r="DW12" i="1" s="1"/>
  <c r="DZ12" i="1" s="1"/>
  <c r="EC12" i="1" s="1"/>
  <c r="EF12" i="1" s="1"/>
  <c r="EI12" i="1" s="1"/>
  <c r="DB37" i="1"/>
  <c r="DE37" i="1" s="1"/>
  <c r="DH37" i="1" s="1"/>
  <c r="DK37" i="1" s="1"/>
  <c r="DN37" i="1" s="1"/>
  <c r="DQ37" i="1" s="1"/>
  <c r="DT37" i="1" s="1"/>
  <c r="DW37" i="1" s="1"/>
  <c r="DZ37" i="1" s="1"/>
  <c r="EC37" i="1" s="1"/>
  <c r="EF37" i="1" s="1"/>
  <c r="EI37" i="1" s="1"/>
  <c r="DB51" i="1"/>
  <c r="DE51" i="1" s="1"/>
  <c r="DH51" i="1" s="1"/>
  <c r="DK51" i="1" s="1"/>
  <c r="DN51" i="1" s="1"/>
  <c r="DQ51" i="1" s="1"/>
  <c r="DT51" i="1" s="1"/>
  <c r="DW51" i="1" s="1"/>
  <c r="DZ51" i="1" s="1"/>
  <c r="EC51" i="1" s="1"/>
  <c r="EF51" i="1" s="1"/>
  <c r="EI51" i="1" s="1"/>
  <c r="DC96" i="1"/>
  <c r="DF96" i="1" s="1"/>
  <c r="DI96" i="1" s="1"/>
  <c r="DL96" i="1" s="1"/>
  <c r="DO96" i="1" s="1"/>
  <c r="DR96" i="1" s="1"/>
  <c r="DU96" i="1" s="1"/>
  <c r="DX96" i="1" s="1"/>
  <c r="EA96" i="1" s="1"/>
  <c r="ED96" i="1" s="1"/>
  <c r="EG96" i="1" s="1"/>
  <c r="EJ96" i="1" s="1"/>
  <c r="DC57" i="1"/>
  <c r="DF57" i="1" s="1"/>
  <c r="DI57" i="1" s="1"/>
  <c r="DL57" i="1" s="1"/>
  <c r="DO57" i="1" s="1"/>
  <c r="DR57" i="1" s="1"/>
  <c r="DU57" i="1" s="1"/>
  <c r="DX57" i="1" s="1"/>
  <c r="EA57" i="1" s="1"/>
  <c r="ED57" i="1" s="1"/>
  <c r="EG57" i="1" s="1"/>
  <c r="EJ57" i="1" s="1"/>
  <c r="DC99" i="1"/>
  <c r="DF99" i="1" s="1"/>
  <c r="DI99" i="1" s="1"/>
  <c r="DL99" i="1" s="1"/>
  <c r="DO99" i="1" s="1"/>
  <c r="DR99" i="1" s="1"/>
  <c r="DU99" i="1" s="1"/>
  <c r="DX99" i="1" s="1"/>
  <c r="EA99" i="1" s="1"/>
  <c r="ED99" i="1" s="1"/>
  <c r="EG99" i="1" s="1"/>
  <c r="EJ99" i="1" s="1"/>
  <c r="DC83" i="1"/>
  <c r="DF83" i="1" s="1"/>
  <c r="DI83" i="1" s="1"/>
  <c r="DL83" i="1" s="1"/>
  <c r="DO83" i="1" s="1"/>
  <c r="DR83" i="1" s="1"/>
  <c r="DU83" i="1" s="1"/>
  <c r="DX83" i="1" s="1"/>
  <c r="EA83" i="1" s="1"/>
  <c r="ED83" i="1" s="1"/>
  <c r="EG83" i="1" s="1"/>
  <c r="EJ83" i="1" s="1"/>
  <c r="DC9" i="1"/>
  <c r="DF9" i="1" s="1"/>
  <c r="DI9" i="1" s="1"/>
  <c r="DL9" i="1" s="1"/>
  <c r="DO9" i="1" s="1"/>
  <c r="DR9" i="1" s="1"/>
  <c r="DU9" i="1" s="1"/>
  <c r="DX9" i="1" s="1"/>
  <c r="EA9" i="1" s="1"/>
  <c r="ED9" i="1" s="1"/>
  <c r="EG9" i="1" s="1"/>
  <c r="EJ9" i="1" s="1"/>
  <c r="DC36" i="1"/>
  <c r="DF36" i="1" s="1"/>
  <c r="DI36" i="1" s="1"/>
  <c r="DL36" i="1" s="1"/>
  <c r="DO36" i="1" s="1"/>
  <c r="DR36" i="1" s="1"/>
  <c r="DU36" i="1" s="1"/>
  <c r="DX36" i="1" s="1"/>
  <c r="EA36" i="1" s="1"/>
  <c r="ED36" i="1" s="1"/>
  <c r="EG36" i="1" s="1"/>
  <c r="EJ36" i="1" s="1"/>
  <c r="DC59" i="1"/>
  <c r="DF59" i="1" s="1"/>
  <c r="DI59" i="1" s="1"/>
  <c r="DL59" i="1" s="1"/>
  <c r="DO59" i="1" s="1"/>
  <c r="DR59" i="1" s="1"/>
  <c r="DU59" i="1" s="1"/>
  <c r="DX59" i="1" s="1"/>
  <c r="EA59" i="1" s="1"/>
  <c r="ED59" i="1" s="1"/>
  <c r="EG59" i="1" s="1"/>
  <c r="EJ59" i="1" s="1"/>
  <c r="DC88" i="1"/>
  <c r="DF88" i="1" s="1"/>
  <c r="DI88" i="1" s="1"/>
  <c r="DL88" i="1" s="1"/>
  <c r="DO88" i="1" s="1"/>
  <c r="DR88" i="1" s="1"/>
  <c r="DU88" i="1" s="1"/>
  <c r="DX88" i="1" s="1"/>
  <c r="EA88" i="1" s="1"/>
  <c r="ED88" i="1" s="1"/>
  <c r="EG88" i="1" s="1"/>
  <c r="EJ88" i="1" s="1"/>
  <c r="DC50" i="1"/>
  <c r="DF50" i="1" s="1"/>
  <c r="DI50" i="1" s="1"/>
  <c r="DL50" i="1" s="1"/>
  <c r="DO50" i="1" s="1"/>
  <c r="DR50" i="1" s="1"/>
  <c r="DU50" i="1" s="1"/>
  <c r="DX50" i="1" s="1"/>
  <c r="EA50" i="1" s="1"/>
  <c r="ED50" i="1" s="1"/>
  <c r="EG50" i="1" s="1"/>
  <c r="EJ50" i="1" s="1"/>
  <c r="DC56" i="1"/>
  <c r="DF56" i="1" s="1"/>
  <c r="DI56" i="1" s="1"/>
  <c r="DL56" i="1" s="1"/>
  <c r="DO56" i="1" s="1"/>
  <c r="DR56" i="1" s="1"/>
  <c r="DU56" i="1" s="1"/>
  <c r="DX56" i="1" s="1"/>
  <c r="EA56" i="1" s="1"/>
  <c r="ED56" i="1" s="1"/>
  <c r="EG56" i="1" s="1"/>
  <c r="EJ56" i="1" s="1"/>
  <c r="DC67" i="1"/>
  <c r="DF67" i="1" s="1"/>
  <c r="DI67" i="1" s="1"/>
  <c r="DL67" i="1" s="1"/>
  <c r="DO67" i="1" s="1"/>
  <c r="DR67" i="1" s="1"/>
  <c r="DU67" i="1" s="1"/>
  <c r="DX67" i="1" s="1"/>
  <c r="EA67" i="1" s="1"/>
  <c r="ED67" i="1" s="1"/>
  <c r="EG67" i="1" s="1"/>
  <c r="EJ67" i="1" s="1"/>
  <c r="DC42" i="1"/>
  <c r="DF42" i="1" s="1"/>
  <c r="DI42" i="1" s="1"/>
  <c r="DL42" i="1" s="1"/>
  <c r="DO42" i="1" s="1"/>
  <c r="DR42" i="1" s="1"/>
  <c r="DU42" i="1" s="1"/>
  <c r="DX42" i="1" s="1"/>
  <c r="EA42" i="1" s="1"/>
  <c r="ED42" i="1" s="1"/>
  <c r="EG42" i="1" s="1"/>
  <c r="EJ42" i="1" s="1"/>
  <c r="DC93" i="1"/>
  <c r="DF93" i="1" s="1"/>
  <c r="DI93" i="1" s="1"/>
  <c r="DL93" i="1" s="1"/>
  <c r="DO93" i="1" s="1"/>
  <c r="DR93" i="1" s="1"/>
  <c r="DU93" i="1" s="1"/>
  <c r="DX93" i="1" s="1"/>
  <c r="EA93" i="1" s="1"/>
  <c r="ED93" i="1" s="1"/>
  <c r="EG93" i="1" s="1"/>
  <c r="EJ93" i="1" s="1"/>
  <c r="DC33" i="1"/>
  <c r="DF33" i="1" s="1"/>
  <c r="DI33" i="1" s="1"/>
  <c r="DL33" i="1" s="1"/>
  <c r="DO33" i="1" s="1"/>
  <c r="DR33" i="1" s="1"/>
  <c r="DU33" i="1" s="1"/>
  <c r="DX33" i="1" s="1"/>
  <c r="EA33" i="1" s="1"/>
  <c r="ED33" i="1" s="1"/>
  <c r="EG33" i="1" s="1"/>
  <c r="EJ33" i="1" s="1"/>
  <c r="DC65" i="1"/>
  <c r="DF65" i="1" s="1"/>
  <c r="DI65" i="1" s="1"/>
  <c r="DL65" i="1" s="1"/>
  <c r="DO65" i="1" s="1"/>
  <c r="DR65" i="1" s="1"/>
  <c r="DU65" i="1" s="1"/>
  <c r="DX65" i="1" s="1"/>
  <c r="EA65" i="1" s="1"/>
  <c r="ED65" i="1" s="1"/>
  <c r="EG65" i="1" s="1"/>
  <c r="EJ65" i="1" s="1"/>
  <c r="DC52" i="1"/>
  <c r="DF52" i="1" s="1"/>
  <c r="DI52" i="1" s="1"/>
  <c r="DL52" i="1" s="1"/>
  <c r="DO52" i="1" s="1"/>
  <c r="DR52" i="1" s="1"/>
  <c r="DU52" i="1" s="1"/>
  <c r="DX52" i="1" s="1"/>
  <c r="EA52" i="1" s="1"/>
  <c r="ED52" i="1" s="1"/>
  <c r="EG52" i="1" s="1"/>
  <c r="EJ52" i="1" s="1"/>
  <c r="DC28" i="1"/>
  <c r="DF28" i="1" s="1"/>
  <c r="DI28" i="1" s="1"/>
  <c r="DL28" i="1" s="1"/>
  <c r="DO28" i="1" s="1"/>
  <c r="DR28" i="1" s="1"/>
  <c r="DU28" i="1" s="1"/>
  <c r="DX28" i="1" s="1"/>
  <c r="EA28" i="1" s="1"/>
  <c r="ED28" i="1" s="1"/>
  <c r="EG28" i="1" s="1"/>
  <c r="EJ28" i="1" s="1"/>
  <c r="DC86" i="1"/>
  <c r="DF86" i="1" s="1"/>
  <c r="DI86" i="1" s="1"/>
  <c r="DL86" i="1" s="1"/>
  <c r="DO86" i="1" s="1"/>
  <c r="DR86" i="1" s="1"/>
  <c r="DU86" i="1" s="1"/>
  <c r="DX86" i="1" s="1"/>
  <c r="EA86" i="1" s="1"/>
  <c r="ED86" i="1" s="1"/>
  <c r="EG86" i="1" s="1"/>
  <c r="EJ86" i="1" s="1"/>
  <c r="DC51" i="1"/>
  <c r="DF51" i="1" s="1"/>
  <c r="DI51" i="1" s="1"/>
  <c r="DL51" i="1" s="1"/>
  <c r="DO51" i="1" s="1"/>
  <c r="DR51" i="1" s="1"/>
  <c r="DU51" i="1" s="1"/>
  <c r="DX51" i="1" s="1"/>
  <c r="EA51" i="1" s="1"/>
  <c r="ED51" i="1" s="1"/>
  <c r="EG51" i="1" s="1"/>
  <c r="EJ51" i="1" s="1"/>
  <c r="DC95" i="1"/>
  <c r="DF95" i="1" s="1"/>
  <c r="DI95" i="1" s="1"/>
  <c r="DL95" i="1" s="1"/>
  <c r="DO95" i="1" s="1"/>
  <c r="DR95" i="1" s="1"/>
  <c r="DU95" i="1" s="1"/>
  <c r="DX95" i="1" s="1"/>
  <c r="EA95" i="1" s="1"/>
  <c r="ED95" i="1" s="1"/>
  <c r="EG95" i="1" s="1"/>
  <c r="EJ95" i="1" s="1"/>
  <c r="DC77" i="1"/>
  <c r="DF77" i="1" s="1"/>
  <c r="DI77" i="1" s="1"/>
  <c r="DL77" i="1" s="1"/>
  <c r="DO77" i="1" s="1"/>
  <c r="DR77" i="1" s="1"/>
  <c r="DU77" i="1" s="1"/>
  <c r="DX77" i="1" s="1"/>
  <c r="EA77" i="1" s="1"/>
  <c r="ED77" i="1" s="1"/>
  <c r="EG77" i="1" s="1"/>
  <c r="EJ77" i="1" s="1"/>
  <c r="DC87" i="1"/>
  <c r="DF87" i="1" s="1"/>
  <c r="DI87" i="1" s="1"/>
  <c r="DL87" i="1" s="1"/>
  <c r="DO87" i="1" s="1"/>
  <c r="DR87" i="1" s="1"/>
  <c r="DU87" i="1" s="1"/>
  <c r="DX87" i="1" s="1"/>
  <c r="EA87" i="1" s="1"/>
  <c r="ED87" i="1" s="1"/>
  <c r="EG87" i="1" s="1"/>
  <c r="EJ87" i="1" s="1"/>
  <c r="DC92" i="1"/>
  <c r="DF92" i="1" s="1"/>
  <c r="DI92" i="1" s="1"/>
  <c r="DL92" i="1" s="1"/>
  <c r="DO92" i="1" s="1"/>
  <c r="DR92" i="1" s="1"/>
  <c r="DU92" i="1" s="1"/>
  <c r="DX92" i="1" s="1"/>
  <c r="EA92" i="1" s="1"/>
  <c r="ED92" i="1" s="1"/>
  <c r="EG92" i="1" s="1"/>
  <c r="EJ92" i="1" s="1"/>
  <c r="DC94" i="1"/>
  <c r="DF94" i="1" s="1"/>
  <c r="DI94" i="1" s="1"/>
  <c r="DL94" i="1" s="1"/>
  <c r="DO94" i="1" s="1"/>
  <c r="DR94" i="1" s="1"/>
  <c r="DU94" i="1" s="1"/>
  <c r="DX94" i="1" s="1"/>
  <c r="EA94" i="1" s="1"/>
  <c r="ED94" i="1" s="1"/>
  <c r="EG94" i="1" s="1"/>
  <c r="EJ94" i="1" s="1"/>
  <c r="DC29" i="1"/>
  <c r="DF29" i="1" s="1"/>
  <c r="DI29" i="1" s="1"/>
  <c r="DL29" i="1" s="1"/>
  <c r="DO29" i="1" s="1"/>
  <c r="DR29" i="1" s="1"/>
  <c r="DU29" i="1" s="1"/>
  <c r="DX29" i="1" s="1"/>
  <c r="EA29" i="1" s="1"/>
  <c r="ED29" i="1" s="1"/>
  <c r="EG29" i="1" s="1"/>
  <c r="EJ29" i="1" s="1"/>
  <c r="DC74" i="1"/>
  <c r="DF74" i="1" s="1"/>
  <c r="DI74" i="1" s="1"/>
  <c r="DL74" i="1" s="1"/>
  <c r="DO74" i="1" s="1"/>
  <c r="DR74" i="1" s="1"/>
  <c r="DU74" i="1" s="1"/>
  <c r="DX74" i="1" s="1"/>
  <c r="EA74" i="1" s="1"/>
  <c r="ED74" i="1" s="1"/>
  <c r="EG74" i="1" s="1"/>
  <c r="EJ74" i="1" s="1"/>
  <c r="DC101" i="1"/>
  <c r="DF101" i="1" s="1"/>
  <c r="DI101" i="1" s="1"/>
  <c r="DL101" i="1" s="1"/>
  <c r="DO101" i="1" s="1"/>
  <c r="DR101" i="1" s="1"/>
  <c r="DU101" i="1" s="1"/>
  <c r="DX101" i="1" s="1"/>
  <c r="EA101" i="1" s="1"/>
  <c r="ED101" i="1" s="1"/>
  <c r="EG101" i="1" s="1"/>
  <c r="EJ101" i="1" s="1"/>
  <c r="DC90" i="1"/>
  <c r="DF90" i="1" s="1"/>
  <c r="DI90" i="1" s="1"/>
  <c r="DL90" i="1" s="1"/>
  <c r="DO90" i="1" s="1"/>
  <c r="DR90" i="1" s="1"/>
  <c r="DU90" i="1" s="1"/>
  <c r="DX90" i="1" s="1"/>
  <c r="EA90" i="1" s="1"/>
  <c r="ED90" i="1" s="1"/>
  <c r="EG90" i="1" s="1"/>
  <c r="EJ90" i="1" s="1"/>
  <c r="DC45" i="1"/>
  <c r="DF45" i="1" s="1"/>
  <c r="DI45" i="1" s="1"/>
  <c r="DL45" i="1" s="1"/>
  <c r="DO45" i="1" s="1"/>
  <c r="DR45" i="1" s="1"/>
  <c r="DU45" i="1" s="1"/>
  <c r="DX45" i="1" s="1"/>
  <c r="EA45" i="1" s="1"/>
  <c r="ED45" i="1" s="1"/>
  <c r="EG45" i="1" s="1"/>
  <c r="EJ45" i="1" s="1"/>
  <c r="DC61" i="1"/>
  <c r="DF61" i="1" s="1"/>
  <c r="DI61" i="1" s="1"/>
  <c r="DL61" i="1" s="1"/>
  <c r="DO61" i="1" s="1"/>
  <c r="DR61" i="1" s="1"/>
  <c r="DU61" i="1" s="1"/>
  <c r="DX61" i="1" s="1"/>
  <c r="EA61" i="1" s="1"/>
  <c r="ED61" i="1" s="1"/>
  <c r="EG61" i="1" s="1"/>
  <c r="EJ61" i="1" s="1"/>
  <c r="DC70" i="1"/>
  <c r="DF70" i="1" s="1"/>
  <c r="DI70" i="1" s="1"/>
  <c r="DL70" i="1" s="1"/>
  <c r="DO70" i="1" s="1"/>
  <c r="DR70" i="1" s="1"/>
  <c r="DU70" i="1" s="1"/>
  <c r="DX70" i="1" s="1"/>
  <c r="EA70" i="1" s="1"/>
  <c r="ED70" i="1" s="1"/>
  <c r="EG70" i="1" s="1"/>
  <c r="EJ70" i="1" s="1"/>
  <c r="DC38" i="1"/>
  <c r="DF38" i="1" s="1"/>
  <c r="DI38" i="1" s="1"/>
  <c r="DL38" i="1" s="1"/>
  <c r="DO38" i="1" s="1"/>
  <c r="DR38" i="1" s="1"/>
  <c r="DU38" i="1" s="1"/>
  <c r="DX38" i="1" s="1"/>
  <c r="EA38" i="1" s="1"/>
  <c r="ED38" i="1" s="1"/>
  <c r="EG38" i="1" s="1"/>
  <c r="EJ38" i="1" s="1"/>
  <c r="DC12" i="1"/>
  <c r="DF12" i="1" s="1"/>
  <c r="DI12" i="1" s="1"/>
  <c r="DL12" i="1" s="1"/>
  <c r="DO12" i="1" s="1"/>
  <c r="DR12" i="1" s="1"/>
  <c r="DU12" i="1" s="1"/>
  <c r="DX12" i="1" s="1"/>
  <c r="EA12" i="1" s="1"/>
  <c r="ED12" i="1" s="1"/>
  <c r="EG12" i="1" s="1"/>
  <c r="EJ12" i="1" s="1"/>
  <c r="DC26" i="1"/>
  <c r="DF26" i="1" s="1"/>
  <c r="DI26" i="1" s="1"/>
  <c r="DL26" i="1" s="1"/>
  <c r="DO26" i="1" s="1"/>
  <c r="DR26" i="1" s="1"/>
  <c r="DU26" i="1" s="1"/>
  <c r="DX26" i="1" s="1"/>
  <c r="EA26" i="1" s="1"/>
  <c r="ED26" i="1" s="1"/>
  <c r="EG26" i="1" s="1"/>
  <c r="EJ26" i="1" s="1"/>
  <c r="DC16" i="1"/>
  <c r="DF16" i="1" s="1"/>
  <c r="DI16" i="1" s="1"/>
  <c r="DL16" i="1" s="1"/>
  <c r="DO16" i="1" s="1"/>
  <c r="DR16" i="1" s="1"/>
  <c r="DU16" i="1" s="1"/>
  <c r="DX16" i="1" s="1"/>
  <c r="EA16" i="1" s="1"/>
  <c r="ED16" i="1" s="1"/>
  <c r="EG16" i="1" s="1"/>
  <c r="EJ16" i="1" s="1"/>
  <c r="DC69" i="1"/>
  <c r="DF69" i="1" s="1"/>
  <c r="DI69" i="1" s="1"/>
  <c r="DL69" i="1" s="1"/>
  <c r="DO69" i="1" s="1"/>
  <c r="DR69" i="1" s="1"/>
  <c r="DU69" i="1" s="1"/>
  <c r="DX69" i="1" s="1"/>
  <c r="EA69" i="1" s="1"/>
  <c r="ED69" i="1" s="1"/>
  <c r="EG69" i="1" s="1"/>
  <c r="EJ69" i="1" s="1"/>
  <c r="DC18" i="1"/>
  <c r="DF18" i="1" s="1"/>
  <c r="DI18" i="1" s="1"/>
  <c r="DL18" i="1" s="1"/>
  <c r="DO18" i="1" s="1"/>
  <c r="DR18" i="1" s="1"/>
  <c r="DU18" i="1" s="1"/>
  <c r="DX18" i="1" s="1"/>
  <c r="EA18" i="1" s="1"/>
  <c r="ED18" i="1" s="1"/>
  <c r="EG18" i="1" s="1"/>
  <c r="EJ18" i="1" s="1"/>
  <c r="DC21" i="1"/>
  <c r="DF21" i="1" s="1"/>
  <c r="DI21" i="1" s="1"/>
  <c r="DL21" i="1" s="1"/>
  <c r="DO21" i="1" s="1"/>
  <c r="DR21" i="1" s="1"/>
  <c r="DU21" i="1" s="1"/>
  <c r="DX21" i="1" s="1"/>
  <c r="EA21" i="1" s="1"/>
  <c r="ED21" i="1" s="1"/>
  <c r="EG21" i="1" s="1"/>
  <c r="EJ21" i="1" s="1"/>
  <c r="DC79" i="1"/>
  <c r="DF79" i="1" s="1"/>
  <c r="DI79" i="1" s="1"/>
  <c r="DL79" i="1" s="1"/>
  <c r="DO79" i="1" s="1"/>
  <c r="DR79" i="1" s="1"/>
  <c r="DU79" i="1" s="1"/>
  <c r="DX79" i="1" s="1"/>
  <c r="EA79" i="1" s="1"/>
  <c r="ED79" i="1" s="1"/>
  <c r="EG79" i="1" s="1"/>
  <c r="EJ79" i="1" s="1"/>
  <c r="DC8" i="1"/>
  <c r="DC91" i="1"/>
  <c r="DF91" i="1" s="1"/>
  <c r="DI91" i="1" s="1"/>
  <c r="DL91" i="1" s="1"/>
  <c r="DO91" i="1" s="1"/>
  <c r="DR91" i="1" s="1"/>
  <c r="DU91" i="1" s="1"/>
  <c r="DX91" i="1" s="1"/>
  <c r="EA91" i="1" s="1"/>
  <c r="ED91" i="1" s="1"/>
  <c r="EG91" i="1" s="1"/>
  <c r="EJ91" i="1" s="1"/>
  <c r="DA67" i="1"/>
  <c r="DD67" i="1" s="1"/>
  <c r="DG67" i="1" s="1"/>
  <c r="DJ67" i="1" s="1"/>
  <c r="DM67" i="1" s="1"/>
  <c r="DP67" i="1" s="1"/>
  <c r="DS67" i="1" s="1"/>
  <c r="DV67" i="1" s="1"/>
  <c r="DY67" i="1" s="1"/>
  <c r="EB67" i="1" s="1"/>
  <c r="EE67" i="1" s="1"/>
  <c r="EH67" i="1" s="1"/>
  <c r="DA70" i="1"/>
  <c r="DD70" i="1" s="1"/>
  <c r="DG70" i="1" s="1"/>
  <c r="DJ70" i="1" s="1"/>
  <c r="DM70" i="1" s="1"/>
  <c r="DP70" i="1" s="1"/>
  <c r="DS70" i="1" s="1"/>
  <c r="DV70" i="1" s="1"/>
  <c r="DY70" i="1" s="1"/>
  <c r="EB70" i="1" s="1"/>
  <c r="EE70" i="1" s="1"/>
  <c r="EH70" i="1" s="1"/>
  <c r="DA71" i="1"/>
  <c r="DD71" i="1" s="1"/>
  <c r="DG71" i="1" s="1"/>
  <c r="DJ71" i="1" s="1"/>
  <c r="DM71" i="1" s="1"/>
  <c r="DP71" i="1" s="1"/>
  <c r="DS71" i="1" s="1"/>
  <c r="DV71" i="1" s="1"/>
  <c r="DY71" i="1" s="1"/>
  <c r="EB71" i="1" s="1"/>
  <c r="EE71" i="1" s="1"/>
  <c r="EH71" i="1" s="1"/>
  <c r="DA20" i="1"/>
  <c r="DD20" i="1" s="1"/>
  <c r="DG20" i="1" s="1"/>
  <c r="DJ20" i="1" s="1"/>
  <c r="DM20" i="1" s="1"/>
  <c r="DP20" i="1" s="1"/>
  <c r="DS20" i="1" s="1"/>
  <c r="DV20" i="1" s="1"/>
  <c r="DY20" i="1" s="1"/>
  <c r="EB20" i="1" s="1"/>
  <c r="EE20" i="1" s="1"/>
  <c r="EH20" i="1" s="1"/>
  <c r="DA53" i="1"/>
  <c r="DD53" i="1" s="1"/>
  <c r="DG53" i="1" s="1"/>
  <c r="DJ53" i="1" s="1"/>
  <c r="DM53" i="1" s="1"/>
  <c r="DP53" i="1" s="1"/>
  <c r="DS53" i="1" s="1"/>
  <c r="DV53" i="1" s="1"/>
  <c r="DY53" i="1" s="1"/>
  <c r="EB53" i="1" s="1"/>
  <c r="EE53" i="1" s="1"/>
  <c r="EH53" i="1" s="1"/>
  <c r="DA68" i="1"/>
  <c r="DD68" i="1" s="1"/>
  <c r="DG68" i="1" s="1"/>
  <c r="DJ68" i="1" s="1"/>
  <c r="DM68" i="1" s="1"/>
  <c r="DP68" i="1" s="1"/>
  <c r="DS68" i="1" s="1"/>
  <c r="DV68" i="1" s="1"/>
  <c r="DY68" i="1" s="1"/>
  <c r="EB68" i="1" s="1"/>
  <c r="EE68" i="1" s="1"/>
  <c r="EH68" i="1" s="1"/>
  <c r="DA101" i="1"/>
  <c r="DD101" i="1" s="1"/>
  <c r="DG101" i="1" s="1"/>
  <c r="DJ101" i="1" s="1"/>
  <c r="DM101" i="1" s="1"/>
  <c r="DP101" i="1" s="1"/>
  <c r="DS101" i="1" s="1"/>
  <c r="DV101" i="1" s="1"/>
  <c r="DY101" i="1" s="1"/>
  <c r="EB101" i="1" s="1"/>
  <c r="EE101" i="1" s="1"/>
  <c r="EH101" i="1" s="1"/>
  <c r="DA31" i="1"/>
  <c r="DD31" i="1" s="1"/>
  <c r="DG31" i="1" s="1"/>
  <c r="DJ31" i="1" s="1"/>
  <c r="DM31" i="1" s="1"/>
  <c r="DP31" i="1" s="1"/>
  <c r="DS31" i="1" s="1"/>
  <c r="DV31" i="1" s="1"/>
  <c r="DY31" i="1" s="1"/>
  <c r="EB31" i="1" s="1"/>
  <c r="EE31" i="1" s="1"/>
  <c r="EH31" i="1" s="1"/>
  <c r="DA37" i="1"/>
  <c r="DD37" i="1" s="1"/>
  <c r="DG37" i="1" s="1"/>
  <c r="DJ37" i="1" s="1"/>
  <c r="DM37" i="1" s="1"/>
  <c r="DP37" i="1" s="1"/>
  <c r="DS37" i="1" s="1"/>
  <c r="DV37" i="1" s="1"/>
  <c r="DY37" i="1" s="1"/>
  <c r="EB37" i="1" s="1"/>
  <c r="EE37" i="1" s="1"/>
  <c r="EH37" i="1" s="1"/>
  <c r="DA82" i="1"/>
  <c r="DD82" i="1" s="1"/>
  <c r="DG82" i="1" s="1"/>
  <c r="DJ82" i="1" s="1"/>
  <c r="DM82" i="1" s="1"/>
  <c r="DP82" i="1" s="1"/>
  <c r="DS82" i="1" s="1"/>
  <c r="DV82" i="1" s="1"/>
  <c r="DY82" i="1" s="1"/>
  <c r="EB82" i="1" s="1"/>
  <c r="EE82" i="1" s="1"/>
  <c r="EH82" i="1" s="1"/>
  <c r="DA24" i="1"/>
  <c r="DD24" i="1" s="1"/>
  <c r="DG24" i="1" s="1"/>
  <c r="DJ24" i="1" s="1"/>
  <c r="DM24" i="1" s="1"/>
  <c r="DP24" i="1" s="1"/>
  <c r="DS24" i="1" s="1"/>
  <c r="DV24" i="1" s="1"/>
  <c r="DY24" i="1" s="1"/>
  <c r="EB24" i="1" s="1"/>
  <c r="EE24" i="1" s="1"/>
  <c r="EH24" i="1" s="1"/>
  <c r="DA84" i="1"/>
  <c r="DD84" i="1" s="1"/>
  <c r="DG84" i="1" s="1"/>
  <c r="DJ84" i="1" s="1"/>
  <c r="DM84" i="1" s="1"/>
  <c r="DP84" i="1" s="1"/>
  <c r="DS84" i="1" s="1"/>
  <c r="DV84" i="1" s="1"/>
  <c r="DY84" i="1" s="1"/>
  <c r="EB84" i="1" s="1"/>
  <c r="EE84" i="1" s="1"/>
  <c r="EH84" i="1" s="1"/>
  <c r="DA98" i="1"/>
  <c r="DD98" i="1" s="1"/>
  <c r="DG98" i="1" s="1"/>
  <c r="DJ98" i="1" s="1"/>
  <c r="DM98" i="1" s="1"/>
  <c r="DP98" i="1" s="1"/>
  <c r="DS98" i="1" s="1"/>
  <c r="DV98" i="1" s="1"/>
  <c r="DY98" i="1" s="1"/>
  <c r="EB98" i="1" s="1"/>
  <c r="EE98" i="1" s="1"/>
  <c r="EH98" i="1" s="1"/>
  <c r="DA32" i="1"/>
  <c r="DD32" i="1" s="1"/>
  <c r="DG32" i="1" s="1"/>
  <c r="DJ32" i="1" s="1"/>
  <c r="DM32" i="1" s="1"/>
  <c r="DP32" i="1" s="1"/>
  <c r="DS32" i="1" s="1"/>
  <c r="DV32" i="1" s="1"/>
  <c r="DY32" i="1" s="1"/>
  <c r="EB32" i="1" s="1"/>
  <c r="EE32" i="1" s="1"/>
  <c r="EH32" i="1" s="1"/>
  <c r="DA97" i="1"/>
  <c r="DD97" i="1" s="1"/>
  <c r="DG97" i="1" s="1"/>
  <c r="DJ97" i="1" s="1"/>
  <c r="DM97" i="1" s="1"/>
  <c r="DP97" i="1" s="1"/>
  <c r="DS97" i="1" s="1"/>
  <c r="DV97" i="1" s="1"/>
  <c r="DY97" i="1" s="1"/>
  <c r="EB97" i="1" s="1"/>
  <c r="EE97" i="1" s="1"/>
  <c r="EH97" i="1" s="1"/>
  <c r="DA77" i="1"/>
  <c r="DD77" i="1" s="1"/>
  <c r="DG77" i="1" s="1"/>
  <c r="DJ77" i="1" s="1"/>
  <c r="DM77" i="1" s="1"/>
  <c r="DP77" i="1" s="1"/>
  <c r="DS77" i="1" s="1"/>
  <c r="DV77" i="1" s="1"/>
  <c r="DY77" i="1" s="1"/>
  <c r="EB77" i="1" s="1"/>
  <c r="EE77" i="1" s="1"/>
  <c r="EH77" i="1" s="1"/>
  <c r="DA93" i="1"/>
  <c r="DD93" i="1" s="1"/>
  <c r="DG93" i="1" s="1"/>
  <c r="DJ93" i="1" s="1"/>
  <c r="DM93" i="1" s="1"/>
  <c r="DP93" i="1" s="1"/>
  <c r="DS93" i="1" s="1"/>
  <c r="DV93" i="1" s="1"/>
  <c r="DY93" i="1" s="1"/>
  <c r="EB93" i="1" s="1"/>
  <c r="EE93" i="1" s="1"/>
  <c r="EH93" i="1" s="1"/>
  <c r="DA43" i="1"/>
  <c r="DD43" i="1" s="1"/>
  <c r="DG43" i="1" s="1"/>
  <c r="DJ43" i="1" s="1"/>
  <c r="DM43" i="1" s="1"/>
  <c r="DP43" i="1" s="1"/>
  <c r="DS43" i="1" s="1"/>
  <c r="DV43" i="1" s="1"/>
  <c r="DY43" i="1" s="1"/>
  <c r="EB43" i="1" s="1"/>
  <c r="EE43" i="1" s="1"/>
  <c r="EH43" i="1" s="1"/>
  <c r="DA63" i="1"/>
  <c r="DD63" i="1" s="1"/>
  <c r="DG63" i="1" s="1"/>
  <c r="DJ63" i="1" s="1"/>
  <c r="DM63" i="1" s="1"/>
  <c r="DP63" i="1" s="1"/>
  <c r="DS63" i="1" s="1"/>
  <c r="DV63" i="1" s="1"/>
  <c r="DY63" i="1" s="1"/>
  <c r="EB63" i="1" s="1"/>
  <c r="EE63" i="1" s="1"/>
  <c r="EH63" i="1" s="1"/>
  <c r="DA89" i="1"/>
  <c r="DD89" i="1" s="1"/>
  <c r="DG89" i="1" s="1"/>
  <c r="DJ89" i="1" s="1"/>
  <c r="DM89" i="1" s="1"/>
  <c r="DP89" i="1" s="1"/>
  <c r="DS89" i="1" s="1"/>
  <c r="DV89" i="1" s="1"/>
  <c r="DY89" i="1" s="1"/>
  <c r="EB89" i="1" s="1"/>
  <c r="EE89" i="1" s="1"/>
  <c r="EH89" i="1" s="1"/>
  <c r="DA81" i="1"/>
  <c r="DD81" i="1" s="1"/>
  <c r="DG81" i="1" s="1"/>
  <c r="DJ81" i="1" s="1"/>
  <c r="DM81" i="1" s="1"/>
  <c r="DP81" i="1" s="1"/>
  <c r="DS81" i="1" s="1"/>
  <c r="DV81" i="1" s="1"/>
  <c r="DY81" i="1" s="1"/>
  <c r="EB81" i="1" s="1"/>
  <c r="EE81" i="1" s="1"/>
  <c r="EH81" i="1" s="1"/>
  <c r="DA58" i="1"/>
  <c r="DD58" i="1" s="1"/>
  <c r="DG58" i="1" s="1"/>
  <c r="DJ58" i="1" s="1"/>
  <c r="DM58" i="1" s="1"/>
  <c r="DP58" i="1" s="1"/>
  <c r="DS58" i="1" s="1"/>
  <c r="DV58" i="1" s="1"/>
  <c r="DY58" i="1" s="1"/>
  <c r="EB58" i="1" s="1"/>
  <c r="EE58" i="1" s="1"/>
  <c r="EH58" i="1" s="1"/>
  <c r="DA50" i="1"/>
  <c r="DD50" i="1" s="1"/>
  <c r="DG50" i="1" s="1"/>
  <c r="DJ50" i="1" s="1"/>
  <c r="DM50" i="1" s="1"/>
  <c r="DP50" i="1" s="1"/>
  <c r="DS50" i="1" s="1"/>
  <c r="DV50" i="1" s="1"/>
  <c r="DY50" i="1" s="1"/>
  <c r="EB50" i="1" s="1"/>
  <c r="EE50" i="1" s="1"/>
  <c r="EH50" i="1" s="1"/>
  <c r="DA15" i="1"/>
  <c r="DD15" i="1" s="1"/>
  <c r="DG15" i="1" s="1"/>
  <c r="DJ15" i="1" s="1"/>
  <c r="DM15" i="1" s="1"/>
  <c r="DP15" i="1" s="1"/>
  <c r="DS15" i="1" s="1"/>
  <c r="DV15" i="1" s="1"/>
  <c r="DY15" i="1" s="1"/>
  <c r="EB15" i="1" s="1"/>
  <c r="EE15" i="1" s="1"/>
  <c r="EH15" i="1" s="1"/>
  <c r="DA8" i="1"/>
  <c r="DA80" i="1"/>
  <c r="DD80" i="1" s="1"/>
  <c r="DG80" i="1" s="1"/>
  <c r="DJ80" i="1" s="1"/>
  <c r="DM80" i="1" s="1"/>
  <c r="DP80" i="1" s="1"/>
  <c r="DS80" i="1" s="1"/>
  <c r="DV80" i="1" s="1"/>
  <c r="DY80" i="1" s="1"/>
  <c r="EB80" i="1" s="1"/>
  <c r="EE80" i="1" s="1"/>
  <c r="EH80" i="1" s="1"/>
  <c r="DA73" i="1"/>
  <c r="DD73" i="1" s="1"/>
  <c r="DG73" i="1" s="1"/>
  <c r="DJ73" i="1" s="1"/>
  <c r="DM73" i="1" s="1"/>
  <c r="DP73" i="1" s="1"/>
  <c r="DS73" i="1" s="1"/>
  <c r="DV73" i="1" s="1"/>
  <c r="DY73" i="1" s="1"/>
  <c r="EB73" i="1" s="1"/>
  <c r="EE73" i="1" s="1"/>
  <c r="EH73" i="1" s="1"/>
  <c r="DA11" i="1"/>
  <c r="DD11" i="1" s="1"/>
  <c r="DG11" i="1" s="1"/>
  <c r="DJ11" i="1" s="1"/>
  <c r="DM11" i="1" s="1"/>
  <c r="DP11" i="1" s="1"/>
  <c r="DS11" i="1" s="1"/>
  <c r="DV11" i="1" s="1"/>
  <c r="DY11" i="1" s="1"/>
  <c r="EB11" i="1" s="1"/>
  <c r="EE11" i="1" s="1"/>
  <c r="EH11" i="1" s="1"/>
  <c r="DA28" i="1"/>
  <c r="DD28" i="1" s="1"/>
  <c r="DG28" i="1" s="1"/>
  <c r="DJ28" i="1" s="1"/>
  <c r="DM28" i="1" s="1"/>
  <c r="DP28" i="1" s="1"/>
  <c r="DS28" i="1" s="1"/>
  <c r="DV28" i="1" s="1"/>
  <c r="DY28" i="1" s="1"/>
  <c r="EB28" i="1" s="1"/>
  <c r="EE28" i="1" s="1"/>
  <c r="EH28" i="1" s="1"/>
  <c r="DA74" i="1"/>
  <c r="DD74" i="1" s="1"/>
  <c r="DG74" i="1" s="1"/>
  <c r="DJ74" i="1" s="1"/>
  <c r="DM74" i="1" s="1"/>
  <c r="DP74" i="1" s="1"/>
  <c r="DS74" i="1" s="1"/>
  <c r="DV74" i="1" s="1"/>
  <c r="DY74" i="1" s="1"/>
  <c r="EB74" i="1" s="1"/>
  <c r="EE74" i="1" s="1"/>
  <c r="EH74" i="1" s="1"/>
  <c r="DA78" i="1"/>
  <c r="DD78" i="1" s="1"/>
  <c r="DG78" i="1" s="1"/>
  <c r="DJ78" i="1" s="1"/>
  <c r="DM78" i="1" s="1"/>
  <c r="DP78" i="1" s="1"/>
  <c r="DS78" i="1" s="1"/>
  <c r="DV78" i="1" s="1"/>
  <c r="DY78" i="1" s="1"/>
  <c r="EB78" i="1" s="1"/>
  <c r="EE78" i="1" s="1"/>
  <c r="EH78" i="1" s="1"/>
  <c r="DA49" i="1"/>
  <c r="DD49" i="1" s="1"/>
  <c r="DG49" i="1" s="1"/>
  <c r="DJ49" i="1" s="1"/>
  <c r="DM49" i="1" s="1"/>
  <c r="DP49" i="1" s="1"/>
  <c r="DS49" i="1" s="1"/>
  <c r="DV49" i="1" s="1"/>
  <c r="DY49" i="1" s="1"/>
  <c r="EB49" i="1" s="1"/>
  <c r="EE49" i="1" s="1"/>
  <c r="EH49" i="1" s="1"/>
  <c r="DA46" i="1"/>
  <c r="DD46" i="1" s="1"/>
  <c r="DG46" i="1" s="1"/>
  <c r="DJ46" i="1" s="1"/>
  <c r="DM46" i="1" s="1"/>
  <c r="DP46" i="1" s="1"/>
  <c r="DS46" i="1" s="1"/>
  <c r="DV46" i="1" s="1"/>
  <c r="DY46" i="1" s="1"/>
  <c r="EB46" i="1" s="1"/>
  <c r="EE46" i="1" s="1"/>
  <c r="EH46" i="1" s="1"/>
  <c r="DA57" i="1"/>
  <c r="DD57" i="1" s="1"/>
  <c r="DG57" i="1" s="1"/>
  <c r="DJ57" i="1" s="1"/>
  <c r="DM57" i="1" s="1"/>
  <c r="DP57" i="1" s="1"/>
  <c r="DS57" i="1" s="1"/>
  <c r="DV57" i="1" s="1"/>
  <c r="DY57" i="1" s="1"/>
  <c r="EB57" i="1" s="1"/>
  <c r="EE57" i="1" s="1"/>
  <c r="EH57" i="1" s="1"/>
  <c r="DA23" i="1"/>
  <c r="DD23" i="1" s="1"/>
  <c r="DG23" i="1" s="1"/>
  <c r="DJ23" i="1" s="1"/>
  <c r="DM23" i="1" s="1"/>
  <c r="DP23" i="1" s="1"/>
  <c r="DS23" i="1" s="1"/>
  <c r="DV23" i="1" s="1"/>
  <c r="DY23" i="1" s="1"/>
  <c r="EB23" i="1" s="1"/>
  <c r="EE23" i="1" s="1"/>
  <c r="EH23" i="1" s="1"/>
  <c r="DA40" i="1"/>
  <c r="DD40" i="1" s="1"/>
  <c r="DG40" i="1" s="1"/>
  <c r="DJ40" i="1" s="1"/>
  <c r="DM40" i="1" s="1"/>
  <c r="DP40" i="1" s="1"/>
  <c r="DS40" i="1" s="1"/>
  <c r="DV40" i="1" s="1"/>
  <c r="DY40" i="1" s="1"/>
  <c r="EB40" i="1" s="1"/>
  <c r="EE40" i="1" s="1"/>
  <c r="EH40" i="1" s="1"/>
  <c r="DA66" i="1"/>
  <c r="DD66" i="1" s="1"/>
  <c r="DG66" i="1" s="1"/>
  <c r="DJ66" i="1" s="1"/>
  <c r="DM66" i="1" s="1"/>
  <c r="DP66" i="1" s="1"/>
  <c r="DS66" i="1" s="1"/>
  <c r="DV66" i="1" s="1"/>
  <c r="DY66" i="1" s="1"/>
  <c r="EB66" i="1" s="1"/>
  <c r="EE66" i="1" s="1"/>
  <c r="EH66" i="1" s="1"/>
  <c r="DA64" i="1"/>
  <c r="DD64" i="1" s="1"/>
  <c r="DG64" i="1" s="1"/>
  <c r="DJ64" i="1" s="1"/>
  <c r="DM64" i="1" s="1"/>
  <c r="DP64" i="1" s="1"/>
  <c r="DS64" i="1" s="1"/>
  <c r="DV64" i="1" s="1"/>
  <c r="DY64" i="1" s="1"/>
  <c r="EB64" i="1" s="1"/>
  <c r="EE64" i="1" s="1"/>
  <c r="EH64" i="1" s="1"/>
  <c r="DA45" i="1"/>
  <c r="DD45" i="1" s="1"/>
  <c r="DG45" i="1" s="1"/>
  <c r="DJ45" i="1" s="1"/>
  <c r="DM45" i="1" s="1"/>
  <c r="DP45" i="1" s="1"/>
  <c r="DS45" i="1" s="1"/>
  <c r="DV45" i="1" s="1"/>
  <c r="DY45" i="1" s="1"/>
  <c r="EB45" i="1" s="1"/>
  <c r="EE45" i="1" s="1"/>
  <c r="EH45" i="1" s="1"/>
  <c r="DA76" i="1"/>
  <c r="DD76" i="1" s="1"/>
  <c r="DG76" i="1" s="1"/>
  <c r="DJ76" i="1" s="1"/>
  <c r="DM76" i="1" s="1"/>
  <c r="DP76" i="1" s="1"/>
  <c r="DS76" i="1" s="1"/>
  <c r="DV76" i="1" s="1"/>
  <c r="DY76" i="1" s="1"/>
  <c r="EB76" i="1" s="1"/>
  <c r="EE76" i="1" s="1"/>
  <c r="EH76" i="1" s="1"/>
  <c r="DF8" i="1" l="1"/>
  <c r="DC103" i="1"/>
  <c r="DE8" i="1"/>
  <c r="DB103" i="1"/>
  <c r="CW8" i="1"/>
  <c r="CW103" i="1" s="1"/>
  <c r="CV103" i="1"/>
  <c r="DD8" i="1"/>
  <c r="DA103" i="1"/>
  <c r="CT103" i="1"/>
  <c r="DG8" i="1" l="1"/>
  <c r="DD103" i="1"/>
  <c r="DA105" i="1"/>
  <c r="DH8" i="1"/>
  <c r="DE103" i="1"/>
  <c r="DI8" i="1"/>
  <c r="DF103" i="1"/>
  <c r="DL8" i="1" l="1"/>
  <c r="DI103" i="1"/>
  <c r="DK8" i="1"/>
  <c r="DH103" i="1"/>
  <c r="DJ8" i="1"/>
  <c r="DG103" i="1"/>
  <c r="DG105" i="1" s="1"/>
  <c r="DM8" i="1" l="1"/>
  <c r="DJ103" i="1"/>
  <c r="DN8" i="1"/>
  <c r="DK103" i="1"/>
  <c r="DO8" i="1"/>
  <c r="DL103" i="1"/>
  <c r="DE104" i="1"/>
  <c r="DP8" i="1" l="1"/>
  <c r="DM103" i="1"/>
  <c r="DR8" i="1"/>
  <c r="DO103" i="1"/>
  <c r="DQ8" i="1"/>
  <c r="DN103" i="1"/>
  <c r="DT8" i="1" l="1"/>
  <c r="DQ103" i="1"/>
  <c r="DU8" i="1"/>
  <c r="DR103" i="1"/>
  <c r="DS8" i="1"/>
  <c r="DP103" i="1"/>
  <c r="DW8" i="1" l="1"/>
  <c r="DT103" i="1"/>
  <c r="DX8" i="1"/>
  <c r="DU103" i="1"/>
  <c r="DV8" i="1"/>
  <c r="DS103" i="1"/>
  <c r="DZ8" i="1" l="1"/>
  <c r="DW103" i="1"/>
  <c r="DY8" i="1"/>
  <c r="DV103" i="1"/>
  <c r="EA8" i="1"/>
  <c r="DX103" i="1"/>
  <c r="ED8" i="1" l="1"/>
  <c r="EA103" i="1"/>
  <c r="EB8" i="1"/>
  <c r="DY103" i="1"/>
  <c r="EC8" i="1"/>
  <c r="DZ103" i="1"/>
  <c r="EF8" i="1" l="1"/>
  <c r="EC103" i="1"/>
  <c r="EE8" i="1"/>
  <c r="EB103" i="1"/>
  <c r="EG8" i="1"/>
  <c r="ED103" i="1"/>
  <c r="EH8" i="1" l="1"/>
  <c r="EH103" i="1" s="1"/>
  <c r="EH105" i="1" s="1"/>
  <c r="EE103" i="1"/>
  <c r="EJ8" i="1"/>
  <c r="EJ103" i="1" s="1"/>
  <c r="EG103" i="1"/>
  <c r="EI8" i="1"/>
  <c r="EI103" i="1" s="1"/>
  <c r="EF103" i="1"/>
</calcChain>
</file>

<file path=xl/sharedStrings.xml><?xml version="1.0" encoding="utf-8"?>
<sst xmlns="http://schemas.openxmlformats.org/spreadsheetml/2006/main" count="234" uniqueCount="16">
  <si>
    <t>TOTALS</t>
  </si>
  <si>
    <t>VARIANCE</t>
  </si>
  <si>
    <t>ACTUAL</t>
  </si>
  <si>
    <t>BUDGET</t>
  </si>
  <si>
    <t>COST CATEGORY</t>
  </si>
  <si>
    <t>DESCRIPTION</t>
  </si>
  <si>
    <t>SDA</t>
  </si>
  <si>
    <t>BUDGET LINE</t>
  </si>
  <si>
    <t>End Month</t>
  </si>
  <si>
    <t>MONTH (Calender)</t>
  </si>
  <si>
    <t>Start Month</t>
  </si>
  <si>
    <t>TOTAL</t>
  </si>
  <si>
    <t>MONTH</t>
  </si>
  <si>
    <t>Quarter</t>
  </si>
  <si>
    <t>QUARTER</t>
  </si>
  <si>
    <t>CUMULATIVE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</si>
</sst>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 &quot;* #&quot; &quot;##0.00_-;\-&quot; &quot;* #&quot; &quot;##0.00_-;_-&quot; &quot;* &quot;-&quot;??_-;_-@_-"/>
    <numFmt numFmtId="165" formatCode="_-* #&quot; &quot;##0.00_-;\-* #&quot; &quot;##0.00_-;_-* &quot;-&quot;??_-;_-@_-"/>
    <numFmt numFmtId="166" formatCode="_ * #,##0.00_ ;_ * \-#,##0.00_ ;_ * &quot;-&quot;??_ ;_ @_ "/>
  </numFmts>
  <fonts count="11" x14ac:knownFonts="1">
    <font>
      <sz val="11"/>
      <color theme="1"/>
      <name val="Aptos Narrow"/>
      <family val="2"/>
      <scheme val="minor"/>
    </font>
    <font>
      <sz val="11"/>
      <color theme="1"/>
      <name val="Aptos Narrow"/>
      <family val="2"/>
      <scheme val="minor"/>
    </font>
    <font>
      <sz val="11"/>
      <color rgb="FF3F3F76"/>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b/>
      <sz val="11"/>
      <name val="Aptos Narrow"/>
      <family val="2"/>
      <scheme val="minor"/>
    </font>
    <font>
      <sz val="10"/>
      <name val="Arial"/>
      <family val="2"/>
    </font>
    <font>
      <b/>
      <sz val="10"/>
      <name val="Aptos Narrow"/>
      <family val="2"/>
      <scheme val="minor"/>
    </font>
  </fonts>
  <fills count="12">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theme="8" tint="0.39997558519241921"/>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CC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8" tint="0.5999938962981048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2" fillId="2" borderId="1" applyNumberFormat="0" applyAlignment="0" applyProtection="0"/>
    <xf numFmtId="0" fontId="9" fillId="0" borderId="0"/>
  </cellStyleXfs>
  <cellXfs count="43">
    <xf numFmtId="0" fontId="0" fillId="0" borderId="0" xfId="0"/>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3" fillId="0" borderId="0" xfId="0" applyFont="1" applyAlignment="1" applyProtection="1">
      <alignment vertical="center"/>
      <protection locked="0"/>
    </xf>
    <xf numFmtId="43" fontId="3" fillId="5" borderId="0" xfId="0" applyNumberFormat="1" applyFont="1" applyFill="1" applyAlignment="1" applyProtection="1">
      <alignment vertical="center"/>
      <protection locked="0"/>
    </xf>
    <xf numFmtId="43" fontId="3" fillId="0" borderId="0" xfId="0" applyNumberFormat="1" applyFont="1" applyAlignment="1" applyProtection="1">
      <alignment vertical="center"/>
      <protection locked="0"/>
    </xf>
    <xf numFmtId="164" fontId="3" fillId="0" borderId="0" xfId="0" applyNumberFormat="1" applyFont="1" applyAlignment="1" applyProtection="1">
      <alignment vertical="center"/>
      <protection locked="0"/>
    </xf>
    <xf numFmtId="165" fontId="3" fillId="0" borderId="0" xfId="0" applyNumberFormat="1" applyFont="1" applyAlignment="1" applyProtection="1">
      <alignment vertical="center"/>
      <protection locked="0"/>
    </xf>
    <xf numFmtId="43" fontId="3" fillId="0" borderId="0" xfId="1" applyFont="1" applyAlignment="1" applyProtection="1">
      <alignment vertical="center"/>
      <protection locked="0"/>
    </xf>
    <xf numFmtId="43" fontId="6" fillId="0" borderId="0" xfId="0" applyNumberFormat="1" applyFont="1" applyAlignment="1" applyProtection="1">
      <alignment vertical="center"/>
      <protection locked="0"/>
    </xf>
    <xf numFmtId="166" fontId="3" fillId="0" borderId="0" xfId="0" applyNumberFormat="1" applyFont="1" applyAlignment="1" applyProtection="1">
      <alignment vertical="center"/>
      <protection locked="0"/>
    </xf>
    <xf numFmtId="0" fontId="3" fillId="0" borderId="0" xfId="0" applyFont="1" applyAlignment="1" applyProtection="1">
      <alignment vertical="center" wrapText="1"/>
      <protection locked="0"/>
    </xf>
    <xf numFmtId="43" fontId="0" fillId="0" borderId="0" xfId="1" applyFont="1" applyAlignment="1" applyProtection="1">
      <alignment vertical="center"/>
      <protection locked="0"/>
    </xf>
    <xf numFmtId="43" fontId="0" fillId="0" borderId="0" xfId="0" applyNumberFormat="1" applyAlignment="1" applyProtection="1">
      <alignment vertical="center"/>
      <protection locked="0"/>
    </xf>
    <xf numFmtId="164" fontId="0" fillId="0" borderId="0" xfId="0" applyNumberFormat="1" applyAlignment="1" applyProtection="1">
      <alignment vertical="center"/>
      <protection locked="0"/>
    </xf>
    <xf numFmtId="43" fontId="4" fillId="0" borderId="2" xfId="0" applyNumberFormat="1" applyFont="1" applyBorder="1" applyAlignment="1" applyProtection="1">
      <alignment vertical="center"/>
      <protection locked="0"/>
    </xf>
    <xf numFmtId="43" fontId="4" fillId="0" borderId="0" xfId="0" applyNumberFormat="1" applyFont="1" applyAlignment="1" applyProtection="1">
      <alignment vertical="center"/>
      <protection locked="0"/>
    </xf>
    <xf numFmtId="0" fontId="4" fillId="0" borderId="0" xfId="0" applyFont="1" applyAlignment="1" applyProtection="1">
      <alignment vertical="center" wrapText="1"/>
      <protection locked="0"/>
    </xf>
    <xf numFmtId="43" fontId="4" fillId="6" borderId="0" xfId="1" applyFont="1" applyFill="1" applyAlignment="1" applyProtection="1">
      <alignment vertical="center"/>
      <protection locked="0"/>
    </xf>
    <xf numFmtId="43" fontId="0" fillId="7" borderId="0" xfId="1" applyFont="1" applyFill="1" applyAlignment="1" applyProtection="1">
      <alignment vertical="center"/>
      <protection locked="0"/>
    </xf>
    <xf numFmtId="43" fontId="0" fillId="5" borderId="0" xfId="0" applyNumberFormat="1" applyFill="1" applyAlignment="1" applyProtection="1">
      <alignment vertical="center"/>
      <protection locked="0"/>
    </xf>
    <xf numFmtId="43" fontId="0" fillId="8" borderId="0" xfId="1" applyFont="1" applyFill="1" applyAlignment="1" applyProtection="1">
      <alignment vertical="center"/>
      <protection locked="0"/>
    </xf>
    <xf numFmtId="0" fontId="0" fillId="0" borderId="0" xfId="0" applyAlignment="1" applyProtection="1">
      <alignment horizontal="left" vertical="center" wrapText="1"/>
      <protection locked="0"/>
    </xf>
    <xf numFmtId="0" fontId="2" fillId="2" borderId="1" xfId="4" applyAlignment="1" applyProtection="1">
      <alignment horizontal="center" vertical="center"/>
      <protection locked="0"/>
    </xf>
    <xf numFmtId="0" fontId="4" fillId="9" borderId="0" xfId="0" applyFont="1" applyFill="1" applyAlignment="1" applyProtection="1">
      <alignment horizontal="center" vertical="center" wrapText="1"/>
      <protection locked="0"/>
    </xf>
    <xf numFmtId="0" fontId="4" fillId="9" borderId="3" xfId="0" applyFont="1" applyFill="1" applyBorder="1" applyAlignment="1" applyProtection="1">
      <alignment horizontal="center" vertical="center"/>
      <protection locked="0"/>
    </xf>
    <xf numFmtId="0" fontId="4" fillId="9" borderId="3" xfId="0" applyFont="1" applyFill="1" applyBorder="1" applyAlignment="1" applyProtection="1">
      <alignment vertical="center" wrapText="1"/>
      <protection locked="0"/>
    </xf>
    <xf numFmtId="0" fontId="4" fillId="9" borderId="3" xfId="0" applyFont="1" applyFill="1" applyBorder="1" applyAlignment="1" applyProtection="1">
      <alignment horizontal="center" vertical="center" wrapText="1"/>
      <protection locked="0"/>
    </xf>
    <xf numFmtId="0" fontId="0" fillId="0" borderId="3" xfId="0" applyBorder="1" applyAlignment="1" applyProtection="1">
      <alignment horizontal="center" vertical="center"/>
      <protection locked="0"/>
    </xf>
    <xf numFmtId="0" fontId="0" fillId="9" borderId="4" xfId="0" applyFill="1" applyBorder="1" applyAlignment="1" applyProtection="1">
      <alignment horizontal="center" vertical="center"/>
      <protection locked="0"/>
    </xf>
    <xf numFmtId="17" fontId="0" fillId="9" borderId="3" xfId="0" applyNumberFormat="1" applyFill="1" applyBorder="1" applyAlignment="1" applyProtection="1">
      <alignment horizontal="center" vertical="center"/>
      <protection locked="0"/>
    </xf>
    <xf numFmtId="0" fontId="4" fillId="9" borderId="4" xfId="0" applyFont="1" applyFill="1" applyBorder="1" applyAlignment="1" applyProtection="1">
      <alignment horizontal="center" vertical="center"/>
      <protection locked="0"/>
    </xf>
    <xf numFmtId="0" fontId="0" fillId="10" borderId="3" xfId="0" applyFill="1" applyBorder="1" applyAlignment="1" applyProtection="1">
      <alignment horizontal="center" vertical="center"/>
      <protection locked="0"/>
    </xf>
    <xf numFmtId="0" fontId="0" fillId="11" borderId="3" xfId="0" applyFill="1" applyBorder="1" applyAlignment="1" applyProtection="1">
      <alignment horizontal="center" vertical="center"/>
      <protection locked="0"/>
    </xf>
    <xf numFmtId="0" fontId="7" fillId="10" borderId="3" xfId="3" applyFont="1" applyFill="1" applyBorder="1" applyAlignment="1" applyProtection="1">
      <alignment horizontal="center" vertical="center"/>
      <protection locked="0"/>
    </xf>
    <xf numFmtId="0" fontId="8" fillId="11" borderId="3" xfId="2" applyFont="1" applyFill="1" applyBorder="1" applyAlignment="1" applyProtection="1">
      <alignment horizontal="center" vertical="center"/>
      <protection locked="0"/>
    </xf>
    <xf numFmtId="0" fontId="7" fillId="11" borderId="3" xfId="2" applyFont="1" applyFill="1" applyBorder="1" applyAlignment="1" applyProtection="1">
      <alignment horizontal="center" vertical="center"/>
      <protection locked="0"/>
    </xf>
    <xf numFmtId="0" fontId="8" fillId="10" borderId="3" xfId="3" applyFont="1" applyFill="1" applyBorder="1" applyAlignment="1" applyProtection="1">
      <alignment horizontal="center" vertical="center"/>
      <protection locked="0"/>
    </xf>
    <xf numFmtId="0" fontId="10" fillId="0" borderId="0" xfId="5" applyFont="1" applyAlignment="1" applyProtection="1">
      <alignment horizontal="left" vertical="center" wrapText="1"/>
      <protection locked="0"/>
    </xf>
    <xf numFmtId="0" fontId="10" fillId="0" borderId="0" xfId="5" applyFont="1" applyAlignment="1" applyProtection="1">
      <alignment vertical="center" wrapText="1"/>
      <protection locked="0"/>
    </xf>
    <xf numFmtId="17" fontId="0" fillId="7" borderId="3" xfId="0" applyNumberFormat="1" applyFill="1" applyBorder="1" applyAlignment="1" applyProtection="1">
      <alignment horizontal="center" vertical="center"/>
      <protection locked="0"/>
    </xf>
    <xf numFmtId="0" fontId="4" fillId="0" borderId="0" xfId="0" applyFont="1" applyAlignment="1" applyProtection="1">
      <alignment vertical="center"/>
      <protection locked="0"/>
    </xf>
    <xf numFmtId="0" fontId="0" fillId="0" borderId="0" xfId="0" applyAlignment="1" applyProtection="1">
      <alignment horizontal="center" vertical="center"/>
      <protection locked="0"/>
    </xf>
  </cellXfs>
  <cellStyles count="6">
    <cellStyle name="60% - Accent2" xfId="2" builtinId="36"/>
    <cellStyle name="60% - Accent5" xfId="3" builtinId="48"/>
    <cellStyle name="Comma" xfId="1" builtinId="3"/>
    <cellStyle name="Input 5" xfId="4" xr:uid="{3F38288E-6B80-4C73-998A-A21C4CE124D2}"/>
    <cellStyle name="Normal" xfId="0" builtinId="0"/>
    <cellStyle name="Normal 2" xfId="5" xr:uid="{1FA32D7E-A400-4024-92FE-8FAF2C4ED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66" Type="http://schemas.openxmlformats.org/officeDocument/2006/relationships/externalLink" Target="externalLinks/externalLink65.xml"/><Relationship Id="rId74" Type="http://schemas.openxmlformats.org/officeDocument/2006/relationships/styles" Target="styles.xml"/><Relationship Id="rId5" Type="http://schemas.openxmlformats.org/officeDocument/2006/relationships/externalLink" Target="externalLinks/externalLink4.xml"/><Relationship Id="rId61" Type="http://schemas.openxmlformats.org/officeDocument/2006/relationships/externalLink" Target="externalLinks/externalLink60.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56" Type="http://schemas.openxmlformats.org/officeDocument/2006/relationships/externalLink" Target="externalLinks/externalLink55.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calcChain" Target="calcChain.xml"/><Relationship Id="rId7" Type="http://schemas.openxmlformats.org/officeDocument/2006/relationships/externalLink" Target="externalLinks/externalLink6.xml"/><Relationship Id="rId71" Type="http://schemas.openxmlformats.org/officeDocument/2006/relationships/externalLink" Target="externalLinks/externalLink70.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tsph\Downloads\Copy%20of%20Copy_of_AFSA_AYP_March_2023_MRT_Final_Reviewed(1)%20(1).xlsx" TargetMode="External"/><Relationship Id="rId1" Type="http://schemas.openxmlformats.org/officeDocument/2006/relationships/externalLinkPath" Target="Copy%20of%20Copy_of_AFSA_AYP_March_2023_MRT_Final_Reviewed(1)%2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aidsza-my.sharepoint.com/Users/jmathiba/AppData/Local/Microsoft/Windows/Temporary%20Internet%20Files/Content.Outlook/6KPY6DXZ/PUDR%20Apr-Sept%202014%20WCDoH_Final%2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f\afaye\Desktop\MALI_Global%20Fund%20Budget%20Template%202014-07-11-revised%20by%20PS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Users\mashas\Documents\GroupWise\NDOH%20Ph2%20HIV%20TB%20Budget%206%20Nov%20-7%20March%2014_Approved26.03.14%20REVISED%2002APRIL%202014.xlsm"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aidsza-my.sharepoint.com/Users/User/Documents/Budget/Copy%20of%20SAF-H-NDOH_SB_9Dec11%20-%208%20May%203pm%20Approved%20Budge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NSP\RNM_Jul_2007%20SA%20cor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aidsza-my.sharepoint.com/Users/Benjamin/Desktop/Training%20Institute/Budgets/USAID%20Budget/Copy%20of%20Y3%20no%20of%20participants%20%20a_p%20budget%20BVR.xlsx"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aidsza-my.sharepoint.com/Users/marietadevos/Documents/GLOBAL%20FUND/5.%20GF%20OPERATIONS/5.8%20Risk%20Management/2016-08%20Update%20of%20manual/C:/Users/Leroy/Desktop/Budget%20Phase%203/2016-07-04%20_%20Budget%20Phase%203%20Confirmed%20-%20Operations.xlsx?562E30D6" TargetMode="External"/><Relationship Id="rId1" Type="http://schemas.openxmlformats.org/officeDocument/2006/relationships/externalLinkPath" Target="file:///\\562E30D6\2016-07-04%20_%20Budget%20Phase%203%20Confirmed%20-%20Operations.xlsx"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aidsza-my.sharepoint.com/Users/sbusisiwetshabalala/Documents/Management%20Consulting/Clients/Global%20Fund/PUDR/RTC%20SUPPORT/Supporting%20Documents/Finance%20PU%204/PR%20Submission/budget/By%20Nobuhle-UNLOCKED%20ZAF-C-RTC-Budget-Final-for-Signing.xlsx?2346F1A4" TargetMode="External"/><Relationship Id="rId1" Type="http://schemas.openxmlformats.org/officeDocument/2006/relationships/externalLinkPath" Target="file:///\\2346F1A4\By%20Nobuhle-UNLOCKED%20ZAF-C-RTC-Budget-Final-for-Signing.xlsx"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https://aidsza-my.sharepoint.com/Users/Derek/Documents/Organisations/TCC's/LL%20Vaal/r.%20%20July%202015/EC%20Reports/Sophumelela/Users/Leroy/Documents/GF%20Admin%20Documents%20and%20Templates/EFRT%20-%20Notes%20and%20guides/Exp%20Jnl%20example.xlsx?54793609" TargetMode="External"/><Relationship Id="rId1" Type="http://schemas.openxmlformats.org/officeDocument/2006/relationships/externalLinkPath" Target="file:///\\54793609\Exp%20Jnl%20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7.0.9\Global_Fund\Users\khavemann\Documents\Work\Deliverables\PUDR%2031%20March%202017\ZAF-C-RTC_Progress%20Report%20Disbursement_31Mar2017_pre-pupulated_28Apr2017....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aidsza-my.sharepoint.com/Users/Leroy/Documents/GF%20BUDGET.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za-sacc-01\users\Documents%20and%20Settings\Carl%20Schutte\Local%20Settings\Temporary%20Internet%20Files\OLK7\8.%20SFH.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f\DKapodistria\Desktop\PUDR%20template%20v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aidsza-my.sharepoint.com/Users/Derek/Documents/Organisations/TCC's/LL%20Vaal/r.%20%20July%202015/EC%20Reports/Sophumelela/Users/Steve/Documents/SDC/SANAC/Budget/Template/RSA%20GF%20Unit%20cost%20template_13%20November.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za-sacc-01\users\Documents%20and%20Settings\Steve\My%20Documents\SDC%20(Carl)\Global%20Fund%20R6_2\Final%20Docs\0818%202pm%20Annex%201%20SC.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za-sacc-01\users\Users\Juliann\AppData\Local\Temp\Temp1_070806%20pm%20%20R6%20Workplan%20Consolidation.zip\0805%20SR%20Workplan%20Summaries\TAC%20Budget%20Final%202nd%20-%20tracked%20yml%2006120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rodmeteorfs.gf.theglobalfund.org\UserDocuments\Taxes\Taxes%20Collection%20Test%202%20.xlsm"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aidsza-my.sharepoint.com/Users/Salome/Documents/Global%20Fund/Global%20Fund%20Reporting/PU%20&amp;%20Expense%20Reporting%20(semi-annual)/NACOSA%20Budget%20vs%20Spend%20Q1&amp;Q2.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za-sacc-01\users\Users\Juliann\AppData\Local\Temp\Temp1_070806%20pm%20%20R6%20Workplan%20Consolidation.zip\0805%20SR%20Workplan%20Summaries\0803%20SFH%20Reworked.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SWEAT%20Financial%20tracking%20reportDec2010"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idsza-my.sharepoint.com/Users/sbusisiwetshabalala/Documents/Management%20Consulting/Client/Global%20Fund/PUDR/Prior%20Periods/ZAF-C-RTC_Progress%20Update%20Report_31May2017_LFA%20reviewed%20final.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aidsza-my.sharepoint.com/Users/teresaguthrie/Downloads/Kgatelopele%20Report%20june%20nacos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aidsza-my.sharepoint.com/Users/roshanthagovender/Documents/Clients/Global%20Fund/SSF_%20NDOH/PU8DR9/LFA_Q8/LFA_Final/SSF_NDOH__PU8DR9%2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aidsza-my.sharepoint.com/Users/rajahs.ESPCONSULTING/Desktop/Sibongile%20Final%20Draft%20UGU%20AFS%2028%2008%202013.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aidsza-my.sharepoint.com/Users/Mark/Documents/PHASE%20II%20Global%20Fund%20Budget/FINAL%20BUDGETS%20-%209%20FEBRUARY%202013/2013-04-02%20Interim%20Budget%20Final.xlsm" TargetMode="External"/></Relationships>
</file>

<file path=xl/externalLinks/_rels/externalLink34.xml.rels><?xml version="1.0" encoding="UTF-8" standalone="yes"?>
<Relationships xmlns="http://schemas.openxmlformats.org/package/2006/relationships"><Relationship Id="rId2" Type="http://schemas.microsoft.com/office/2019/04/relationships/externalLinkLongPath" Target="https://aidsza-my.sharepoint.com/Users/User/AppData/Local/Microsoft/Windows/Temporary%20Internet%20Files/Content.Outlook/B25GPLY2/Users/nyeweo/Documents/GLOBAL%20FUND%20DOCUMENTS/SSF%20PHASE%202%20DOCS/SAF-H-NDOH%20Final%20PF%2021112013.xlsx?2A1E9F1A" TargetMode="External"/><Relationship Id="rId1" Type="http://schemas.openxmlformats.org/officeDocument/2006/relationships/externalLinkPath" Target="file:///\\2A1E9F1A\SAF-H-NDOH%20Final%20PF%2021112013.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aidsza-my.sharepoint.com/C/Users/Jan%20Pfeiffer/AppData/Local/Microsoft/Windows/Temporary%20Internet%20Files/Content.Outlook/BFVBB1OC/RSA%20R6%20consolidated%20and%20individual%20budgets_%2025%20Feb%20pm.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aidsza-my.sharepoint.com/Users/Leroy/Documents/GF%20Admin%20Documents%20and%20Templates/Reporting%20Tool%20Templates/2015-03/Sophumelela%20Report%20-%20Report%20Feb%202015.xlsx" TargetMode="External"/></Relationships>
</file>

<file path=xl/externalLinks/_rels/externalLink37.xml.rels><?xml version="1.0" encoding="UTF-8" standalone="yes"?>
<Relationships xmlns="http://schemas.openxmlformats.org/package/2006/relationships"><Relationship Id="rId2" Type="http://schemas.microsoft.com/office/2019/04/relationships/externalLinkLongPath" Target="https://aidsza-my.sharepoint.com/homedrive/Documents%20and%20Settings/Administrator/My%20Documents/RCC%202008/CCM%20RCC%20proposal%20sent%20to%20GF%2001%20April%202008/Bulgaria%20Proposal%20Form/BUL%20RCC%20Attachment%20A%20Indicators%20and%20Targets%20Table.xls?6AF30AC1" TargetMode="External"/><Relationship Id="rId1" Type="http://schemas.openxmlformats.org/officeDocument/2006/relationships/externalLinkPath" Target="file:///\\6AF30AC1\BUL%20RCC%20Attachment%20A%20Indicators%20and%20Targets%20Tabl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0997B1A8\2013-05-16%20NACOSA%20Performance%20Framework%2024%20Apr%202013.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aidsza-my.sharepoint.com/Users/teresaguthrie/Downloads/RNM_nasa-sa-ov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aidsza-my.sharepoint.com/Users/jmathiba/AppData/Local/Microsoft/Windows/Temporary%20Internet%20Files/Content.Outlook/6KPY6DXZ/PUDR%20Apr-Sept%202014%20WCDoH_Final%20(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rodmeteorfs.gf.theglobalfund.org\UserDesktops\Users\adas\AppData\Local\Microsoft\Windows\Temporary%20Internet%20Files\Content.Outlook\0O09I2GP\Master%20data%20in%20Perf%20Fwk%20Budget%20PSM%20(except%20PSM%20specific)%202015-06-03%2017h.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aidsza-my.sharepoint.com/Users/User/Documents/KPMG%20Global%20Fund/PRs/PR%20NDOH/2015/NDOH_PU_31%20March%202015_Final%20submission_%204%20August%202015.xlsm"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za-sacc-01\users\Documents%20and%20Settings\Steve\My%20Documents\SDC\R6%20Implementation\SR%20Quarterly%20reports\Quarter%202%20Reports\TAC\SR%20Financial%20Tracking%20Updated%20Reporting%20for%20TAC%20Q%202%20submitted%2020%20July%202008.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7C908D30\Malaria_Financial%20Reporting%20Template_Jun1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7C908D30\TB_Financial%20Reporting%20Template_Jun1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aidsza-my.sharepoint.com/Users/User/Documents/Consulting%20WIP/Hivos/ARASA%20RNE%20Proposal/RNE%20proposal%20budget%2022%20Feb%202012%20V1.9%20Final%20-%20MV2.1.47.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aidsza-my.sharepoint.com/Users/Derek/Documents/Organisations/TCC's/LL%20Vaal/r.%20%20July%202015/EC%20Reports/Sophumelela/Users/Leroy/Desktop/FAR.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aidsza-my.sharepoint.com/C/Users/Steve/Documents/SDC/R6%20Implementation_Phase%202/Ph%202%20Budget/RSA%20R6%20consolidated%20and%20individual%20budgets_%2014%20June%20B%20-%20Copy.xlsx"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NACOSA%20Ikamva%20Labantu%20Monthly%20Reporting%20Tool"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s://aidsza-my.sharepoint.com/Users/roshanthagovender/AppData/Local/Microsoft/Windows/Temporary%20Internet%20Files/Content.Outlook/DO0T6J35/PUDR_Jan_-_Jun_2013_LFA_Final%2021%20October.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rodmeteorfs.gf.theglobalfund.org\UserDesktops\Users\jntreh\AppData\Local\Microsoft\Windows\Temporary%20Internet%20Files\Content.Outlook\N94QXR0L\HP_Board%20Approved_2014Q2_Final%20validated.xlsx"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QASA%20Monthly%20Report%20Oct%202011%20smd%20(Fin%20-%20M&amp;E).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d.docs.live.net/66d167f1fe85ca3c/Documents/NEW%20GRANT/AUDIT%202021/AFSA%20GF%20AFS%2031%20March%202021-%2030.09.21.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48133328\Master%20SA%20Final%20Budget%20but%20per%20Applicant%20dated%2017%20Nov%202006.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E:\Users\User\AppData\Local\Temp\XPgrpwise\NDOH%20Ph2%20HIV%20%20TB%20Budget%2017%20September%20with%20TB%20adjustments.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Users\mashas\Documents\My%20%20Documents%20%202011\Global%20Fund%20%20-SSF\Global%20Fund%20%20-SSF\Phase%202\Final%20Submission%20to%20GF%2001%20October%202013\30%20October%202013\NDOH%20Ph2%20HIV%20&amp;TB%20Budget%206%20Nov%20Revised%2011.12.2013.xlsm"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s://aidsza-my.sharepoint.com/Users/User/AppData/Local/Temp/XPgrpwise/NDOH%20Ph2%20HIV%20%20TB%20Budget%2017%20September%20with%20TB%20adjustments.xlsm"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aidsza-my.sharepoint.com/C/Users/mdibiase/AppData/Local/Microsoft/Windows/Temporary%20Internet%20Files/Content.Outlook/4A81E8WZ/SAF-H-NDOH%20Final%20PF%2018%2010%2013.xlsx"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Pharma%20CI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K:\Accpac\Reports\Soul%20City%20management%20rpts\2006\1INCSTATE2006(Katia%20on%20leave).xls" TargetMode="External"/></Relationships>
</file>

<file path=xl/externalLinks/_rels/externalLink59.xml.rels><?xml version="1.0" encoding="UTF-8" standalone="yes"?>
<Relationships xmlns="http://schemas.openxmlformats.org/package/2006/relationships"><Relationship Id="rId1" Type="http://schemas.microsoft.com/office/2006/relationships/xlExternalLinkPath/xlPathMissing" Target="Hillcrest%20AIDS%20Centre%20%20JULY%202012"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aidsza-my.sharepoint.com/C/DOCUME~1/user1/LOCALS~1/Temp/XPgrpwise/Documents%20and%20Settings/Steve/My%20Documents/SDC%20(Carl)/Global%20Fund%20R6_1/SDC/Master%20SA%20R6%20Budget%2020060801%20sc.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aidsza-my.sharepoint.com/Users/mcumbane/AppData/Local/Microsoft/Windows/Temporary%20Internet%20Files/Content.Outlook/PPBSMCQX/Decanting%20reporting%20tool_July-Sep2016_30%20Sept%202016.xlsx" TargetMode="External"/></Relationships>
</file>

<file path=xl/externalLinks/_rels/externalLink61.xml.rels><?xml version="1.0" encoding="UTF-8" standalone="yes"?>
<Relationships xmlns="http://schemas.openxmlformats.org/package/2006/relationships"><Relationship Id="rId1" Type="http://schemas.microsoft.com/office/2006/relationships/xlExternalLinkPath/xlPathMissing" Target="CI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za-sacc-01\users\Documents%20and%20Settings\Steve\My%20Documents\SDC\R6%20Implementation\Info\Lesotho%20Pack\Lesotho%20-%20GF%20Financial%20Report%20format.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s://aidsza-my.sharepoint.com/Users/Salome/Documents/Global%20Fund/Global%20Fund%20Reporting/PU%20&amp;%20Expense%20Reporting%20(semi-annual)/31%20March%202017/NACOSA%20PUDR%20-%20Finance.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s://aidsza-my.sharepoint.com/Users/Steve/Documents/SDC/RSA%20NSP%2011_12/Provinces/KZN/Costing%20model/KZN%20PSP%20Costing%20Model_%206%20July%202012.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prodmeteorfs.gf.theglobalfund.org\UserDesktops\Users\aabouatme\AppData\Local\Microsoft\Windows\Temporary%20Internet%20Files\Content.IE5\W0OJ3YPY\Core_PUDR_Form_en.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s://aidsza-my.sharepoint.com/C/DOCUME~1/user1/LOCALS~1/Temp/XPgrpwise/2008%20SA%20Progs/Global%20fund/SR%20Financial%20Tracking%20Updated%20Reporting%20Template%20Jan-Mar08%20revised15%20July08.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s://aidsza-my.sharepoint.com/Users/mmarchand/AppData/Local/Microsoft/Windows/Temporary%20Internet%20Files/Content.Outlook/4KNFZA7A/SAF-H-NDOH%20PF%20_HIV_TB%20Consolidated_15%20October.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aidsza-my.sharepoint.com/Users/Aabouatme/AppData/Local/Microsoft/Windows/Temporary%20Internet%20Files/Content.Outlook/ZIELDH0I/Financial%20Reports_May%202016_AIM%20(2).xlsm"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s://aidsza-my.sharepoint.com/Users/DumaF/Documents/Budget/SSF%20Approved%20Budget/NDOH%20Ph2%20HIV%20TB%20Budget%206%20Nov%20-7%20March%2014_Approved26.03.14%20REVISED%2002APRIL%202014.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rodmeteorfs.gf.theglobalfund.org\UserDesktops\Contracts\Cost%20and%20Pricing\Final%20Budgets\Global%20Fund\Mali\2014.05%20NFM%20Submission\GF%20Mali%20Phase%201%20&amp;%202%20NFM%20internal%20hybrid_2014.07.11.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ttps://aidsza-my.sharepoint.com/Users/Pc/Documents/LFA/RTC/RTC/PU3/RTC%20PU%203/Copy%20of%20Core%20PU%20September%202017_RTC.xlsx" TargetMode="External"/></Relationships>
</file>

<file path=xl/externalLinks/_rels/externalLink71.xml.rels><?xml version="1.0" encoding="UTF-8" standalone="yes"?>
<Relationships xmlns="http://schemas.openxmlformats.org/package/2006/relationships"><Relationship Id="rId1" Type="http://schemas.microsoft.com/office/2006/relationships/xlExternalLinkPath/xlPathMissing" Target="NDoH%20PU9_30%20Sept%202013_final%20submission.xlsm" TargetMode="External"/></Relationships>
</file>

<file path=xl/externalLinks/_rels/externalLink8.xml.rels><?xml version="1.0" encoding="UTF-8" standalone="yes"?>
<Relationships xmlns="http://schemas.openxmlformats.org/package/2006/relationships"><Relationship Id="rId2" Type="http://schemas.microsoft.com/office/2019/04/relationships/externalLinkLongPath" Target="https://aidsza-my.sharepoint.com/Users/Derek/Documents/Organisations/Nationals/AFSA/z.%20%20March%202016/Finance/Users/Leroy/Documents/GF%20Admin%20Documents%20and%20Templates/Reporting%20Tool%20Templates/2015-03/Sophumelela%20Report%20-%20Report%20Feb%202015.xlsx?32D5C04E" TargetMode="External"/><Relationship Id="rId1" Type="http://schemas.openxmlformats.org/officeDocument/2006/relationships/externalLinkPath" Target="file:///\\32D5C04E\Sophumelela%20Report%20-%20Report%20Feb%20201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rodmeteorfs.gf.theglobalfund.org\UserDesktops\obocoum\Desktop\AIM\Quarterly%20Financial%20report16_MAR_16%2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1. Notice of Findings"/>
      <sheetName val="2. Budget"/>
      <sheetName val="Detailed Assumptions"/>
      <sheetName val="3. Expenditure Journal"/>
      <sheetName val="Asset Register"/>
      <sheetName val="4. Budget Line Analysis"/>
      <sheetName val="5. HR Map"/>
      <sheetName val="6. Monthly Summary"/>
      <sheetName val="7. Monthly Checklist"/>
      <sheetName val="8. Conditions"/>
      <sheetName val="9. Grants Officer Rating"/>
      <sheetName val="10. Payment Recommendation"/>
      <sheetName val="11. Payment Requisition"/>
      <sheetName val="13. Forecast for July 2016"/>
      <sheetName val="13. Payment Requisition Jul 16"/>
      <sheetName val="Lists"/>
    </sheetNames>
    <sheetDataSet>
      <sheetData sheetId="0"/>
      <sheetData sheetId="1"/>
      <sheetData sheetId="2">
        <row r="7">
          <cell r="C7" t="str">
            <v>Budget line</v>
          </cell>
          <cell r="D7" t="str">
            <v>Note No</v>
          </cell>
          <cell r="E7" t="str">
            <v>Module</v>
          </cell>
          <cell r="F7" t="str">
            <v>Intervention</v>
          </cell>
          <cell r="G7" t="str">
            <v>Activity Description</v>
          </cell>
          <cell r="H7" t="str">
            <v>Assumptions</v>
          </cell>
          <cell r="I7" t="str">
            <v>Cost Input</v>
          </cell>
          <cell r="K7" t="str">
            <v>Unit Cost</v>
          </cell>
          <cell r="M7" t="str">
            <v>Year 1 
Unit cost</v>
          </cell>
          <cell r="N7" t="str">
            <v>Q1</v>
          </cell>
          <cell r="P7" t="str">
            <v>Q1</v>
          </cell>
          <cell r="S7" t="str">
            <v>Q2</v>
          </cell>
          <cell r="U7" t="str">
            <v>Q2</v>
          </cell>
          <cell r="X7" t="str">
            <v>Q3</v>
          </cell>
          <cell r="Z7" t="str">
            <v>Q3</v>
          </cell>
          <cell r="AC7" t="str">
            <v>Q4</v>
          </cell>
          <cell r="AE7" t="str">
            <v>Q4</v>
          </cell>
          <cell r="AH7" t="str">
            <v>Year 1</v>
          </cell>
          <cell r="AI7" t="str">
            <v>Year 1</v>
          </cell>
          <cell r="AJ7" t="str">
            <v>Year 1</v>
          </cell>
          <cell r="AL7" t="str">
            <v xml:space="preserve">Year 2 Unit cost </v>
          </cell>
          <cell r="AM7" t="str">
            <v>Q5</v>
          </cell>
          <cell r="AO7" t="str">
            <v>Q5</v>
          </cell>
          <cell r="AR7" t="str">
            <v>Q6</v>
          </cell>
          <cell r="AT7" t="str">
            <v>Q6</v>
          </cell>
          <cell r="AW7" t="str">
            <v>Q7</v>
          </cell>
          <cell r="AY7" t="str">
            <v>Q7</v>
          </cell>
          <cell r="BB7" t="str">
            <v>Q8</v>
          </cell>
          <cell r="BD7" t="str">
            <v>Q8</v>
          </cell>
          <cell r="BG7" t="str">
            <v>Year 2</v>
          </cell>
          <cell r="BH7" t="str">
            <v>Year 2</v>
          </cell>
          <cell r="BI7" t="str">
            <v>Year 2</v>
          </cell>
          <cell r="BK7" t="str">
            <v xml:space="preserve">Year 1 Unit cost </v>
          </cell>
          <cell r="BL7" t="str">
            <v>Q1</v>
          </cell>
          <cell r="BN7" t="str">
            <v>Q9</v>
          </cell>
          <cell r="BQ7" t="str">
            <v>Q2</v>
          </cell>
          <cell r="BS7" t="str">
            <v>Q10</v>
          </cell>
          <cell r="BV7" t="str">
            <v>Q3</v>
          </cell>
          <cell r="BX7" t="str">
            <v>Q11</v>
          </cell>
          <cell r="CA7" t="str">
            <v>Q4</v>
          </cell>
          <cell r="CC7" t="str">
            <v>Q12</v>
          </cell>
          <cell r="CF7" t="str">
            <v>Year 1</v>
          </cell>
          <cell r="CG7" t="str">
            <v>Year 1</v>
          </cell>
          <cell r="CH7" t="str">
            <v>Year 1</v>
          </cell>
          <cell r="CK7" t="str">
            <v xml:space="preserve">Total 
</v>
          </cell>
          <cell r="CL7" t="str">
            <v xml:space="preserve">Total 
</v>
          </cell>
          <cell r="CM7" t="str">
            <v xml:space="preserve">Total 
</v>
          </cell>
        </row>
        <row r="8">
          <cell r="N8" t="str">
            <v>Quantity</v>
          </cell>
          <cell r="O8" t="str">
            <v>Total amount</v>
          </cell>
          <cell r="P8" t="str">
            <v>Reference to Reason</v>
          </cell>
          <cell r="Q8" t="str">
            <v>Changes ZAR</v>
          </cell>
          <cell r="R8" t="str">
            <v>Operations Budget</v>
          </cell>
          <cell r="S8" t="str">
            <v>Quantity</v>
          </cell>
          <cell r="T8" t="str">
            <v>Total amount</v>
          </cell>
          <cell r="U8" t="str">
            <v>Reference to Reason</v>
          </cell>
          <cell r="V8" t="str">
            <v>Changes ZAR</v>
          </cell>
          <cell r="W8" t="str">
            <v>Operations Budget</v>
          </cell>
          <cell r="X8" t="str">
            <v>Quantity</v>
          </cell>
          <cell r="Y8" t="str">
            <v>Total amount</v>
          </cell>
          <cell r="Z8" t="str">
            <v>Reference to Reason</v>
          </cell>
          <cell r="AA8" t="str">
            <v>Changes ZAR</v>
          </cell>
          <cell r="AB8" t="str">
            <v>Operations Budget</v>
          </cell>
          <cell r="AC8" t="str">
            <v>Quantity</v>
          </cell>
          <cell r="AD8" t="str">
            <v>Total amount</v>
          </cell>
          <cell r="AE8" t="str">
            <v>Reference to Reason</v>
          </cell>
          <cell r="AF8" t="str">
            <v>Changes ZAR</v>
          </cell>
          <cell r="AG8" t="str">
            <v>Operations Budget</v>
          </cell>
          <cell r="AH8" t="str">
            <v>Quantity</v>
          </cell>
          <cell r="AI8" t="str">
            <v>Total Amount</v>
          </cell>
          <cell r="AJ8" t="str">
            <v>Changes ZAR</v>
          </cell>
          <cell r="AK8" t="str">
            <v>Operations Budget</v>
          </cell>
          <cell r="AM8" t="str">
            <v>Quantity</v>
          </cell>
          <cell r="AN8" t="str">
            <v>Total amount</v>
          </cell>
          <cell r="AO8" t="str">
            <v>Reference to Reason</v>
          </cell>
          <cell r="AP8" t="str">
            <v>Changes ZAR</v>
          </cell>
          <cell r="AQ8" t="str">
            <v>Operations Budget</v>
          </cell>
          <cell r="AR8" t="str">
            <v>Quantity</v>
          </cell>
          <cell r="AS8" t="str">
            <v>Total amount</v>
          </cell>
          <cell r="AT8" t="str">
            <v>Reference to Reason</v>
          </cell>
          <cell r="AU8" t="str">
            <v>Changes ZAR</v>
          </cell>
          <cell r="AV8" t="str">
            <v>Operations Budget</v>
          </cell>
          <cell r="AW8" t="str">
            <v>Quantity</v>
          </cell>
          <cell r="AX8" t="str">
            <v>Total amount</v>
          </cell>
          <cell r="AY8" t="str">
            <v>Reference to Reason</v>
          </cell>
          <cell r="AZ8" t="str">
            <v>Changes ZAR</v>
          </cell>
          <cell r="BA8" t="str">
            <v>Operations Budget</v>
          </cell>
          <cell r="BB8" t="str">
            <v>Quantity</v>
          </cell>
          <cell r="BC8" t="str">
            <v>Total amount</v>
          </cell>
          <cell r="BD8" t="str">
            <v>Reference to Reason</v>
          </cell>
          <cell r="BE8" t="str">
            <v>Changes ZAR</v>
          </cell>
          <cell r="BF8" t="str">
            <v>Operations Budget</v>
          </cell>
          <cell r="BG8" t="str">
            <v>Quantity</v>
          </cell>
          <cell r="BH8" t="str">
            <v>Total amount</v>
          </cell>
          <cell r="BI8" t="str">
            <v>Changes ZAR</v>
          </cell>
          <cell r="BJ8" t="str">
            <v>Operations Budget</v>
          </cell>
          <cell r="BL8" t="str">
            <v>Quantity</v>
          </cell>
          <cell r="BM8" t="str">
            <v>Total amount</v>
          </cell>
          <cell r="BN8" t="str">
            <v>Reference to Reason</v>
          </cell>
          <cell r="BO8" t="str">
            <v>Changes ZAR</v>
          </cell>
          <cell r="BP8" t="str">
            <v>Operations Budget</v>
          </cell>
          <cell r="BQ8" t="str">
            <v>Quantity</v>
          </cell>
          <cell r="BR8" t="str">
            <v>Total amount</v>
          </cell>
          <cell r="BS8" t="str">
            <v>Reference to Reason</v>
          </cell>
          <cell r="BT8" t="str">
            <v>Changes ZAR</v>
          </cell>
          <cell r="BU8" t="str">
            <v>Operations Budget</v>
          </cell>
          <cell r="BV8" t="str">
            <v>Quantity</v>
          </cell>
          <cell r="BW8" t="str">
            <v>Total amount</v>
          </cell>
          <cell r="BX8" t="str">
            <v>Reference to Reason</v>
          </cell>
          <cell r="BY8" t="str">
            <v>Changes ZAR</v>
          </cell>
          <cell r="BZ8" t="str">
            <v>Operations Budget</v>
          </cell>
          <cell r="CA8" t="str">
            <v>Quantity</v>
          </cell>
          <cell r="CB8" t="str">
            <v>Total amount</v>
          </cell>
          <cell r="CC8" t="str">
            <v>Reference to Reason</v>
          </cell>
          <cell r="CD8" t="str">
            <v>Changes ZAR</v>
          </cell>
          <cell r="CE8" t="str">
            <v>Operations Budget</v>
          </cell>
          <cell r="CF8" t="str">
            <v>Quantity</v>
          </cell>
          <cell r="CG8" t="str">
            <v>Total amount</v>
          </cell>
          <cell r="CH8" t="str">
            <v>Changes ZAR</v>
          </cell>
          <cell r="CI8" t="str">
            <v>Operations Budget</v>
          </cell>
          <cell r="CK8" t="str">
            <v>Quantity</v>
          </cell>
          <cell r="CL8" t="str">
            <v>Total amount</v>
          </cell>
          <cell r="CM8" t="str">
            <v>Changes ZAR</v>
          </cell>
          <cell r="CN8" t="str">
            <v>Operations Budget</v>
          </cell>
        </row>
        <row r="9">
          <cell r="C9">
            <v>1</v>
          </cell>
          <cell r="D9">
            <v>2</v>
          </cell>
          <cell r="E9">
            <v>3</v>
          </cell>
          <cell r="F9">
            <v>4</v>
          </cell>
          <cell r="G9">
            <v>5</v>
          </cell>
          <cell r="H9">
            <v>6</v>
          </cell>
          <cell r="I9">
            <v>7</v>
          </cell>
          <cell r="J9">
            <v>8</v>
          </cell>
          <cell r="K9">
            <v>9</v>
          </cell>
          <cell r="L9">
            <v>10</v>
          </cell>
          <cell r="M9">
            <v>11</v>
          </cell>
          <cell r="N9">
            <v>12</v>
          </cell>
          <cell r="O9">
            <v>13</v>
          </cell>
          <cell r="P9">
            <v>14</v>
          </cell>
          <cell r="Q9">
            <v>15</v>
          </cell>
          <cell r="R9">
            <v>16</v>
          </cell>
          <cell r="S9">
            <v>17</v>
          </cell>
          <cell r="T9">
            <v>18</v>
          </cell>
          <cell r="U9">
            <v>19</v>
          </cell>
          <cell r="V9">
            <v>20</v>
          </cell>
          <cell r="W9">
            <v>21</v>
          </cell>
          <cell r="X9">
            <v>22</v>
          </cell>
          <cell r="Y9">
            <v>23</v>
          </cell>
          <cell r="Z9">
            <v>24</v>
          </cell>
          <cell r="AA9">
            <v>25</v>
          </cell>
          <cell r="AB9">
            <v>26</v>
          </cell>
          <cell r="AC9">
            <v>27</v>
          </cell>
          <cell r="AD9">
            <v>28</v>
          </cell>
          <cell r="AE9">
            <v>29</v>
          </cell>
          <cell r="AF9">
            <v>30</v>
          </cell>
          <cell r="AG9">
            <v>31</v>
          </cell>
          <cell r="AH9">
            <v>32</v>
          </cell>
          <cell r="AI9">
            <v>33</v>
          </cell>
          <cell r="AJ9">
            <v>34</v>
          </cell>
          <cell r="AK9">
            <v>35</v>
          </cell>
          <cell r="AL9">
            <v>36</v>
          </cell>
          <cell r="AM9">
            <v>37</v>
          </cell>
          <cell r="AN9">
            <v>38</v>
          </cell>
          <cell r="AO9">
            <v>39</v>
          </cell>
          <cell r="AP9">
            <v>40</v>
          </cell>
          <cell r="AQ9">
            <v>41</v>
          </cell>
          <cell r="AR9">
            <v>42</v>
          </cell>
          <cell r="AS9">
            <v>43</v>
          </cell>
          <cell r="AT9">
            <v>44</v>
          </cell>
          <cell r="AU9">
            <v>45</v>
          </cell>
          <cell r="AV9">
            <v>46</v>
          </cell>
          <cell r="AW9">
            <v>47</v>
          </cell>
          <cell r="AX9">
            <v>48</v>
          </cell>
          <cell r="AY9">
            <v>49</v>
          </cell>
          <cell r="AZ9">
            <v>50</v>
          </cell>
          <cell r="BA9">
            <v>51</v>
          </cell>
          <cell r="BB9">
            <v>52</v>
          </cell>
          <cell r="BC9">
            <v>53</v>
          </cell>
          <cell r="BD9">
            <v>54</v>
          </cell>
          <cell r="BE9">
            <v>55</v>
          </cell>
          <cell r="BF9">
            <v>56</v>
          </cell>
          <cell r="BG9">
            <v>57</v>
          </cell>
          <cell r="BH9">
            <v>58</v>
          </cell>
          <cell r="BI9">
            <v>59</v>
          </cell>
          <cell r="BJ9">
            <v>60</v>
          </cell>
          <cell r="BK9">
            <v>61</v>
          </cell>
          <cell r="BL9">
            <v>62</v>
          </cell>
          <cell r="BM9">
            <v>63</v>
          </cell>
          <cell r="BN9">
            <v>64</v>
          </cell>
          <cell r="BO9">
            <v>65</v>
          </cell>
          <cell r="BP9">
            <v>66</v>
          </cell>
          <cell r="BQ9">
            <v>67</v>
          </cell>
          <cell r="BR9">
            <v>68</v>
          </cell>
          <cell r="BS9">
            <v>69</v>
          </cell>
          <cell r="BT9">
            <v>70</v>
          </cell>
          <cell r="BU9">
            <v>71</v>
          </cell>
          <cell r="BV9">
            <v>72</v>
          </cell>
          <cell r="BW9">
            <v>73</v>
          </cell>
          <cell r="BX9">
            <v>74</v>
          </cell>
          <cell r="BY9">
            <v>75</v>
          </cell>
          <cell r="BZ9">
            <v>76</v>
          </cell>
          <cell r="CA9">
            <v>77</v>
          </cell>
          <cell r="CB9">
            <v>78</v>
          </cell>
          <cell r="CC9">
            <v>79</v>
          </cell>
          <cell r="CD9">
            <v>80</v>
          </cell>
          <cell r="CE9">
            <v>81</v>
          </cell>
          <cell r="CF9">
            <v>82</v>
          </cell>
          <cell r="CG9">
            <v>83</v>
          </cell>
          <cell r="CH9">
            <v>84</v>
          </cell>
          <cell r="CI9">
            <v>85</v>
          </cell>
        </row>
        <row r="10">
          <cell r="C10">
            <v>1782</v>
          </cell>
          <cell r="E10" t="str">
            <v>Prevention</v>
          </cell>
          <cell r="F10" t="str">
            <v>Behavior change interventions</v>
          </cell>
          <cell r="G10" t="str">
            <v>Increase and be innovative with safe spaces - SAW</v>
          </cell>
          <cell r="H10" t="str">
            <v>1.2 Salaries - outreach workers, medical staff and other service providers</v>
          </cell>
          <cell r="I10" t="str">
            <v>1.2 Salaries - outreach workers, medical staff and other service providers</v>
          </cell>
          <cell r="M10">
            <v>1358.5596000000003</v>
          </cell>
          <cell r="O10">
            <v>0</v>
          </cell>
          <cell r="R10">
            <v>0</v>
          </cell>
          <cell r="T10">
            <v>0</v>
          </cell>
          <cell r="W10">
            <v>0</v>
          </cell>
          <cell r="X10">
            <v>6</v>
          </cell>
          <cell r="Y10">
            <v>8151.3576000000012</v>
          </cell>
          <cell r="AB10">
            <v>8151.3576000000012</v>
          </cell>
          <cell r="AD10">
            <v>0</v>
          </cell>
          <cell r="AG10">
            <v>0</v>
          </cell>
          <cell r="AH10">
            <v>6</v>
          </cell>
          <cell r="AI10">
            <v>8151.3576000000012</v>
          </cell>
          <cell r="AK10">
            <v>8151.3576000000012</v>
          </cell>
          <cell r="AL10">
            <v>1358.5596000000003</v>
          </cell>
          <cell r="AN10">
            <v>0</v>
          </cell>
          <cell r="AQ10">
            <v>0</v>
          </cell>
          <cell r="AS10">
            <v>0</v>
          </cell>
          <cell r="AV10">
            <v>0</v>
          </cell>
          <cell r="AW10">
            <v>6</v>
          </cell>
          <cell r="AX10">
            <v>8151.3576000000012</v>
          </cell>
          <cell r="BA10">
            <v>8151.3576000000012</v>
          </cell>
          <cell r="BC10">
            <v>0</v>
          </cell>
          <cell r="BF10">
            <v>0</v>
          </cell>
          <cell r="BG10">
            <v>6</v>
          </cell>
          <cell r="BH10">
            <v>8151.3576000000012</v>
          </cell>
          <cell r="BJ10">
            <v>8151.3576000000012</v>
          </cell>
          <cell r="BK10">
            <v>46230.51</v>
          </cell>
          <cell r="BL10">
            <v>6</v>
          </cell>
          <cell r="BM10">
            <v>277383.06</v>
          </cell>
          <cell r="BP10">
            <v>277383.06</v>
          </cell>
          <cell r="BQ10">
            <v>6</v>
          </cell>
          <cell r="BR10">
            <v>277383.06</v>
          </cell>
          <cell r="BU10">
            <v>277383.06</v>
          </cell>
          <cell r="BV10">
            <v>6</v>
          </cell>
          <cell r="BW10">
            <v>277383.06</v>
          </cell>
          <cell r="BZ10">
            <v>277383.06</v>
          </cell>
          <cell r="CA10">
            <v>6</v>
          </cell>
          <cell r="CB10">
            <v>277383.06</v>
          </cell>
          <cell r="CE10">
            <v>277383.06</v>
          </cell>
          <cell r="CF10">
            <v>24</v>
          </cell>
          <cell r="CG10">
            <v>1109532.24</v>
          </cell>
          <cell r="CH10">
            <v>0</v>
          </cell>
          <cell r="CI10">
            <v>1109532.24</v>
          </cell>
          <cell r="CK10">
            <v>36</v>
          </cell>
          <cell r="CL10">
            <v>1125834.9552</v>
          </cell>
          <cell r="CM10">
            <v>0</v>
          </cell>
          <cell r="CN10">
            <v>1125834.9552</v>
          </cell>
        </row>
        <row r="11">
          <cell r="C11">
            <v>1783</v>
          </cell>
          <cell r="E11" t="str">
            <v>Prevention</v>
          </cell>
          <cell r="F11" t="str">
            <v>Behavior change interventions</v>
          </cell>
          <cell r="G11" t="str">
            <v>Increase and be innovative with safe spaces - PGTs_ (In School LSAs and Out of School mobilisers and MSP)</v>
          </cell>
          <cell r="H11" t="str">
            <v>1.2 Salaries - outreach workers, medical staff and other service providers</v>
          </cell>
          <cell r="I11" t="str">
            <v>1.2 Salaries - outreach workers, medical staff and other service providers</v>
          </cell>
          <cell r="BK11">
            <v>15964.26</v>
          </cell>
          <cell r="BL11">
            <v>30</v>
          </cell>
          <cell r="BM11">
            <v>478927.8</v>
          </cell>
          <cell r="BQ11">
            <v>35</v>
          </cell>
          <cell r="BR11">
            <v>558749.1</v>
          </cell>
          <cell r="BV11">
            <v>35</v>
          </cell>
          <cell r="BW11">
            <v>558749.1</v>
          </cell>
          <cell r="CA11">
            <v>35</v>
          </cell>
          <cell r="CB11">
            <v>558749.1</v>
          </cell>
          <cell r="CF11">
            <v>135</v>
          </cell>
          <cell r="CG11">
            <v>2155175.1</v>
          </cell>
        </row>
        <row r="12">
          <cell r="C12">
            <v>1784</v>
          </cell>
          <cell r="E12" t="str">
            <v>Prevention</v>
          </cell>
          <cell r="F12" t="str">
            <v>Behavior change interventions</v>
          </cell>
          <cell r="G12" t="str">
            <v>Increase and be innovative with safe spaces - Social Workers</v>
          </cell>
          <cell r="H12" t="str">
            <v>1.2 Salaries - outreach workers, medical staff and other service providers</v>
          </cell>
          <cell r="I12" t="str">
            <v>1.2 Salaries - outreach workers, medical staff and other service providers</v>
          </cell>
          <cell r="BK12">
            <v>72500.399999999994</v>
          </cell>
          <cell r="BL12">
            <v>2</v>
          </cell>
          <cell r="BM12">
            <v>145000.79999999999</v>
          </cell>
          <cell r="BQ12">
            <v>2</v>
          </cell>
          <cell r="BR12">
            <v>145000.79999999999</v>
          </cell>
          <cell r="BV12">
            <v>2</v>
          </cell>
          <cell r="BW12">
            <v>145000.79999999999</v>
          </cell>
          <cell r="CA12">
            <v>2</v>
          </cell>
          <cell r="CB12">
            <v>145000.79999999999</v>
          </cell>
          <cell r="CF12">
            <v>8</v>
          </cell>
          <cell r="CG12">
            <v>580003.19999999995</v>
          </cell>
        </row>
        <row r="13">
          <cell r="C13">
            <v>1785</v>
          </cell>
          <cell r="E13" t="str">
            <v>Prevention</v>
          </cell>
          <cell r="F13" t="str">
            <v>Behavior change interventions</v>
          </cell>
          <cell r="G13" t="str">
            <v>Behaviour change evidence-based age-appropriate social asset building and SRHR intervention for ABYM 10-19 year olds in the community - Male Facilitators</v>
          </cell>
          <cell r="H13" t="str">
            <v>1.2 Salaries - outreach workers, medical staff and other service providers</v>
          </cell>
          <cell r="I13" t="str">
            <v>1.2 Salaries - outreach workers, medical staff and other service providers</v>
          </cell>
          <cell r="BK13">
            <v>15964.26</v>
          </cell>
          <cell r="BL13">
            <v>5</v>
          </cell>
          <cell r="BM13">
            <v>79821.3</v>
          </cell>
          <cell r="BQ13">
            <v>5</v>
          </cell>
          <cell r="BR13">
            <v>79821.3</v>
          </cell>
          <cell r="BV13">
            <v>5</v>
          </cell>
          <cell r="BW13">
            <v>79821.3</v>
          </cell>
          <cell r="CA13">
            <v>5</v>
          </cell>
          <cell r="CB13">
            <v>79821.3</v>
          </cell>
          <cell r="CF13">
            <v>20</v>
          </cell>
          <cell r="CG13">
            <v>319285.2</v>
          </cell>
        </row>
        <row r="14">
          <cell r="C14">
            <v>1786</v>
          </cell>
          <cell r="E14" t="str">
            <v>Prevention</v>
          </cell>
          <cell r="F14" t="str">
            <v>Behavior change interventions</v>
          </cell>
          <cell r="G14" t="str">
            <v>District health package for AGYW 15-24 in schools, safes spaces and TVETS - Professional Nurses</v>
          </cell>
          <cell r="H14" t="str">
            <v>1.2 Salaries - outreach workers, medical staff and other service providers</v>
          </cell>
          <cell r="I14" t="str">
            <v>1.2 Salaries - outreach workers, medical staff and other service providers</v>
          </cell>
          <cell r="BK14">
            <v>90000</v>
          </cell>
          <cell r="BL14">
            <v>0</v>
          </cell>
          <cell r="BM14">
            <v>0</v>
          </cell>
          <cell r="BQ14">
            <v>1</v>
          </cell>
          <cell r="BR14">
            <v>90000</v>
          </cell>
          <cell r="BV14">
            <v>1</v>
          </cell>
          <cell r="BW14">
            <v>90000</v>
          </cell>
          <cell r="CA14">
            <v>1</v>
          </cell>
          <cell r="CB14">
            <v>90000</v>
          </cell>
          <cell r="CF14">
            <v>3</v>
          </cell>
          <cell r="CG14">
            <v>270000</v>
          </cell>
        </row>
        <row r="15">
          <cell r="C15">
            <v>1787</v>
          </cell>
          <cell r="E15" t="str">
            <v>Differentiated HIV Testing Services</v>
          </cell>
          <cell r="F15" t="str">
            <v>Community-based testing</v>
          </cell>
          <cell r="G15" t="str">
            <v>Increase the number of mobile units and strengthen differentiated service delivery approach - HTS Counsellors</v>
          </cell>
          <cell r="H15" t="str">
            <v>1.2 Salaries - outreach workers, medical staff and other service providers</v>
          </cell>
          <cell r="I15" t="str">
            <v>1.2 Salaries - outreach workers, medical staff and other service providers</v>
          </cell>
          <cell r="BK15">
            <v>15964.26</v>
          </cell>
          <cell r="BL15">
            <v>5</v>
          </cell>
          <cell r="BM15">
            <v>79821.3</v>
          </cell>
          <cell r="BQ15">
            <v>10</v>
          </cell>
          <cell r="BR15">
            <v>159642.6</v>
          </cell>
          <cell r="BV15">
            <v>10</v>
          </cell>
          <cell r="BW15">
            <v>159642.6</v>
          </cell>
          <cell r="CA15">
            <v>10</v>
          </cell>
          <cell r="CB15">
            <v>159642.6</v>
          </cell>
          <cell r="CF15">
            <v>35</v>
          </cell>
          <cell r="CG15">
            <v>558749.1</v>
          </cell>
        </row>
        <row r="16">
          <cell r="C16">
            <v>1788</v>
          </cell>
          <cell r="E16" t="str">
            <v>Prevention</v>
          </cell>
          <cell r="F16" t="str">
            <v>Behavior change interventions</v>
          </cell>
          <cell r="G16" t="str">
            <v>District health package for AGYW 15-24 in schools, safes spaces and TVETS - Clinical Supervisor</v>
          </cell>
          <cell r="H16" t="str">
            <v>1.2 Salaries - outreach workers, medical staff and other service providers</v>
          </cell>
          <cell r="I16" t="str">
            <v>1.2 Salaries - outreach workers, medical staff and other service providers</v>
          </cell>
          <cell r="BK16">
            <v>115291.2</v>
          </cell>
          <cell r="BL16">
            <v>1</v>
          </cell>
          <cell r="BM16">
            <v>115291.2</v>
          </cell>
          <cell r="BQ16">
            <v>1</v>
          </cell>
          <cell r="BR16">
            <v>115291.2</v>
          </cell>
          <cell r="BV16">
            <v>1</v>
          </cell>
          <cell r="BW16">
            <v>115291.2</v>
          </cell>
          <cell r="CA16">
            <v>1</v>
          </cell>
          <cell r="CB16">
            <v>115291.2</v>
          </cell>
          <cell r="CF16">
            <v>4</v>
          </cell>
          <cell r="CG16">
            <v>461164.79999999999</v>
          </cell>
        </row>
        <row r="17">
          <cell r="C17">
            <v>1789</v>
          </cell>
          <cell r="E17" t="str">
            <v>Prevention</v>
          </cell>
          <cell r="F17" t="str">
            <v>Behavior change interventions</v>
          </cell>
          <cell r="G17" t="str">
            <v>Supervisory travel costs for AYP programme</v>
          </cell>
          <cell r="H17" t="str">
            <v>2.3 Supervision/surveys/data collection related per diems/transport/other costs</v>
          </cell>
          <cell r="I17" t="str">
            <v>2.3 Supervision/surveys/data collection related per diems/transport/other costs</v>
          </cell>
          <cell r="BK17">
            <v>10645</v>
          </cell>
          <cell r="BL17">
            <v>0</v>
          </cell>
          <cell r="BM17">
            <v>0</v>
          </cell>
          <cell r="BQ17">
            <v>7.1728353629302912</v>
          </cell>
          <cell r="BR17">
            <v>76354.832438392943</v>
          </cell>
          <cell r="BV17">
            <v>7.1728353629302912</v>
          </cell>
          <cell r="BW17">
            <v>76354.832438392943</v>
          </cell>
          <cell r="CA17">
            <v>7.1728353629302912</v>
          </cell>
          <cell r="CB17">
            <v>76354.832438392943</v>
          </cell>
          <cell r="CF17">
            <v>21.518506088790872</v>
          </cell>
          <cell r="CG17">
            <v>229064.49731517883</v>
          </cell>
        </row>
        <row r="18">
          <cell r="C18">
            <v>1790</v>
          </cell>
          <cell r="E18" t="str">
            <v>Prevention</v>
          </cell>
          <cell r="F18" t="str">
            <v>Behavior change interventions</v>
          </cell>
          <cell r="G18" t="str">
            <v xml:space="preserve">One Stop KP </v>
          </cell>
          <cell r="H18" t="str">
            <v>3.1 Technical Assistance Fees/Consultants</v>
          </cell>
          <cell r="I18" t="str">
            <v>3.1 Technical Assistance Fees/Consultants</v>
          </cell>
          <cell r="BK18">
            <v>7500</v>
          </cell>
          <cell r="BL18">
            <v>0</v>
          </cell>
          <cell r="BM18">
            <v>0</v>
          </cell>
          <cell r="BQ18">
            <v>0</v>
          </cell>
          <cell r="BR18">
            <v>0</v>
          </cell>
          <cell r="BV18">
            <v>0</v>
          </cell>
          <cell r="BW18">
            <v>0</v>
          </cell>
          <cell r="CA18">
            <v>0</v>
          </cell>
          <cell r="CB18">
            <v>0</v>
          </cell>
          <cell r="CF18">
            <v>0</v>
          </cell>
          <cell r="CG18">
            <v>0</v>
          </cell>
        </row>
        <row r="19">
          <cell r="C19">
            <v>1791</v>
          </cell>
          <cell r="E19" t="str">
            <v>Prevention</v>
          </cell>
          <cell r="F19" t="str">
            <v>Behavior change interventions</v>
          </cell>
          <cell r="G19" t="str">
            <v>Management of District AGYW programme - Programme Manager, In-school Supervisor, Community Engagement Supervisor, ESL Specialist and Legal &amp; Advocacy Specialist</v>
          </cell>
          <cell r="H19" t="str">
            <v>1.2 Salaries - outreach workers, medical staff and other service providers</v>
          </cell>
          <cell r="I19" t="str">
            <v>1.2 Salaries - outreach workers, medical staff and other service providers</v>
          </cell>
          <cell r="BK19">
            <v>115743.47900000001</v>
          </cell>
          <cell r="BL19">
            <v>5</v>
          </cell>
          <cell r="BM19">
            <v>578717.39500000002</v>
          </cell>
          <cell r="BQ19">
            <v>5</v>
          </cell>
          <cell r="BR19">
            <v>578717.39500000002</v>
          </cell>
          <cell r="BV19">
            <v>5</v>
          </cell>
          <cell r="BW19">
            <v>578717.39500000002</v>
          </cell>
          <cell r="CA19">
            <v>5</v>
          </cell>
          <cell r="CB19">
            <v>578717.39500000002</v>
          </cell>
          <cell r="CF19">
            <v>20</v>
          </cell>
          <cell r="CG19">
            <v>2314869.58</v>
          </cell>
        </row>
        <row r="20">
          <cell r="C20">
            <v>1792</v>
          </cell>
          <cell r="E20" t="str">
            <v>Prevention</v>
          </cell>
          <cell r="F20" t="str">
            <v>Behavior change interventions</v>
          </cell>
          <cell r="G20" t="str">
            <v xml:space="preserve">Support the implementation of after school peer education programmes in secondary schools for young women and girls.  - Camps </v>
          </cell>
          <cell r="H20" t="str">
            <v>2.1 Training related per diems/transport/other costs</v>
          </cell>
          <cell r="I20" t="str">
            <v>2.1 Training related per diems/transport/other costs</v>
          </cell>
          <cell r="BK20">
            <v>1055.8333333333333</v>
          </cell>
          <cell r="BL20">
            <v>0</v>
          </cell>
          <cell r="BM20">
            <v>0</v>
          </cell>
          <cell r="BQ20">
            <v>41.7328602934126</v>
          </cell>
          <cell r="BR20">
            <v>44062.944993128134</v>
          </cell>
          <cell r="BV20">
            <v>41.7328602934126</v>
          </cell>
          <cell r="BW20">
            <v>44062.944993128134</v>
          </cell>
          <cell r="CA20">
            <v>41.7328602934126</v>
          </cell>
          <cell r="CB20">
            <v>44062.944993128134</v>
          </cell>
          <cell r="CF20">
            <v>125.1985808802378</v>
          </cell>
          <cell r="CG20">
            <v>132188.83497938441</v>
          </cell>
        </row>
        <row r="21">
          <cell r="C21">
            <v>1793</v>
          </cell>
          <cell r="E21" t="str">
            <v>Prevention</v>
          </cell>
          <cell r="F21" t="str">
            <v>Behavior change interventions</v>
          </cell>
          <cell r="G21" t="str">
            <v>Increase and be innovative with safe spaces - Cleaners</v>
          </cell>
          <cell r="H21" t="str">
            <v>1.2 Salaries - outreach workers, medical staff and other service providers</v>
          </cell>
          <cell r="I21" t="str">
            <v>1.2 Salaries - outreach workers, medical staff and other service providers</v>
          </cell>
          <cell r="BK21">
            <v>10500</v>
          </cell>
          <cell r="BL21">
            <v>0</v>
          </cell>
          <cell r="BM21">
            <v>0</v>
          </cell>
          <cell r="BQ21">
            <v>0</v>
          </cell>
          <cell r="BR21">
            <v>0</v>
          </cell>
          <cell r="BV21">
            <v>0</v>
          </cell>
          <cell r="BW21">
            <v>0</v>
          </cell>
          <cell r="CA21">
            <v>0</v>
          </cell>
          <cell r="CB21">
            <v>0</v>
          </cell>
          <cell r="CF21">
            <v>0</v>
          </cell>
          <cell r="CG21">
            <v>0</v>
          </cell>
        </row>
        <row r="22">
          <cell r="C22">
            <v>1794</v>
          </cell>
          <cell r="E22" t="str">
            <v>Prevention</v>
          </cell>
          <cell r="F22" t="str">
            <v>Behavior change interventions</v>
          </cell>
          <cell r="G22" t="str">
            <v>Increase and be innovative with safe spaces - Security</v>
          </cell>
          <cell r="H22" t="str">
            <v>1.2 Salaries - outreach workers, medical staff and other service providers</v>
          </cell>
          <cell r="I22" t="str">
            <v>1.2 Salaries - outreach workers, medical staff and other service providers</v>
          </cell>
          <cell r="BK22">
            <v>10500</v>
          </cell>
          <cell r="BL22">
            <v>0</v>
          </cell>
          <cell r="BM22">
            <v>0</v>
          </cell>
          <cell r="BQ22">
            <v>0</v>
          </cell>
          <cell r="BR22">
            <v>0</v>
          </cell>
          <cell r="BV22">
            <v>0</v>
          </cell>
          <cell r="BW22">
            <v>0</v>
          </cell>
          <cell r="CA22">
            <v>0</v>
          </cell>
          <cell r="CB22">
            <v>0</v>
          </cell>
          <cell r="CF22">
            <v>0</v>
          </cell>
          <cell r="CG22">
            <v>0</v>
          </cell>
        </row>
        <row r="23">
          <cell r="C23">
            <v>1795</v>
          </cell>
          <cell r="E23" t="str">
            <v>Prevention</v>
          </cell>
          <cell r="F23" t="str">
            <v>Comprehensive sexuality education</v>
          </cell>
          <cell r="G23" t="str">
            <v>Support school leadership structures to implement CSE, DBE HIV/TB and ISHP - Data for learner support agents</v>
          </cell>
          <cell r="H23" t="str">
            <v>11.1 Office related costs</v>
          </cell>
          <cell r="I23" t="str">
            <v>11.1 Office related costs</v>
          </cell>
          <cell r="BK23">
            <v>900</v>
          </cell>
          <cell r="BL23">
            <v>24.033656151117079</v>
          </cell>
          <cell r="BM23">
            <v>21630.29053600537</v>
          </cell>
          <cell r="BQ23">
            <v>24.033656151117079</v>
          </cell>
          <cell r="BR23">
            <v>21630.29053600537</v>
          </cell>
          <cell r="BV23">
            <v>24.033656151117079</v>
          </cell>
          <cell r="BW23">
            <v>21630.29053600537</v>
          </cell>
          <cell r="CA23">
            <v>24.033656151117079</v>
          </cell>
          <cell r="CB23">
            <v>21630.29053600537</v>
          </cell>
          <cell r="CF23">
            <v>96.134624604468314</v>
          </cell>
          <cell r="CG23">
            <v>86521.16214402148</v>
          </cell>
        </row>
        <row r="24">
          <cell r="C24">
            <v>1796</v>
          </cell>
          <cell r="E24" t="str">
            <v>Prevention</v>
          </cell>
          <cell r="F24" t="str">
            <v>Behavior change interventions</v>
          </cell>
          <cell r="G24" t="str">
            <v>District health package for AGYW 15-24 in schools, safes spaces and TVETS - Enrolled Nurses</v>
          </cell>
          <cell r="H24" t="str">
            <v>1.2 Salaries - outreach workers, medical staff and other service providers</v>
          </cell>
          <cell r="I24" t="str">
            <v>1.2 Salaries - outreach workers, medical staff and other service providers</v>
          </cell>
          <cell r="BK24">
            <v>30000</v>
          </cell>
          <cell r="BL24">
            <v>0</v>
          </cell>
          <cell r="BM24">
            <v>0</v>
          </cell>
          <cell r="BQ24">
            <v>2</v>
          </cell>
          <cell r="BR24">
            <v>60000</v>
          </cell>
          <cell r="BV24">
            <v>2</v>
          </cell>
          <cell r="BW24">
            <v>60000</v>
          </cell>
          <cell r="CA24">
            <v>2</v>
          </cell>
          <cell r="CB24">
            <v>60000</v>
          </cell>
          <cell r="CF24">
            <v>6</v>
          </cell>
          <cell r="CG24">
            <v>180000</v>
          </cell>
        </row>
        <row r="25">
          <cell r="C25">
            <v>1797</v>
          </cell>
          <cell r="E25" t="str">
            <v>Prevention</v>
          </cell>
          <cell r="F25" t="str">
            <v>Behavior change interventions</v>
          </cell>
          <cell r="G25" t="str">
            <v>MTV Shuga - Equipment and support for PGTs - Data</v>
          </cell>
          <cell r="H25" t="str">
            <v>11.1 Office related costs</v>
          </cell>
          <cell r="I25" t="str">
            <v>11.1 Office related costs</v>
          </cell>
          <cell r="BK25">
            <v>900</v>
          </cell>
          <cell r="BL25">
            <v>0</v>
          </cell>
          <cell r="BM25">
            <v>0</v>
          </cell>
          <cell r="BQ25">
            <v>21.239044970754627</v>
          </cell>
          <cell r="BR25">
            <v>19115.140473679163</v>
          </cell>
          <cell r="BV25">
            <v>21.239044970754627</v>
          </cell>
          <cell r="BW25">
            <v>19115.140473679163</v>
          </cell>
          <cell r="CA25">
            <v>21.239044970754627</v>
          </cell>
          <cell r="CB25">
            <v>19115.140473679163</v>
          </cell>
          <cell r="CF25">
            <v>63.71713491226388</v>
          </cell>
          <cell r="CG25">
            <v>57345.421421037492</v>
          </cell>
        </row>
        <row r="26">
          <cell r="C26">
            <v>1798</v>
          </cell>
          <cell r="E26" t="str">
            <v>Prevention</v>
          </cell>
          <cell r="F26" t="str">
            <v>Behavior change interventions</v>
          </cell>
          <cell r="G26" t="str">
            <v>District health package for AGYW 15-24 in schools, safes spaces and TVETS - Linkage Officers</v>
          </cell>
          <cell r="H26" t="str">
            <v>1.2 Salaries - outreach workers, medical staff and other service providers</v>
          </cell>
          <cell r="I26" t="str">
            <v>1.2 Salaries - outreach workers, medical staff and other service providers</v>
          </cell>
          <cell r="BK26">
            <v>15964.26</v>
          </cell>
          <cell r="BL26">
            <v>0</v>
          </cell>
          <cell r="BM26">
            <v>0</v>
          </cell>
          <cell r="BQ26">
            <v>1</v>
          </cell>
          <cell r="BR26">
            <v>15964.26</v>
          </cell>
          <cell r="BV26">
            <v>1</v>
          </cell>
          <cell r="BW26">
            <v>15964.26</v>
          </cell>
          <cell r="CA26">
            <v>1</v>
          </cell>
          <cell r="CB26">
            <v>15964.26</v>
          </cell>
          <cell r="CF26">
            <v>3</v>
          </cell>
          <cell r="CG26">
            <v>47892.78</v>
          </cell>
        </row>
        <row r="27">
          <cell r="C27">
            <v>1799</v>
          </cell>
          <cell r="E27" t="str">
            <v>Prevention</v>
          </cell>
          <cell r="F27" t="str">
            <v>Sexual and reproductive health services, including STIs</v>
          </cell>
          <cell r="G27" t="str">
            <v>Increase the number of mobile units and strengthen differentiated service delivery approach - Fuel</v>
          </cell>
          <cell r="H27" t="str">
            <v>2.5 Other Transportation costs</v>
          </cell>
          <cell r="I27" t="str">
            <v>2.5 Other Transportation costs</v>
          </cell>
          <cell r="BK27">
            <v>17</v>
          </cell>
          <cell r="BL27">
            <v>0</v>
          </cell>
          <cell r="BM27">
            <v>0</v>
          </cell>
          <cell r="BQ27">
            <v>1595.9270431330722</v>
          </cell>
          <cell r="BR27">
            <v>27130.759733262228</v>
          </cell>
          <cell r="BV27">
            <v>1595.9270431330722</v>
          </cell>
          <cell r="BW27">
            <v>27130.759733262228</v>
          </cell>
          <cell r="CA27">
            <v>1595.9270431330722</v>
          </cell>
          <cell r="CB27">
            <v>27130.759733262228</v>
          </cell>
          <cell r="CF27">
            <v>4787.7811293992163</v>
          </cell>
          <cell r="CG27">
            <v>81392.279199786673</v>
          </cell>
        </row>
        <row r="28">
          <cell r="C28">
            <v>1800</v>
          </cell>
          <cell r="E28" t="str">
            <v>Prevention</v>
          </cell>
          <cell r="F28" t="str">
            <v>Behavior change interventions</v>
          </cell>
          <cell r="G28" t="str">
            <v>Furniture for safe spaces</v>
          </cell>
          <cell r="H28" t="str">
            <v>8.1 Furniture</v>
          </cell>
          <cell r="I28" t="str">
            <v>8.1 Furniture</v>
          </cell>
          <cell r="BK28">
            <v>28301</v>
          </cell>
          <cell r="BL28">
            <v>0</v>
          </cell>
          <cell r="BM28">
            <v>0</v>
          </cell>
          <cell r="BQ28">
            <v>3.1672260044107778</v>
          </cell>
          <cell r="BR28">
            <v>89635.663150829423</v>
          </cell>
          <cell r="BV28">
            <v>0</v>
          </cell>
          <cell r="BW28">
            <v>0</v>
          </cell>
          <cell r="CA28">
            <v>0</v>
          </cell>
          <cell r="CB28">
            <v>0</v>
          </cell>
          <cell r="CF28">
            <v>3.1672260044107778</v>
          </cell>
          <cell r="CG28">
            <v>89635.663150829423</v>
          </cell>
        </row>
        <row r="29">
          <cell r="C29">
            <v>1801</v>
          </cell>
          <cell r="E29" t="str">
            <v>Prevention</v>
          </cell>
          <cell r="F29" t="str">
            <v>Comprehensive sexuality education</v>
          </cell>
          <cell r="G29" t="str">
            <v>Support school leadership structures to implement CSE, DBE HIV/TB and ISHP - Procure equipment to support digitized roll-out (TV Set &amp; DVD Player0</v>
          </cell>
          <cell r="H29" t="str">
            <v>9.1 IT - computers, computer equipment, software and applications</v>
          </cell>
          <cell r="I29" t="str">
            <v>9.1 IT - computers, computer equipment, software and applications</v>
          </cell>
          <cell r="BK29">
            <v>6000</v>
          </cell>
          <cell r="BL29">
            <v>0</v>
          </cell>
          <cell r="BM29">
            <v>0</v>
          </cell>
          <cell r="BQ29">
            <v>24.033656151117079</v>
          </cell>
          <cell r="BR29">
            <v>144201.93690670247</v>
          </cell>
          <cell r="BV29">
            <v>0</v>
          </cell>
          <cell r="BW29">
            <v>0</v>
          </cell>
          <cell r="CA29">
            <v>0</v>
          </cell>
          <cell r="CB29">
            <v>0</v>
          </cell>
          <cell r="CF29">
            <v>24.033656151117079</v>
          </cell>
          <cell r="CG29">
            <v>144201.93690670247</v>
          </cell>
        </row>
        <row r="30">
          <cell r="C30">
            <v>1802</v>
          </cell>
          <cell r="E30" t="str">
            <v>Prevention</v>
          </cell>
          <cell r="F30" t="str">
            <v>Behavior change interventions</v>
          </cell>
          <cell r="G30" t="str">
            <v>Increase the number of mobile units and strengthen differentiated service delivery approach - Drivers</v>
          </cell>
          <cell r="H30" t="str">
            <v>1.2 Salaries - outreach workers, medical staff and other service providers</v>
          </cell>
          <cell r="I30" t="str">
            <v>1.2 Salaries - outreach workers, medical staff and other service providers</v>
          </cell>
          <cell r="BK30">
            <v>21000</v>
          </cell>
          <cell r="BL30">
            <v>1</v>
          </cell>
          <cell r="BM30">
            <v>21000</v>
          </cell>
          <cell r="BQ30">
            <v>2</v>
          </cell>
          <cell r="BR30">
            <v>42000</v>
          </cell>
          <cell r="BV30">
            <v>2</v>
          </cell>
          <cell r="BW30">
            <v>42000</v>
          </cell>
          <cell r="CA30">
            <v>2</v>
          </cell>
          <cell r="CB30">
            <v>42000</v>
          </cell>
          <cell r="CF30">
            <v>7</v>
          </cell>
          <cell r="CG30">
            <v>147000</v>
          </cell>
        </row>
        <row r="31">
          <cell r="C31">
            <v>1803</v>
          </cell>
          <cell r="E31" t="str">
            <v>Prevention</v>
          </cell>
          <cell r="F31" t="str">
            <v>Behavior change interventions</v>
          </cell>
          <cell r="G31" t="str">
            <v xml:space="preserve">Support the implementation of after school peer education programmes in secondary schools for young women and girls 20-24 year olds.  - Career guidance jamboree </v>
          </cell>
          <cell r="H31" t="str">
            <v>2.1 Training related per diems/transport/other costs</v>
          </cell>
          <cell r="I31" t="str">
            <v>2.1 Training related per diems/transport/other costs</v>
          </cell>
          <cell r="BK31">
            <v>26.5</v>
          </cell>
          <cell r="BL31">
            <v>0</v>
          </cell>
          <cell r="BM31">
            <v>0</v>
          </cell>
          <cell r="BQ31">
            <v>465.76853006040852</v>
          </cell>
          <cell r="BR31">
            <v>12342.866046600826</v>
          </cell>
          <cell r="BV31">
            <v>465.76853006040852</v>
          </cell>
          <cell r="BW31">
            <v>12342.866046600826</v>
          </cell>
          <cell r="CA31">
            <v>465.76853006040852</v>
          </cell>
          <cell r="CB31">
            <v>12342.866046600826</v>
          </cell>
          <cell r="CF31">
            <v>1397.3055901812256</v>
          </cell>
          <cell r="CG31">
            <v>37028.598139802481</v>
          </cell>
        </row>
        <row r="32">
          <cell r="C32">
            <v>1804</v>
          </cell>
          <cell r="E32" t="str">
            <v>Prevention</v>
          </cell>
          <cell r="F32" t="str">
            <v>Behavior change interventions</v>
          </cell>
          <cell r="G32" t="str">
            <v>Support the implementation of after school peer education programmes in secondary schools for young women and girls 20-24 year olds.  - Health Clubs</v>
          </cell>
          <cell r="H32" t="str">
            <v>2.1 Training related per diems/transport/other costs</v>
          </cell>
          <cell r="I32" t="str">
            <v>2.1 Training related per diems/transport/other costs</v>
          </cell>
          <cell r="BK32">
            <v>52.166666666666664</v>
          </cell>
          <cell r="BL32">
            <v>0</v>
          </cell>
          <cell r="BM32">
            <v>0</v>
          </cell>
          <cell r="BQ32">
            <v>279.46111803624513</v>
          </cell>
          <cell r="BR32">
            <v>14578.554990890787</v>
          </cell>
          <cell r="BV32">
            <v>279.46111803624513</v>
          </cell>
          <cell r="BW32">
            <v>14578.554990890787</v>
          </cell>
          <cell r="CA32">
            <v>279.46111803624513</v>
          </cell>
          <cell r="CB32">
            <v>14578.554990890787</v>
          </cell>
          <cell r="CF32">
            <v>838.38335410873538</v>
          </cell>
          <cell r="CG32">
            <v>43735.664972672363</v>
          </cell>
        </row>
        <row r="33">
          <cell r="C33">
            <v>1805</v>
          </cell>
          <cell r="E33" t="str">
            <v>Prevention</v>
          </cell>
          <cell r="F33" t="str">
            <v>Sexual and reproductive health services, including STIs</v>
          </cell>
          <cell r="G33" t="str">
            <v>Cervical cancer project travel costs -AGYW</v>
          </cell>
          <cell r="H33" t="str">
            <v>2.4 Meeting/Advocacy related per diems/transport/other costs</v>
          </cell>
          <cell r="I33" t="str">
            <v>2.4 Meeting/Advocacy related per diems/transport/other costs</v>
          </cell>
          <cell r="BK33">
            <v>3270</v>
          </cell>
          <cell r="BL33">
            <v>0</v>
          </cell>
          <cell r="BM33">
            <v>0</v>
          </cell>
          <cell r="BQ33">
            <v>3.7261482404832682</v>
          </cell>
          <cell r="BR33">
            <v>12184.504746380288</v>
          </cell>
          <cell r="BV33">
            <v>3.7261482404832682</v>
          </cell>
          <cell r="BW33">
            <v>12184.504746380288</v>
          </cell>
          <cell r="CA33">
            <v>3.7261482404832682</v>
          </cell>
          <cell r="CB33">
            <v>12184.504746380288</v>
          </cell>
          <cell r="CF33">
            <v>11.178444721449804</v>
          </cell>
          <cell r="CG33">
            <v>36553.514239140859</v>
          </cell>
        </row>
        <row r="34">
          <cell r="C34">
            <v>1806</v>
          </cell>
          <cell r="E34" t="str">
            <v>Prevention</v>
          </cell>
          <cell r="F34" t="str">
            <v>Comprehensive sexuality education</v>
          </cell>
          <cell r="G34" t="str">
            <v>ISHP Rollout - Operationalisation of SOP on provision of SRHR and social services in schools - Transport for nurses</v>
          </cell>
          <cell r="H34" t="str">
            <v>2.5 Other Transportation costs</v>
          </cell>
          <cell r="I34" t="str">
            <v>2.5 Other Transportation costs</v>
          </cell>
          <cell r="BK34">
            <v>104908.52490980334</v>
          </cell>
          <cell r="BL34">
            <v>0</v>
          </cell>
          <cell r="BM34">
            <v>0</v>
          </cell>
          <cell r="BQ34">
            <v>9.31537060120817E-2</v>
          </cell>
          <cell r="BR34">
            <v>9772.6178876089707</v>
          </cell>
          <cell r="BV34">
            <v>9.31537060120817E-2</v>
          </cell>
          <cell r="BW34">
            <v>9772.6178876089707</v>
          </cell>
          <cell r="CA34">
            <v>9.31537060120817E-2</v>
          </cell>
          <cell r="CB34">
            <v>9772.6178876089707</v>
          </cell>
          <cell r="CF34">
            <v>0.27946111803624507</v>
          </cell>
          <cell r="CG34">
            <v>29317.853662826907</v>
          </cell>
        </row>
        <row r="35">
          <cell r="C35">
            <v>1807</v>
          </cell>
          <cell r="E35" t="str">
            <v>Prevention</v>
          </cell>
          <cell r="F35" t="str">
            <v>Comprehensive sexuality education</v>
          </cell>
          <cell r="G35" t="str">
            <v>She Conquers - Small advocacy and community monitoring grants to youth-led CSOs - Community Engagement Officer</v>
          </cell>
          <cell r="H35" t="str">
            <v>1.2 Salaries - outreach workers, medical staff and other service providers</v>
          </cell>
          <cell r="I35" t="str">
            <v>1.2 Salaries - outreach workers, medical staff and other service providers</v>
          </cell>
          <cell r="BK35">
            <v>40473.399999999994</v>
          </cell>
          <cell r="BL35">
            <v>1</v>
          </cell>
          <cell r="BM35">
            <v>40473.399999999994</v>
          </cell>
          <cell r="BQ35">
            <v>1</v>
          </cell>
          <cell r="BR35">
            <v>40473.399999999994</v>
          </cell>
          <cell r="BV35">
            <v>1</v>
          </cell>
          <cell r="BW35">
            <v>40473.399999999994</v>
          </cell>
          <cell r="CA35">
            <v>1</v>
          </cell>
          <cell r="CB35">
            <v>40473.399999999994</v>
          </cell>
          <cell r="CF35">
            <v>4</v>
          </cell>
          <cell r="CG35">
            <v>161893.59999999998</v>
          </cell>
        </row>
        <row r="36">
          <cell r="C36">
            <v>1808</v>
          </cell>
          <cell r="E36" t="str">
            <v>Prevention</v>
          </cell>
          <cell r="F36" t="str">
            <v>Comprehensive sexuality education</v>
          </cell>
          <cell r="G36" t="str">
            <v>Support school leadership structures to implement CSE, DBE HIV/TB and ISHP - Tablets for learner support agents</v>
          </cell>
          <cell r="H36" t="str">
            <v>9.1 IT - computers, computer equipment, software and applications</v>
          </cell>
          <cell r="I36" t="str">
            <v>9.1 IT - computers, computer equipment, software and applications</v>
          </cell>
          <cell r="BK36">
            <v>6000</v>
          </cell>
          <cell r="BL36">
            <v>0</v>
          </cell>
          <cell r="BM36">
            <v>0</v>
          </cell>
          <cell r="BQ36">
            <v>13.227826253715602</v>
          </cell>
          <cell r="BR36">
            <v>79366.957522293611</v>
          </cell>
          <cell r="BV36">
            <v>0</v>
          </cell>
          <cell r="BW36">
            <v>0</v>
          </cell>
          <cell r="CA36">
            <v>0</v>
          </cell>
          <cell r="CB36">
            <v>0</v>
          </cell>
          <cell r="CF36">
            <v>13.227826253715602</v>
          </cell>
          <cell r="CG36">
            <v>79366.957522293611</v>
          </cell>
        </row>
        <row r="37">
          <cell r="C37">
            <v>1809</v>
          </cell>
          <cell r="E37" t="str">
            <v>Prevention</v>
          </cell>
          <cell r="F37" t="str">
            <v>Behavior change interventions</v>
          </cell>
          <cell r="G37" t="str">
            <v>Intensify the use of digital/social platforms (e.g. B-Wise, social media influencers) as part of peer-led communication and awareness - AGYW &amp; ABYM Influencers</v>
          </cell>
          <cell r="H37" t="str">
            <v>1.2 Salaries - outreach workers, medical staff and other service providers</v>
          </cell>
          <cell r="I37" t="str">
            <v>1.2 Salaries - outreach workers, medical staff and other service providers</v>
          </cell>
          <cell r="BK37">
            <v>6000</v>
          </cell>
          <cell r="BL37">
            <v>0</v>
          </cell>
          <cell r="BM37">
            <v>0</v>
          </cell>
          <cell r="BQ37">
            <v>2</v>
          </cell>
          <cell r="BR37">
            <v>12000</v>
          </cell>
          <cell r="BV37">
            <v>2</v>
          </cell>
          <cell r="BW37">
            <v>12000</v>
          </cell>
          <cell r="CA37">
            <v>2</v>
          </cell>
          <cell r="CB37">
            <v>12000</v>
          </cell>
          <cell r="CF37">
            <v>6</v>
          </cell>
          <cell r="CG37">
            <v>36000</v>
          </cell>
        </row>
        <row r="38">
          <cell r="C38">
            <v>1810</v>
          </cell>
          <cell r="E38" t="str">
            <v>Prevention</v>
          </cell>
          <cell r="F38" t="str">
            <v>Comprehensive sexuality education</v>
          </cell>
          <cell r="G38" t="str">
            <v>MTV Shuga - Equipment and support for PGTs - Tablets</v>
          </cell>
          <cell r="H38" t="str">
            <v>9.1 IT - computers, computer equipment, software and applications</v>
          </cell>
          <cell r="I38" t="str">
            <v>9.1 IT - computers, computer equipment, software and applications</v>
          </cell>
          <cell r="BK38">
            <v>4500</v>
          </cell>
          <cell r="BL38">
            <v>0</v>
          </cell>
          <cell r="BM38">
            <v>0</v>
          </cell>
          <cell r="BQ38">
            <v>45</v>
          </cell>
          <cell r="BR38">
            <v>202500</v>
          </cell>
          <cell r="BV38">
            <v>0</v>
          </cell>
          <cell r="BW38">
            <v>0</v>
          </cell>
          <cell r="CA38">
            <v>0</v>
          </cell>
          <cell r="CB38">
            <v>0</v>
          </cell>
          <cell r="CF38">
            <v>45</v>
          </cell>
          <cell r="CG38">
            <v>202500</v>
          </cell>
        </row>
        <row r="39">
          <cell r="C39">
            <v>1811</v>
          </cell>
          <cell r="E39" t="str">
            <v>Prevention</v>
          </cell>
          <cell r="F39" t="str">
            <v>Gender-based violence prevention and post violence care</v>
          </cell>
          <cell r="G39" t="str">
            <v>Stepping Stones - Conduct evidence based risk reduction sessions in the community for 15-19 year AGYW and ABYM</v>
          </cell>
          <cell r="H39" t="str">
            <v>2.1 Training related per diems/transport/other costs</v>
          </cell>
          <cell r="I39" t="str">
            <v>2.1 Training related per diems/transport/other costs</v>
          </cell>
          <cell r="BK39">
            <v>195</v>
          </cell>
          <cell r="BL39">
            <v>0</v>
          </cell>
          <cell r="BM39">
            <v>0</v>
          </cell>
          <cell r="BQ39">
            <v>0</v>
          </cell>
          <cell r="BR39">
            <v>0</v>
          </cell>
          <cell r="BV39">
            <v>0</v>
          </cell>
          <cell r="BW39">
            <v>0</v>
          </cell>
          <cell r="CA39">
            <v>158.36130022053888</v>
          </cell>
          <cell r="CB39">
            <v>30880.453543005082</v>
          </cell>
          <cell r="CF39">
            <v>158.36130022053888</v>
          </cell>
          <cell r="CG39">
            <v>30880.453543005082</v>
          </cell>
        </row>
        <row r="40">
          <cell r="C40">
            <v>1812</v>
          </cell>
          <cell r="E40" t="str">
            <v>Prevention</v>
          </cell>
          <cell r="F40" t="str">
            <v>Gender-based violence prevention and post violence care</v>
          </cell>
          <cell r="G40" t="str">
            <v>One Man Can- Conduct an evidence-based age-appropriate social asset building and SRHR intervention for ABYM 10-19 year olds in the community - Community sessions</v>
          </cell>
          <cell r="H40" t="str">
            <v>2.1 Training related per diems/transport/other costs</v>
          </cell>
          <cell r="I40" t="str">
            <v>2.1 Training related per diems/transport/other costs</v>
          </cell>
          <cell r="BK40">
            <v>195</v>
          </cell>
          <cell r="BL40">
            <v>0</v>
          </cell>
          <cell r="BM40">
            <v>0</v>
          </cell>
          <cell r="BQ40">
            <v>0</v>
          </cell>
          <cell r="BR40">
            <v>0</v>
          </cell>
          <cell r="BV40">
            <v>0</v>
          </cell>
          <cell r="BW40">
            <v>0</v>
          </cell>
          <cell r="CA40">
            <v>121.84504746380286</v>
          </cell>
          <cell r="CB40">
            <v>23759.784255441558</v>
          </cell>
          <cell r="CF40">
            <v>121.84504746380286</v>
          </cell>
          <cell r="CG40">
            <v>23759.784255441558</v>
          </cell>
        </row>
        <row r="41">
          <cell r="C41">
            <v>1813</v>
          </cell>
          <cell r="E41" t="str">
            <v>Prevention</v>
          </cell>
          <cell r="F41" t="str">
            <v>Behavior change interventions</v>
          </cell>
          <cell r="G41" t="str">
            <v>Grassroots Soccer- Conduct an evidence-based age-appropriate social asset building and SRHR intervention for ABYM 10-19 year olds in the community - Community sessions</v>
          </cell>
          <cell r="H41" t="str">
            <v>2.1 Training related per diems/transport/other costs</v>
          </cell>
          <cell r="I41" t="str">
            <v>2.1 Training related per diems/transport/other costs</v>
          </cell>
          <cell r="BK41">
            <v>195</v>
          </cell>
          <cell r="BL41">
            <v>0</v>
          </cell>
          <cell r="BM41">
            <v>0</v>
          </cell>
          <cell r="BQ41">
            <v>0</v>
          </cell>
          <cell r="BR41">
            <v>0</v>
          </cell>
          <cell r="BV41">
            <v>0</v>
          </cell>
          <cell r="BW41">
            <v>0</v>
          </cell>
          <cell r="CA41">
            <v>97.438776488637458</v>
          </cell>
          <cell r="CB41">
            <v>19000.561415284305</v>
          </cell>
          <cell r="CF41">
            <v>97.438776488637458</v>
          </cell>
          <cell r="CG41">
            <v>19000.561415284305</v>
          </cell>
        </row>
        <row r="42">
          <cell r="C42">
            <v>1814</v>
          </cell>
          <cell r="E42" t="str">
            <v>Prevention</v>
          </cell>
          <cell r="F42" t="str">
            <v>Behavior change interventions</v>
          </cell>
          <cell r="G42" t="str">
            <v xml:space="preserve">Procurement of laptops and tablets </v>
          </cell>
          <cell r="H42" t="str">
            <v>9.1 IT - computers, computer equipment, software and applications</v>
          </cell>
          <cell r="I42" t="str">
            <v>9.1 IT - computers, computer equipment, software and applications</v>
          </cell>
          <cell r="BK42">
            <v>7800</v>
          </cell>
          <cell r="BL42">
            <v>0</v>
          </cell>
          <cell r="BM42">
            <v>0</v>
          </cell>
          <cell r="BQ42">
            <v>24</v>
          </cell>
          <cell r="BR42">
            <v>187200</v>
          </cell>
          <cell r="BV42">
            <v>0</v>
          </cell>
          <cell r="BW42">
            <v>0</v>
          </cell>
          <cell r="CA42">
            <v>0</v>
          </cell>
          <cell r="CB42">
            <v>0</v>
          </cell>
          <cell r="CF42">
            <v>24</v>
          </cell>
          <cell r="CG42">
            <v>187200</v>
          </cell>
        </row>
        <row r="43">
          <cell r="C43">
            <v>1815</v>
          </cell>
          <cell r="E43" t="str">
            <v>Prevention</v>
          </cell>
          <cell r="F43" t="str">
            <v>Sexual and reproductive health services, including STIs</v>
          </cell>
          <cell r="G43" t="str">
            <v>Optimisation of PrEP and SRH tools - AGYW Influencers data</v>
          </cell>
          <cell r="H43" t="str">
            <v>11.1 Office related costs</v>
          </cell>
          <cell r="I43" t="str">
            <v>11.1 Office related costs</v>
          </cell>
          <cell r="BK43">
            <v>900</v>
          </cell>
          <cell r="BL43">
            <v>0</v>
          </cell>
          <cell r="BM43">
            <v>0</v>
          </cell>
          <cell r="BQ43">
            <v>0.93153706012081705</v>
          </cell>
          <cell r="BR43">
            <v>838.38335410873538</v>
          </cell>
          <cell r="BV43">
            <v>0.93153706012081705</v>
          </cell>
          <cell r="BW43">
            <v>838.38335410873538</v>
          </cell>
          <cell r="CA43">
            <v>0.93153706012081705</v>
          </cell>
          <cell r="CB43">
            <v>838.38335410873538</v>
          </cell>
          <cell r="CF43">
            <v>2.7946111803624509</v>
          </cell>
          <cell r="CG43">
            <v>2515.1500623262059</v>
          </cell>
        </row>
        <row r="44">
          <cell r="C44">
            <v>1816</v>
          </cell>
          <cell r="E44" t="str">
            <v>Prevention</v>
          </cell>
          <cell r="F44" t="str">
            <v>Sexual and reproductive health services, including STIs</v>
          </cell>
          <cell r="G44" t="str">
            <v>Dissemination of findings from Evaluation of Demonstration project of HPV self-sampling for HPV-DNA testing to detect cervical cancer among  HIV-positive AGYW - Campaigns</v>
          </cell>
          <cell r="H44" t="str">
            <v>10.2 Television/Radio spots and programmes</v>
          </cell>
          <cell r="I44" t="str">
            <v>10.2 Television/Radio spots and programmes</v>
          </cell>
          <cell r="BK44">
            <v>499.375</v>
          </cell>
          <cell r="BL44">
            <v>0</v>
          </cell>
          <cell r="BM44">
            <v>0</v>
          </cell>
          <cell r="BQ44">
            <v>0</v>
          </cell>
          <cell r="BR44">
            <v>0</v>
          </cell>
          <cell r="BV44">
            <v>0</v>
          </cell>
          <cell r="BW44">
            <v>0</v>
          </cell>
          <cell r="CA44">
            <v>0</v>
          </cell>
          <cell r="CB44">
            <v>0</v>
          </cell>
          <cell r="CF44">
            <v>0</v>
          </cell>
          <cell r="CG44">
            <v>0</v>
          </cell>
        </row>
        <row r="45">
          <cell r="C45">
            <v>1817</v>
          </cell>
          <cell r="E45" t="str">
            <v>Prevention</v>
          </cell>
          <cell r="F45" t="str">
            <v>Sexual and reproductive health services, including STIs</v>
          </cell>
          <cell r="G45" t="str">
            <v>Dissemination of findings from Evaluation of Demonstration project of HPV self-sampling for HPV-DNA testing to detect cervical cancer among HIV-positive AGYW</v>
          </cell>
          <cell r="H45" t="str">
            <v>2.4 Meeting/Advocacy related per diems/transport/other costs</v>
          </cell>
          <cell r="I45" t="str">
            <v>2.4 Meeting/Advocacy related per diems/transport/other costs</v>
          </cell>
          <cell r="BK45">
            <v>945</v>
          </cell>
          <cell r="BL45">
            <v>0</v>
          </cell>
          <cell r="BM45">
            <v>0</v>
          </cell>
          <cell r="BQ45">
            <v>0</v>
          </cell>
          <cell r="BR45">
            <v>0</v>
          </cell>
          <cell r="BV45">
            <v>0</v>
          </cell>
          <cell r="BW45">
            <v>0</v>
          </cell>
          <cell r="CA45">
            <v>0</v>
          </cell>
          <cell r="CB45">
            <v>0</v>
          </cell>
          <cell r="CF45">
            <v>0</v>
          </cell>
          <cell r="CG45">
            <v>0</v>
          </cell>
        </row>
        <row r="46">
          <cell r="C46">
            <v>1818</v>
          </cell>
          <cell r="E46" t="str">
            <v>Prevention</v>
          </cell>
          <cell r="F46" t="str">
            <v>Behavior change interventions</v>
          </cell>
          <cell r="G46" t="str">
            <v>Optimisation of PrEP and SRH tools - AGYW Influencers cellphones and powerbanks</v>
          </cell>
          <cell r="H46" t="str">
            <v>9.1 IT - computers, computer equipment, software and applications</v>
          </cell>
          <cell r="I46" t="str">
            <v>9.1 IT - computers, computer equipment, software and applications</v>
          </cell>
          <cell r="BK46">
            <v>3250</v>
          </cell>
          <cell r="BL46">
            <v>0</v>
          </cell>
          <cell r="BM46">
            <v>0</v>
          </cell>
          <cell r="BQ46">
            <v>0</v>
          </cell>
          <cell r="BR46">
            <v>0</v>
          </cell>
          <cell r="BV46">
            <v>0</v>
          </cell>
          <cell r="BW46">
            <v>0</v>
          </cell>
          <cell r="CA46">
            <v>0</v>
          </cell>
          <cell r="CB46">
            <v>0</v>
          </cell>
          <cell r="CF46">
            <v>0</v>
          </cell>
          <cell r="CG46">
            <v>0</v>
          </cell>
        </row>
        <row r="47">
          <cell r="C47">
            <v>1819</v>
          </cell>
          <cell r="E47" t="str">
            <v>Prevention</v>
          </cell>
          <cell r="F47" t="str">
            <v>Behavior change interventions</v>
          </cell>
          <cell r="G47" t="str">
            <v>Grassroots Soccer - Equipment and support for Male facilitators.</v>
          </cell>
          <cell r="H47" t="str">
            <v>9.3 Other non-health equipment</v>
          </cell>
          <cell r="I47" t="str">
            <v>9.3 Other non-health equipment</v>
          </cell>
          <cell r="BK47">
            <v>500</v>
          </cell>
          <cell r="BL47">
            <v>0</v>
          </cell>
          <cell r="BM47">
            <v>0</v>
          </cell>
          <cell r="BQ47">
            <v>0</v>
          </cell>
          <cell r="BR47">
            <v>0</v>
          </cell>
          <cell r="BV47">
            <v>0</v>
          </cell>
          <cell r="BW47">
            <v>0</v>
          </cell>
          <cell r="CA47">
            <v>0</v>
          </cell>
          <cell r="CB47">
            <v>0</v>
          </cell>
          <cell r="CF47">
            <v>0</v>
          </cell>
          <cell r="CG47">
            <v>0</v>
          </cell>
        </row>
        <row r="48">
          <cell r="C48">
            <v>1820</v>
          </cell>
          <cell r="E48" t="str">
            <v>Prevention</v>
          </cell>
          <cell r="F48" t="str">
            <v>Gender-based violence prevention and post violence care</v>
          </cell>
          <cell r="G48" t="str">
            <v>One Man Can - Equipment and support for Male facilitators.</v>
          </cell>
          <cell r="H48" t="str">
            <v>9.3 Other non-health equipment</v>
          </cell>
          <cell r="I48" t="str">
            <v>9.3 Other non-health equipment</v>
          </cell>
          <cell r="BK48">
            <v>350</v>
          </cell>
          <cell r="BL48">
            <v>0</v>
          </cell>
          <cell r="BM48">
            <v>0</v>
          </cell>
          <cell r="BQ48">
            <v>0</v>
          </cell>
          <cell r="BR48">
            <v>0</v>
          </cell>
          <cell r="BV48">
            <v>0</v>
          </cell>
          <cell r="BW48">
            <v>0</v>
          </cell>
          <cell r="CA48">
            <v>0</v>
          </cell>
          <cell r="CB48">
            <v>0</v>
          </cell>
          <cell r="CF48">
            <v>0</v>
          </cell>
          <cell r="CG48">
            <v>0</v>
          </cell>
        </row>
        <row r="49">
          <cell r="C49">
            <v>1821</v>
          </cell>
          <cell r="E49" t="str">
            <v>Program management</v>
          </cell>
          <cell r="F49" t="str">
            <v>Grant management</v>
          </cell>
          <cell r="G49" t="str">
            <v>Program Director salary - Provide overall leadership and management, as well as technical oversight to the AFSA- AGYW program.</v>
          </cell>
          <cell r="H49" t="str">
            <v>1.1 Salaries - program management</v>
          </cell>
          <cell r="I49" t="str">
            <v>1.1 Salaries - program management</v>
          </cell>
          <cell r="BK49">
            <v>60000</v>
          </cell>
          <cell r="BL49">
            <v>0</v>
          </cell>
          <cell r="BM49">
            <v>0</v>
          </cell>
          <cell r="BQ49">
            <v>0</v>
          </cell>
          <cell r="BR49">
            <v>0</v>
          </cell>
          <cell r="BV49">
            <v>0</v>
          </cell>
          <cell r="BW49">
            <v>0</v>
          </cell>
          <cell r="CA49">
            <v>0</v>
          </cell>
          <cell r="CB49">
            <v>0</v>
          </cell>
          <cell r="CF49">
            <v>0</v>
          </cell>
          <cell r="CG49">
            <v>0</v>
          </cell>
        </row>
        <row r="50">
          <cell r="C50">
            <v>1822</v>
          </cell>
          <cell r="E50" t="str">
            <v>Program management</v>
          </cell>
          <cell r="F50" t="str">
            <v>Grant management</v>
          </cell>
          <cell r="G50" t="str">
            <v xml:space="preserve">Safe space &amp; SR operations - Office Rental/ hall or similar space (incl. cost of insurance, cleaning, security, maintenance, stationery and forms </v>
          </cell>
          <cell r="H50" t="str">
            <v>11.5 Shared costs</v>
          </cell>
          <cell r="I50" t="str">
            <v>11.5 Shared costs</v>
          </cell>
          <cell r="BK50">
            <v>120000</v>
          </cell>
          <cell r="BL50">
            <v>0.66666666669999997</v>
          </cell>
          <cell r="BM50">
            <v>80000.000004000001</v>
          </cell>
          <cell r="BQ50">
            <v>1</v>
          </cell>
          <cell r="BR50">
            <v>120000</v>
          </cell>
          <cell r="BV50">
            <v>0.66666666669999997</v>
          </cell>
          <cell r="BW50">
            <v>80000.000004000001</v>
          </cell>
          <cell r="CA50">
            <v>0.66666666669999997</v>
          </cell>
          <cell r="CB50">
            <v>80000.000004000001</v>
          </cell>
          <cell r="CF50">
            <v>3.0000000000999996</v>
          </cell>
          <cell r="CG50">
            <v>360000.00001199997</v>
          </cell>
        </row>
        <row r="51">
          <cell r="C51">
            <v>1823</v>
          </cell>
          <cell r="E51" t="str">
            <v>Program management</v>
          </cell>
          <cell r="F51" t="str">
            <v>Grant management</v>
          </cell>
          <cell r="G51" t="str">
            <v>FA Supervisor salary - Provide F&amp;A leadership and management support to the program.</v>
          </cell>
          <cell r="H51" t="str">
            <v>1.1 Salaries - program management</v>
          </cell>
          <cell r="I51" t="str">
            <v>1.1 Salaries - program management</v>
          </cell>
          <cell r="BK51">
            <v>167038.95000000001</v>
          </cell>
          <cell r="BL51">
            <v>0.75</v>
          </cell>
          <cell r="BM51">
            <v>125279.21250000001</v>
          </cell>
          <cell r="BQ51">
            <v>0.75</v>
          </cell>
          <cell r="BR51">
            <v>125279.21250000001</v>
          </cell>
          <cell r="BV51">
            <v>0.75</v>
          </cell>
          <cell r="BW51">
            <v>125279.21250000001</v>
          </cell>
          <cell r="CA51">
            <v>0.75</v>
          </cell>
          <cell r="CB51">
            <v>125279.21250000001</v>
          </cell>
          <cell r="CF51">
            <v>3</v>
          </cell>
          <cell r="CG51">
            <v>501116.85000000003</v>
          </cell>
        </row>
        <row r="52">
          <cell r="C52">
            <v>1824</v>
          </cell>
          <cell r="E52" t="str">
            <v>Program management</v>
          </cell>
          <cell r="F52" t="str">
            <v>Grant management</v>
          </cell>
          <cell r="G52" t="str">
            <v>HR Coordinator salary - Provide HR management and administration support to the program.</v>
          </cell>
          <cell r="H52" t="str">
            <v>1.1 Salaries - program management</v>
          </cell>
          <cell r="I52" t="str">
            <v>1.1 Salaries - program management</v>
          </cell>
          <cell r="BK52">
            <v>105000</v>
          </cell>
          <cell r="BL52">
            <v>0.9</v>
          </cell>
          <cell r="BM52">
            <v>94500</v>
          </cell>
          <cell r="BQ52">
            <v>0.9</v>
          </cell>
          <cell r="BR52">
            <v>94500</v>
          </cell>
          <cell r="BV52">
            <v>0.9</v>
          </cell>
          <cell r="BW52">
            <v>94500</v>
          </cell>
          <cell r="CA52">
            <v>0.9</v>
          </cell>
          <cell r="CB52">
            <v>94500</v>
          </cell>
          <cell r="CF52">
            <v>3.6</v>
          </cell>
          <cell r="CG52">
            <v>378000</v>
          </cell>
        </row>
        <row r="53">
          <cell r="C53">
            <v>1825</v>
          </cell>
          <cell r="E53" t="str">
            <v>Program management</v>
          </cell>
          <cell r="F53" t="str">
            <v>Grant management</v>
          </cell>
          <cell r="G53" t="str">
            <v>Provide district level co-ordination of youth programme - AGYW Programme SRs - Office and core operations</v>
          </cell>
          <cell r="H53" t="str">
            <v>11.5 Shared costs</v>
          </cell>
          <cell r="I53" t="str">
            <v>11.5 Shared costs</v>
          </cell>
          <cell r="BK53">
            <v>126000</v>
          </cell>
          <cell r="BL53">
            <v>1</v>
          </cell>
          <cell r="BM53">
            <v>126000</v>
          </cell>
          <cell r="BQ53">
            <v>1</v>
          </cell>
          <cell r="BR53">
            <v>126000</v>
          </cell>
          <cell r="BV53">
            <v>1</v>
          </cell>
          <cell r="BW53">
            <v>126000</v>
          </cell>
          <cell r="CA53">
            <v>1</v>
          </cell>
          <cell r="CB53">
            <v>126000</v>
          </cell>
          <cell r="CF53">
            <v>4</v>
          </cell>
          <cell r="CG53">
            <v>504000</v>
          </cell>
        </row>
        <row r="54">
          <cell r="C54">
            <v>1826</v>
          </cell>
          <cell r="E54" t="str">
            <v>Prevention</v>
          </cell>
          <cell r="F54" t="str">
            <v>Behavior change interventions</v>
          </cell>
          <cell r="G54" t="str">
            <v>Pharmacist Assistant Level 1</v>
          </cell>
          <cell r="H54" t="str">
            <v>1.2 Salaries - outreach workers, medical staff and other service providers</v>
          </cell>
          <cell r="I54" t="str">
            <v>1.2 Salaries - outreach workers, medical staff and other service providers</v>
          </cell>
          <cell r="BK54">
            <v>60000</v>
          </cell>
          <cell r="BL54">
            <v>0.33333333333333331</v>
          </cell>
          <cell r="BM54">
            <v>20000</v>
          </cell>
          <cell r="BQ54">
            <v>1</v>
          </cell>
          <cell r="BR54">
            <v>60000</v>
          </cell>
          <cell r="BV54">
            <v>1</v>
          </cell>
          <cell r="BW54">
            <v>60000</v>
          </cell>
          <cell r="CA54">
            <v>1</v>
          </cell>
          <cell r="CB54">
            <v>60000</v>
          </cell>
          <cell r="CF54">
            <v>3.333333333333333</v>
          </cell>
          <cell r="CG54">
            <v>199999.99999999997</v>
          </cell>
        </row>
        <row r="55">
          <cell r="C55">
            <v>1827</v>
          </cell>
          <cell r="E55" t="str">
            <v>Program management</v>
          </cell>
          <cell r="F55" t="str">
            <v>Grant management</v>
          </cell>
          <cell r="G55" t="str">
            <v>Snr Finance Officer salary - Provide finance and accounting support to the program.</v>
          </cell>
          <cell r="H55" t="str">
            <v>1.1 Salaries - program management</v>
          </cell>
          <cell r="I55" t="str">
            <v>1.1 Salaries - program management</v>
          </cell>
          <cell r="BK55">
            <v>90000</v>
          </cell>
          <cell r="BL55">
            <v>0.75</v>
          </cell>
          <cell r="BM55">
            <v>67500</v>
          </cell>
          <cell r="BQ55">
            <v>0.75</v>
          </cell>
          <cell r="BR55">
            <v>67500</v>
          </cell>
          <cell r="BV55">
            <v>0.75</v>
          </cell>
          <cell r="BW55">
            <v>67500</v>
          </cell>
          <cell r="CA55">
            <v>0.75</v>
          </cell>
          <cell r="CB55">
            <v>67500</v>
          </cell>
          <cell r="CF55">
            <v>3</v>
          </cell>
          <cell r="CG55">
            <v>270000</v>
          </cell>
        </row>
        <row r="56">
          <cell r="C56">
            <v>1828</v>
          </cell>
          <cell r="E56" t="str">
            <v>Program management</v>
          </cell>
          <cell r="F56" t="str">
            <v>Grant management</v>
          </cell>
          <cell r="G56" t="str">
            <v>Safe space &amp; SR operations - Office Rental/ hall or similar space (incl. cost of insurance, cleaning, security, maintenance, stationery and forms - Satellite Venue</v>
          </cell>
          <cell r="H56" t="str">
            <v>11.5 Shared costs</v>
          </cell>
          <cell r="I56" t="str">
            <v>11.5 Shared costs</v>
          </cell>
          <cell r="BK56">
            <v>0</v>
          </cell>
          <cell r="BL56">
            <v>0</v>
          </cell>
          <cell r="BM56">
            <v>0</v>
          </cell>
          <cell r="BQ56">
            <v>0.46576853006040853</v>
          </cell>
          <cell r="BR56">
            <v>0</v>
          </cell>
          <cell r="BV56">
            <v>0.46576853006040853</v>
          </cell>
          <cell r="BW56">
            <v>0</v>
          </cell>
          <cell r="CA56">
            <v>0.46576853006040853</v>
          </cell>
          <cell r="CB56">
            <v>0</v>
          </cell>
          <cell r="CF56">
            <v>1.3973055901812255</v>
          </cell>
          <cell r="CG56">
            <v>0</v>
          </cell>
        </row>
        <row r="57">
          <cell r="C57">
            <v>1829</v>
          </cell>
          <cell r="E57" t="str">
            <v>Program management</v>
          </cell>
          <cell r="F57" t="str">
            <v>Grant management</v>
          </cell>
          <cell r="G57" t="str">
            <v>Program Administrate: Office Supplies, Gardening Service, Internet &amp; Telephone, Data &amp; Airtime, Legal services</v>
          </cell>
          <cell r="H57" t="str">
            <v>11.5 Shared costs</v>
          </cell>
          <cell r="I57" t="str">
            <v>11.5 Shared costs</v>
          </cell>
          <cell r="BK57">
            <v>45000</v>
          </cell>
          <cell r="BL57">
            <v>0</v>
          </cell>
          <cell r="BM57">
            <v>0</v>
          </cell>
          <cell r="BQ57">
            <v>0</v>
          </cell>
          <cell r="BR57">
            <v>0</v>
          </cell>
          <cell r="BV57">
            <v>0</v>
          </cell>
          <cell r="BW57">
            <v>0</v>
          </cell>
          <cell r="CA57">
            <v>0</v>
          </cell>
          <cell r="CB57">
            <v>0</v>
          </cell>
          <cell r="CF57">
            <v>0</v>
          </cell>
          <cell r="CG57">
            <v>0</v>
          </cell>
        </row>
        <row r="58">
          <cell r="C58">
            <v>1830</v>
          </cell>
          <cell r="E58" t="str">
            <v>Program management</v>
          </cell>
          <cell r="F58" t="str">
            <v>Grant management</v>
          </cell>
          <cell r="G58" t="str">
            <v>Admin Assistant salary - Provide administration support to the Head Office based program staff.</v>
          </cell>
          <cell r="H58" t="str">
            <v>1.1 Salaries - program management</v>
          </cell>
          <cell r="I58" t="str">
            <v>1.1 Salaries - program management</v>
          </cell>
          <cell r="BK58">
            <v>30000</v>
          </cell>
          <cell r="BL58">
            <v>0</v>
          </cell>
          <cell r="BM58">
            <v>0</v>
          </cell>
          <cell r="BQ58">
            <v>0</v>
          </cell>
          <cell r="BR58">
            <v>0</v>
          </cell>
          <cell r="BV58">
            <v>0</v>
          </cell>
          <cell r="BW58">
            <v>0</v>
          </cell>
          <cell r="CA58">
            <v>0</v>
          </cell>
          <cell r="CB58">
            <v>0</v>
          </cell>
          <cell r="CF58">
            <v>0</v>
          </cell>
          <cell r="CG58">
            <v>0</v>
          </cell>
        </row>
        <row r="59">
          <cell r="C59">
            <v>1831</v>
          </cell>
          <cell r="E59" t="str">
            <v>Program management</v>
          </cell>
          <cell r="F59" t="str">
            <v>Grant management</v>
          </cell>
          <cell r="G59" t="str">
            <v>Provide PrEP  - Indirect organisational overhead</v>
          </cell>
          <cell r="H59" t="str">
            <v>11.5 Shared costs</v>
          </cell>
          <cell r="I59" t="str">
            <v>11.5 Shared costs</v>
          </cell>
          <cell r="BK59">
            <v>10200</v>
          </cell>
          <cell r="BL59">
            <v>0</v>
          </cell>
          <cell r="BM59">
            <v>0</v>
          </cell>
          <cell r="BQ59">
            <v>0</v>
          </cell>
          <cell r="BR59">
            <v>0</v>
          </cell>
          <cell r="BV59">
            <v>0</v>
          </cell>
          <cell r="BW59">
            <v>0</v>
          </cell>
          <cell r="CA59">
            <v>0</v>
          </cell>
          <cell r="CB59">
            <v>0</v>
          </cell>
          <cell r="CF59">
            <v>0</v>
          </cell>
          <cell r="CG59">
            <v>0</v>
          </cell>
        </row>
        <row r="60">
          <cell r="C60">
            <v>1832</v>
          </cell>
          <cell r="E60" t="str">
            <v>Program management</v>
          </cell>
          <cell r="F60" t="str">
            <v>Grant management</v>
          </cell>
          <cell r="G60" t="str">
            <v>Scale up program from 40% to 60% (NEETS) - Office furniture</v>
          </cell>
          <cell r="H60" t="str">
            <v>8.1 Furniture</v>
          </cell>
          <cell r="I60" t="str">
            <v>8.1 Furniture</v>
          </cell>
          <cell r="BK60">
            <v>20000</v>
          </cell>
          <cell r="BL60">
            <v>0</v>
          </cell>
          <cell r="BM60">
            <v>0</v>
          </cell>
          <cell r="BQ60">
            <v>0</v>
          </cell>
          <cell r="BR60">
            <v>0</v>
          </cell>
          <cell r="BV60">
            <v>0</v>
          </cell>
          <cell r="BW60">
            <v>0</v>
          </cell>
          <cell r="CA60">
            <v>0</v>
          </cell>
          <cell r="CB60">
            <v>0</v>
          </cell>
          <cell r="CF60">
            <v>0</v>
          </cell>
          <cell r="CG60">
            <v>0</v>
          </cell>
        </row>
        <row r="61">
          <cell r="C61">
            <v>1833</v>
          </cell>
          <cell r="E61" t="str">
            <v>RSSH: Health management information systems and M&amp;E</v>
          </cell>
          <cell r="F61" t="str">
            <v>Routine reporting</v>
          </cell>
          <cell r="G61" t="str">
            <v>M&amp;E Officer</v>
          </cell>
          <cell r="H61" t="str">
            <v>1.1 Salaries - program management</v>
          </cell>
          <cell r="I61" t="str">
            <v>1.1 Salaries - program management</v>
          </cell>
          <cell r="BK61">
            <v>50473.4</v>
          </cell>
          <cell r="BL61">
            <v>2</v>
          </cell>
          <cell r="BM61">
            <v>100946.8</v>
          </cell>
          <cell r="BQ61">
            <v>2</v>
          </cell>
          <cell r="BR61">
            <v>100946.8</v>
          </cell>
          <cell r="BV61">
            <v>2</v>
          </cell>
          <cell r="BW61">
            <v>100946.8</v>
          </cell>
          <cell r="CA61">
            <v>2</v>
          </cell>
          <cell r="CB61">
            <v>100946.8</v>
          </cell>
          <cell r="CF61">
            <v>8</v>
          </cell>
          <cell r="CG61">
            <v>403787.2</v>
          </cell>
        </row>
        <row r="62">
          <cell r="C62">
            <v>1834</v>
          </cell>
          <cell r="E62" t="str">
            <v>RSSH: Health management information systems and M&amp;E</v>
          </cell>
          <cell r="F62" t="str">
            <v>Routine reporting</v>
          </cell>
          <cell r="G62" t="str">
            <v>Data Quality Officer</v>
          </cell>
          <cell r="H62" t="str">
            <v>1.1 Salaries - program management</v>
          </cell>
          <cell r="I62" t="str">
            <v>1.1 Salaries - program management</v>
          </cell>
          <cell r="BK62">
            <v>30000</v>
          </cell>
          <cell r="BL62">
            <v>0.66666666666666663</v>
          </cell>
          <cell r="BM62">
            <v>20000</v>
          </cell>
          <cell r="BQ62">
            <v>3</v>
          </cell>
          <cell r="BR62">
            <v>90000</v>
          </cell>
          <cell r="BV62">
            <v>3</v>
          </cell>
          <cell r="BW62">
            <v>90000</v>
          </cell>
          <cell r="CA62">
            <v>3</v>
          </cell>
          <cell r="CB62">
            <v>90000</v>
          </cell>
          <cell r="CF62">
            <v>9.6666666666666661</v>
          </cell>
          <cell r="CG62">
            <v>290000</v>
          </cell>
        </row>
        <row r="63">
          <cell r="C63">
            <v>1835</v>
          </cell>
          <cell r="E63" t="str">
            <v>RSSH: Health management information systems and M&amp;E</v>
          </cell>
          <cell r="F63" t="str">
            <v>Routine reporting</v>
          </cell>
          <cell r="G63" t="str">
            <v xml:space="preserve">M&amp;E Supervisor </v>
          </cell>
          <cell r="H63" t="str">
            <v>1.1 Salaries - program management</v>
          </cell>
          <cell r="I63" t="str">
            <v>1.1 Salaries - program management</v>
          </cell>
          <cell r="BK63">
            <v>115291.20000000001</v>
          </cell>
          <cell r="BL63">
            <v>1</v>
          </cell>
          <cell r="BM63">
            <v>115291.20000000001</v>
          </cell>
          <cell r="BQ63">
            <v>1</v>
          </cell>
          <cell r="BR63">
            <v>115291.20000000001</v>
          </cell>
          <cell r="BV63">
            <v>1</v>
          </cell>
          <cell r="BW63">
            <v>115291.20000000001</v>
          </cell>
          <cell r="CA63">
            <v>1</v>
          </cell>
          <cell r="CB63">
            <v>115291.20000000001</v>
          </cell>
          <cell r="CF63">
            <v>4</v>
          </cell>
          <cell r="CG63">
            <v>461164.80000000005</v>
          </cell>
        </row>
        <row r="64">
          <cell r="C64">
            <v>1836</v>
          </cell>
          <cell r="E64" t="str">
            <v>Treatment, care and support</v>
          </cell>
          <cell r="F64" t="str">
            <v>Differentiated ART service delivery and HIV care</v>
          </cell>
          <cell r="G64" t="str">
            <v>Kidz Alive - Orientation/induction workshop for non-interventionists</v>
          </cell>
          <cell r="H64" t="str">
            <v>2.1 Training related per diems/transport/other costs</v>
          </cell>
          <cell r="I64" t="str">
            <v>2.1 Training related per diems/transport/other costs</v>
          </cell>
          <cell r="BK64">
            <v>1268.8095238095239</v>
          </cell>
          <cell r="BL64">
            <v>0</v>
          </cell>
          <cell r="BM64">
            <v>0</v>
          </cell>
          <cell r="BQ64">
            <v>2.7946111803624509</v>
          </cell>
          <cell r="BR64">
            <v>3545.8292809884529</v>
          </cell>
          <cell r="BV64">
            <v>0</v>
          </cell>
          <cell r="BW64">
            <v>0</v>
          </cell>
          <cell r="CA64">
            <v>0</v>
          </cell>
          <cell r="CB64">
            <v>0</v>
          </cell>
          <cell r="CF64">
            <v>2.7946111803624509</v>
          </cell>
          <cell r="CG64">
            <v>3545.8292809884529</v>
          </cell>
        </row>
        <row r="65">
          <cell r="C65">
            <v>1837</v>
          </cell>
          <cell r="E65" t="str">
            <v>Treatment, care and support</v>
          </cell>
          <cell r="F65" t="str">
            <v>Differentiated ART service delivery and HIV care</v>
          </cell>
          <cell r="G65" t="str">
            <v xml:space="preserve">Kidz Alive - Orientation/induction workshop for interventionists on foundations of working with Children </v>
          </cell>
          <cell r="H65" t="str">
            <v>2.1 Training related per diems/transport/other costs</v>
          </cell>
          <cell r="I65" t="str">
            <v>2.1 Training related per diems/transport/other costs</v>
          </cell>
          <cell r="BK65">
            <v>2112.3333333333335</v>
          </cell>
          <cell r="BL65">
            <v>0</v>
          </cell>
          <cell r="BM65">
            <v>0</v>
          </cell>
          <cell r="BQ65">
            <v>0</v>
          </cell>
          <cell r="BR65">
            <v>0</v>
          </cell>
          <cell r="BV65">
            <v>32.603797104228597</v>
          </cell>
          <cell r="BW65">
            <v>68870.087416498878</v>
          </cell>
          <cell r="CA65">
            <v>0</v>
          </cell>
          <cell r="CB65">
            <v>0</v>
          </cell>
          <cell r="CF65">
            <v>32.603797104228597</v>
          </cell>
          <cell r="CG65">
            <v>68870.087416498878</v>
          </cell>
        </row>
        <row r="66">
          <cell r="C66">
            <v>1838</v>
          </cell>
          <cell r="E66" t="str">
            <v>Treatment, care and support</v>
          </cell>
          <cell r="F66" t="str">
            <v>Differentiated ART service delivery and HIV care</v>
          </cell>
          <cell r="G66" t="str">
            <v>Kidz Alive - Orientation/induction workshop for interventionists on adherence for children</v>
          </cell>
          <cell r="H66" t="str">
            <v>2.1 Training related per diems/transport/other costs</v>
          </cell>
          <cell r="I66" t="str">
            <v>2.1 Training related per diems/transport/other costs</v>
          </cell>
          <cell r="BK66">
            <v>2112.3333333333335</v>
          </cell>
          <cell r="BL66">
            <v>0</v>
          </cell>
          <cell r="BM66">
            <v>0</v>
          </cell>
          <cell r="BQ66">
            <v>0</v>
          </cell>
          <cell r="BR66">
            <v>0</v>
          </cell>
          <cell r="BV66">
            <v>32.603797104228597</v>
          </cell>
          <cell r="BW66">
            <v>68870.087416498878</v>
          </cell>
          <cell r="CA66">
            <v>0</v>
          </cell>
          <cell r="CB66">
            <v>0</v>
          </cell>
          <cell r="CF66">
            <v>32.603797104228597</v>
          </cell>
          <cell r="CG66">
            <v>68870.087416498878</v>
          </cell>
        </row>
        <row r="67">
          <cell r="C67">
            <v>1839</v>
          </cell>
          <cell r="E67" t="str">
            <v>Treatment, care and support</v>
          </cell>
          <cell r="F67" t="str">
            <v>Differentiated ART service delivery and HIV care</v>
          </cell>
          <cell r="G67" t="str">
            <v>Kidz Alive - Orientation/induction workshop for interventionists on foundations of working with Children - Refresher Training</v>
          </cell>
          <cell r="H67" t="str">
            <v>2.1 Training related per diems/transport/other costs</v>
          </cell>
          <cell r="I67" t="str">
            <v>2.1 Training related per diems/transport/other costs</v>
          </cell>
          <cell r="BK67">
            <v>1191.547619047619</v>
          </cell>
          <cell r="BL67">
            <v>0</v>
          </cell>
          <cell r="BM67">
            <v>0</v>
          </cell>
          <cell r="BQ67">
            <v>0</v>
          </cell>
          <cell r="BR67">
            <v>0</v>
          </cell>
          <cell r="BV67">
            <v>0</v>
          </cell>
          <cell r="BW67">
            <v>0</v>
          </cell>
          <cell r="CA67">
            <v>0</v>
          </cell>
          <cell r="CB67">
            <v>0</v>
          </cell>
          <cell r="CF67">
            <v>0</v>
          </cell>
          <cell r="CG67">
            <v>0</v>
          </cell>
        </row>
        <row r="68">
          <cell r="C68">
            <v>1840</v>
          </cell>
          <cell r="E68" t="str">
            <v>Treatment, care and support</v>
          </cell>
          <cell r="F68" t="str">
            <v>Differentiated ART service delivery and HIV care</v>
          </cell>
          <cell r="G68" t="str">
            <v>Kidz Alive - Orientation/induction workshop for interventionists on adherence for children - Refresher Training</v>
          </cell>
          <cell r="H68" t="str">
            <v>2.1 Training related per diems/transport/other costs</v>
          </cell>
          <cell r="I68" t="str">
            <v>2.1 Training related per diems/transport/other costs</v>
          </cell>
          <cell r="BK68">
            <v>1191.547619047619</v>
          </cell>
          <cell r="BL68">
            <v>0</v>
          </cell>
          <cell r="BM68">
            <v>0</v>
          </cell>
          <cell r="BQ68">
            <v>0</v>
          </cell>
          <cell r="BR68">
            <v>0</v>
          </cell>
          <cell r="BV68">
            <v>0</v>
          </cell>
          <cell r="BW68">
            <v>0</v>
          </cell>
          <cell r="CA68">
            <v>0</v>
          </cell>
          <cell r="CB68">
            <v>0</v>
          </cell>
          <cell r="CF68">
            <v>0</v>
          </cell>
          <cell r="CG68">
            <v>0</v>
          </cell>
        </row>
        <row r="69">
          <cell r="C69">
            <v>1841</v>
          </cell>
          <cell r="E69" t="str">
            <v>Treatment, care and support</v>
          </cell>
          <cell r="F69" t="str">
            <v>Differentiated ART service delivery and HIV care</v>
          </cell>
          <cell r="G69" t="str">
            <v>Vhutshilo - Conduct training for peer educations on evidence based support curriculum for 15-19 year old ALHIV in the community</v>
          </cell>
          <cell r="H69" t="str">
            <v>2.1 Training related per diems/transport/other costs</v>
          </cell>
          <cell r="I69" t="str">
            <v>2.1 Training related per diems/transport/other costs</v>
          </cell>
          <cell r="BK69">
            <v>2750.4285714285716</v>
          </cell>
          <cell r="BL69">
            <v>0</v>
          </cell>
          <cell r="BM69">
            <v>0</v>
          </cell>
          <cell r="BQ69">
            <v>0</v>
          </cell>
          <cell r="BR69">
            <v>0</v>
          </cell>
          <cell r="BV69">
            <v>4.6576853006040846</v>
          </cell>
          <cell r="BW69">
            <v>12810.630727504349</v>
          </cell>
          <cell r="CA69">
            <v>0</v>
          </cell>
          <cell r="CB69">
            <v>0</v>
          </cell>
          <cell r="CF69">
            <v>4.6576853006040846</v>
          </cell>
          <cell r="CG69">
            <v>12810.630727504349</v>
          </cell>
        </row>
        <row r="70">
          <cell r="C70">
            <v>1842</v>
          </cell>
          <cell r="E70" t="str">
            <v>Treatment, care and support</v>
          </cell>
          <cell r="F70" t="str">
            <v>Differentiated ART service delivery and HIV care</v>
          </cell>
          <cell r="G70" t="str">
            <v>Vhutshilo - Conduct training for peer educations on evidence based support curriculum for 15-19 year old ALHIV in the community - Refresher Training</v>
          </cell>
          <cell r="H70" t="str">
            <v>2.1 Training related per diems/transport/other costs</v>
          </cell>
          <cell r="I70" t="str">
            <v>2.1 Training related per diems/transport/other costs</v>
          </cell>
          <cell r="BK70">
            <v>4065.3571428571427</v>
          </cell>
          <cell r="BL70">
            <v>0</v>
          </cell>
          <cell r="BM70">
            <v>0</v>
          </cell>
          <cell r="BQ70">
            <v>0</v>
          </cell>
          <cell r="BR70">
            <v>0</v>
          </cell>
          <cell r="BV70">
            <v>0</v>
          </cell>
          <cell r="BW70">
            <v>0</v>
          </cell>
          <cell r="CA70">
            <v>0</v>
          </cell>
          <cell r="CB70">
            <v>0</v>
          </cell>
          <cell r="CF70">
            <v>0</v>
          </cell>
          <cell r="CG70">
            <v>0</v>
          </cell>
        </row>
        <row r="71">
          <cell r="C71">
            <v>1843</v>
          </cell>
          <cell r="E71" t="str">
            <v>Treatment, care and support</v>
          </cell>
          <cell r="F71" t="str">
            <v>Differentiated ART service delivery and HIV care</v>
          </cell>
          <cell r="G71" t="str">
            <v>Vhutshilo - Conduct evidence based evidence based support curriculum for ALHIV15-19 year old in the community - Community sessions</v>
          </cell>
          <cell r="H71" t="str">
            <v>2.1 Training related per diems/transport/other costs</v>
          </cell>
          <cell r="I71" t="str">
            <v>2.1 Training related per diems/transport/other costs</v>
          </cell>
          <cell r="BK71">
            <v>195</v>
          </cell>
          <cell r="BL71">
            <v>0</v>
          </cell>
          <cell r="BM71">
            <v>0</v>
          </cell>
          <cell r="BQ71">
            <v>0</v>
          </cell>
          <cell r="BR71">
            <v>0</v>
          </cell>
          <cell r="BV71">
            <v>0</v>
          </cell>
          <cell r="BW71">
            <v>0</v>
          </cell>
          <cell r="CA71">
            <v>69.865279509061281</v>
          </cell>
          <cell r="CB71">
            <v>13623.72950426695</v>
          </cell>
          <cell r="CF71">
            <v>69.865279509061281</v>
          </cell>
          <cell r="CG71">
            <v>13623.72950426695</v>
          </cell>
        </row>
        <row r="72">
          <cell r="C72">
            <v>1844</v>
          </cell>
          <cell r="E72" t="str">
            <v>Treatment, care and support</v>
          </cell>
          <cell r="F72" t="str">
            <v>Differentiated ART service delivery and HIV care</v>
          </cell>
          <cell r="G72" t="str">
            <v>Behaviour change anchor programme for 10-14 year old children (boys and girls) living with HIV offered in the community (Kidz Alive) - Rollout TA</v>
          </cell>
          <cell r="H72" t="str">
            <v>3.1 Technical Assistance Fees/Consultants</v>
          </cell>
          <cell r="I72" t="str">
            <v>3.1 Technical Assistance Fees/Consultants</v>
          </cell>
          <cell r="BK72">
            <v>7500</v>
          </cell>
          <cell r="BL72">
            <v>0</v>
          </cell>
          <cell r="BM72">
            <v>0</v>
          </cell>
          <cell r="BQ72">
            <v>5.1234538306644932</v>
          </cell>
          <cell r="BR72">
            <v>38425.9037299837</v>
          </cell>
          <cell r="BV72">
            <v>0</v>
          </cell>
          <cell r="BW72">
            <v>0</v>
          </cell>
          <cell r="CA72">
            <v>0</v>
          </cell>
          <cell r="CB72">
            <v>0</v>
          </cell>
          <cell r="CF72">
            <v>5.1234538306644932</v>
          </cell>
          <cell r="CG72">
            <v>38425.9037299837</v>
          </cell>
        </row>
        <row r="73">
          <cell r="C73">
            <v>1845</v>
          </cell>
          <cell r="E73" t="str">
            <v>Treatment, care and support</v>
          </cell>
          <cell r="F73" t="str">
            <v>Differentiated ART service delivery and HIV care</v>
          </cell>
          <cell r="G73" t="str">
            <v>Kidz Alive - Teaching aids</v>
          </cell>
          <cell r="H73" t="str">
            <v>10.3 Promotional Material (t-shirts, mugs, pins...) and other CMP costs</v>
          </cell>
          <cell r="I73" t="str">
            <v>10.3 Promotional Material (t-shirts, mugs, pins...) and other CMP costs</v>
          </cell>
          <cell r="BK73">
            <v>1475</v>
          </cell>
          <cell r="BL73">
            <v>0</v>
          </cell>
          <cell r="BM73">
            <v>0</v>
          </cell>
          <cell r="BQ73">
            <v>7.9180650110269442</v>
          </cell>
          <cell r="BR73">
            <v>11679.145891264743</v>
          </cell>
          <cell r="BV73">
            <v>0</v>
          </cell>
          <cell r="BW73">
            <v>0</v>
          </cell>
          <cell r="CA73">
            <v>0</v>
          </cell>
          <cell r="CB73">
            <v>0</v>
          </cell>
          <cell r="CF73">
            <v>7.9180650110269442</v>
          </cell>
          <cell r="CG73">
            <v>11679.145891264743</v>
          </cell>
        </row>
        <row r="74">
          <cell r="C74">
            <v>1846</v>
          </cell>
          <cell r="E74" t="str">
            <v>Treatment, care and support</v>
          </cell>
          <cell r="F74" t="str">
            <v>Differentiated ART service delivery and HIV care</v>
          </cell>
          <cell r="G74" t="str">
            <v>Evidence-based support curriculum for AGYW and ABYM 15-19 year olds living with HIV in the community - Vhutshilo TA</v>
          </cell>
          <cell r="H74" t="str">
            <v>3.1 Technical Assistance Fees/Consultants</v>
          </cell>
          <cell r="I74" t="str">
            <v>3.1 Technical Assistance Fees/Consultants</v>
          </cell>
          <cell r="BK74">
            <v>7500</v>
          </cell>
          <cell r="BL74">
            <v>0</v>
          </cell>
          <cell r="BM74">
            <v>0</v>
          </cell>
          <cell r="BQ74">
            <v>0.93153706012081705</v>
          </cell>
          <cell r="BR74">
            <v>6986.5279509061274</v>
          </cell>
          <cell r="BV74">
            <v>0</v>
          </cell>
          <cell r="BW74">
            <v>0</v>
          </cell>
          <cell r="CA74">
            <v>0</v>
          </cell>
          <cell r="CB74">
            <v>0</v>
          </cell>
          <cell r="CF74">
            <v>0.93153706012081705</v>
          </cell>
          <cell r="CG74">
            <v>6986.5279509061274</v>
          </cell>
        </row>
        <row r="75">
          <cell r="C75">
            <v>1847</v>
          </cell>
          <cell r="E75" t="str">
            <v>Treatment, care and support</v>
          </cell>
          <cell r="F75" t="str">
            <v>Differentiated ART service delivery and HIV care</v>
          </cell>
          <cell r="G75" t="str">
            <v>Mentorship for peer educator support curriculum for 15-19 year old ALHIV in the community - Vhutshilo</v>
          </cell>
          <cell r="H75" t="str">
            <v>3.4 Other external professional services</v>
          </cell>
          <cell r="I75" t="str">
            <v>3.4 Other external professional services</v>
          </cell>
          <cell r="BK75">
            <v>3500</v>
          </cell>
          <cell r="BL75">
            <v>0</v>
          </cell>
          <cell r="BM75">
            <v>0</v>
          </cell>
          <cell r="BQ75">
            <v>0</v>
          </cell>
          <cell r="BR75">
            <v>0</v>
          </cell>
          <cell r="BV75">
            <v>0</v>
          </cell>
          <cell r="BW75">
            <v>0</v>
          </cell>
          <cell r="CA75">
            <v>0.93153706012081705</v>
          </cell>
          <cell r="CB75">
            <v>3260.3797104228597</v>
          </cell>
          <cell r="CF75">
            <v>0.93153706012081705</v>
          </cell>
          <cell r="CG75">
            <v>3260.3797104228597</v>
          </cell>
        </row>
        <row r="76">
          <cell r="C76">
            <v>1848</v>
          </cell>
          <cell r="E76" t="str">
            <v>Treatment, care and support</v>
          </cell>
          <cell r="F76" t="str">
            <v>Differentiated ART service delivery and HIV care</v>
          </cell>
          <cell r="G76" t="str">
            <v>DIGNITY PACKS</v>
          </cell>
          <cell r="H76" t="str">
            <v>5.8 Other consumables</v>
          </cell>
          <cell r="I76" t="str">
            <v>5.8 Other consumables</v>
          </cell>
          <cell r="BK76">
            <v>17.5</v>
          </cell>
          <cell r="BL76">
            <v>0</v>
          </cell>
          <cell r="BM76">
            <v>0</v>
          </cell>
          <cell r="BQ76">
            <v>0</v>
          </cell>
          <cell r="BR76">
            <v>0</v>
          </cell>
          <cell r="BV76">
            <v>0</v>
          </cell>
          <cell r="BW76">
            <v>0</v>
          </cell>
          <cell r="CA76">
            <v>11536.810918595391</v>
          </cell>
          <cell r="CB76">
            <v>201894.19107541934</v>
          </cell>
          <cell r="CF76">
            <v>11536.810918595391</v>
          </cell>
          <cell r="CG76">
            <v>201894.19107541934</v>
          </cell>
        </row>
        <row r="77">
          <cell r="C77">
            <v>1849</v>
          </cell>
          <cell r="E77" t="str">
            <v>Treatment, care and support</v>
          </cell>
          <cell r="F77" t="str">
            <v>Differentiated ART service delivery and HIV care</v>
          </cell>
          <cell r="G77" t="str">
            <v>LUBRICANTS</v>
          </cell>
          <cell r="H77" t="str">
            <v>5.8 Other consumables</v>
          </cell>
          <cell r="I77" t="str">
            <v>5.8 Other consumables</v>
          </cell>
          <cell r="BK77">
            <v>6.95</v>
          </cell>
          <cell r="BL77">
            <v>0</v>
          </cell>
          <cell r="BM77">
            <v>0</v>
          </cell>
          <cell r="BQ77">
            <v>0</v>
          </cell>
          <cell r="BR77">
            <v>0</v>
          </cell>
          <cell r="BV77">
            <v>3157.5796470567211</v>
          </cell>
          <cell r="BW77">
            <v>21945.178547044212</v>
          </cell>
          <cell r="CA77">
            <v>3157.5796470567211</v>
          </cell>
          <cell r="CB77">
            <v>21945.178547044212</v>
          </cell>
          <cell r="CF77">
            <v>6315.1592941134422</v>
          </cell>
          <cell r="CG77">
            <v>43890.357094088424</v>
          </cell>
        </row>
        <row r="78">
          <cell r="C78">
            <v>1850</v>
          </cell>
          <cell r="E78" t="str">
            <v>Prevention</v>
          </cell>
          <cell r="F78" t="str">
            <v>Condom and lubricant programing</v>
          </cell>
          <cell r="G78" t="str">
            <v>Female condom</v>
          </cell>
          <cell r="H78" t="str">
            <v>5.3 Condoms - Female</v>
          </cell>
          <cell r="I78" t="str">
            <v>5.3 Condoms - Female</v>
          </cell>
          <cell r="BK78">
            <v>45</v>
          </cell>
          <cell r="BL78">
            <v>0</v>
          </cell>
          <cell r="BM78">
            <v>0</v>
          </cell>
          <cell r="BQ78">
            <v>0</v>
          </cell>
          <cell r="BR78">
            <v>0</v>
          </cell>
          <cell r="BV78">
            <v>412.26361205832904</v>
          </cell>
          <cell r="BW78">
            <v>18551.862542624807</v>
          </cell>
          <cell r="CA78">
            <v>412.26361205832899</v>
          </cell>
          <cell r="CB78">
            <v>18551.862542624804</v>
          </cell>
          <cell r="CF78">
            <v>824.52722411665809</v>
          </cell>
          <cell r="CG78">
            <v>37103.725085249614</v>
          </cell>
        </row>
        <row r="79">
          <cell r="C79">
            <v>1851</v>
          </cell>
          <cell r="E79" t="str">
            <v>Treatment, care and support</v>
          </cell>
          <cell r="F79" t="str">
            <v>Differentiated ART service delivery and HIV care</v>
          </cell>
          <cell r="G79" t="str">
            <v>Procurement of consumables</v>
          </cell>
          <cell r="H79" t="str">
            <v>5.8 Other consumables</v>
          </cell>
          <cell r="I79" t="str">
            <v>5.8 Other consumables</v>
          </cell>
          <cell r="BK79">
            <v>35909.917297196313</v>
          </cell>
          <cell r="BL79">
            <v>0</v>
          </cell>
          <cell r="BM79">
            <v>0</v>
          </cell>
          <cell r="BQ79">
            <v>5</v>
          </cell>
          <cell r="BR79">
            <v>179549.58648598156</v>
          </cell>
          <cell r="BV79">
            <v>5.0303001246524115</v>
          </cell>
          <cell r="BW79">
            <v>180637.66145634439</v>
          </cell>
          <cell r="CA79">
            <v>5.0303001246524115</v>
          </cell>
          <cell r="CB79">
            <v>180637.66145634439</v>
          </cell>
          <cell r="CF79">
            <v>15.060600249304823</v>
          </cell>
          <cell r="CG79">
            <v>540824.90939867031</v>
          </cell>
        </row>
        <row r="80">
          <cell r="C80">
            <v>1852</v>
          </cell>
          <cell r="E80" t="str">
            <v>Treatment, care and support</v>
          </cell>
          <cell r="F80" t="str">
            <v>Differentiated ART service delivery and HIV care</v>
          </cell>
          <cell r="G80" t="str">
            <v>Procurement of other health equipment</v>
          </cell>
          <cell r="H80" t="str">
            <v>6.6 Other health equipment</v>
          </cell>
          <cell r="I80" t="str">
            <v>6.6 Other health equipment</v>
          </cell>
          <cell r="BK80">
            <v>49264.069150326803</v>
          </cell>
          <cell r="BL80">
            <v>0</v>
          </cell>
          <cell r="BM80">
            <v>0</v>
          </cell>
          <cell r="BQ80">
            <v>5</v>
          </cell>
          <cell r="BR80">
            <v>246320.34575163401</v>
          </cell>
          <cell r="BV80">
            <v>5.0303001246524115</v>
          </cell>
          <cell r="BW80">
            <v>247813.05318777394</v>
          </cell>
          <cell r="CA80">
            <v>0</v>
          </cell>
          <cell r="CB80">
            <v>0</v>
          </cell>
          <cell r="CF80">
            <v>10.030300124652411</v>
          </cell>
          <cell r="CG80">
            <v>494133.39893940795</v>
          </cell>
        </row>
        <row r="81">
          <cell r="C81">
            <v>1878</v>
          </cell>
          <cell r="E81" t="str">
            <v>Prevention</v>
          </cell>
          <cell r="F81" t="str">
            <v>Behavior change interventions</v>
          </cell>
          <cell r="G81" t="str">
            <v>Increase the number of mobile units and strengthen differentiated service delivery approach - Contact Tracer</v>
          </cell>
          <cell r="H81" t="str">
            <v>1.2 Salaries - outreach workers, medical staff and other service providers</v>
          </cell>
          <cell r="I81" t="str">
            <v>1.2 Salaries - outreach workers, medical staff and other service providers</v>
          </cell>
          <cell r="BK81">
            <v>15964.26</v>
          </cell>
          <cell r="BL81">
            <v>1</v>
          </cell>
          <cell r="BM81">
            <v>15964.26</v>
          </cell>
          <cell r="BQ81">
            <v>1</v>
          </cell>
          <cell r="BR81">
            <v>15964.26</v>
          </cell>
          <cell r="BV81">
            <v>1</v>
          </cell>
          <cell r="BW81">
            <v>15964.26</v>
          </cell>
          <cell r="CA81">
            <v>1</v>
          </cell>
          <cell r="CB81">
            <v>15964.26</v>
          </cell>
          <cell r="CF81">
            <v>4</v>
          </cell>
          <cell r="CG81">
            <v>63857.04</v>
          </cell>
        </row>
        <row r="82">
          <cell r="C82">
            <v>1879</v>
          </cell>
          <cell r="E82" t="str">
            <v>Prevention</v>
          </cell>
          <cell r="F82" t="str">
            <v>Behavior change interventions</v>
          </cell>
          <cell r="G82" t="str">
            <v>IT equipment for safe spaces</v>
          </cell>
          <cell r="H82" t="str">
            <v>9.1 IT - computers, computer equipment, software and applications</v>
          </cell>
          <cell r="I82" t="str">
            <v>9.1 IT - computers, computer equipment, software and applications</v>
          </cell>
          <cell r="BK82">
            <v>28000</v>
          </cell>
          <cell r="BL82">
            <v>0</v>
          </cell>
          <cell r="BM82">
            <v>0</v>
          </cell>
          <cell r="BQ82">
            <v>3.1672260044107778</v>
          </cell>
          <cell r="BR82">
            <v>88682.328123501778</v>
          </cell>
          <cell r="BV82">
            <v>0</v>
          </cell>
          <cell r="BW82">
            <v>0</v>
          </cell>
          <cell r="CA82">
            <v>0</v>
          </cell>
          <cell r="CB82">
            <v>0</v>
          </cell>
          <cell r="CF82">
            <v>3.1672260044107778</v>
          </cell>
          <cell r="CG82">
            <v>88682.328123501778</v>
          </cell>
        </row>
        <row r="83">
          <cell r="C83">
            <v>2143</v>
          </cell>
          <cell r="E83" t="str">
            <v>COVID-19</v>
          </cell>
          <cell r="F83" t="str">
            <v>Mitigation for HIV programs</v>
          </cell>
          <cell r="G83" t="str">
            <v>Mobilisation &amp; Linkage Officers, Contract Tracers (Mobilisers)</v>
          </cell>
          <cell r="H83" t="str">
            <v>1.6 Salaries – community-based, incl. Community Health Workers and outreach workers</v>
          </cell>
          <cell r="I83" t="str">
            <v>1.6 Salaries – community-based, incl. Community Health Workers and outreach workers</v>
          </cell>
          <cell r="BK83">
            <v>19997.720174999995</v>
          </cell>
          <cell r="BL83">
            <v>2.2222222222222223</v>
          </cell>
          <cell r="BM83">
            <v>44439.378166666655</v>
          </cell>
          <cell r="BQ83">
            <v>1</v>
          </cell>
          <cell r="BR83">
            <v>19997.720174999995</v>
          </cell>
          <cell r="BV83">
            <v>1</v>
          </cell>
          <cell r="BW83">
            <v>19997.720174999995</v>
          </cell>
          <cell r="CA83">
            <v>1</v>
          </cell>
          <cell r="CB83">
            <v>19997.720174999995</v>
          </cell>
          <cell r="CF83">
            <v>5.2222222222222223</v>
          </cell>
          <cell r="CG83">
            <v>104432.53869166665</v>
          </cell>
        </row>
        <row r="84">
          <cell r="C84">
            <v>2144</v>
          </cell>
          <cell r="E84" t="str">
            <v>COVID-19</v>
          </cell>
          <cell r="F84" t="str">
            <v>Surveillance: Epidemiological investigation and contact tracing</v>
          </cell>
          <cell r="G84" t="str">
            <v>Strengthen contact tracing, active case finding, isolation, cluster investigation, and testing  - Vehicle lease / Mobile Clinic</v>
          </cell>
          <cell r="H84" t="str">
            <v>2.3 Supervision/surveys/data collection related per diems/transport/other costs</v>
          </cell>
          <cell r="I84" t="str">
            <v>2.3 Supervision/surveys/data collection related per diems/transport/other costs</v>
          </cell>
          <cell r="BK84">
            <v>1200</v>
          </cell>
          <cell r="BL84">
            <v>12.36470900992907</v>
          </cell>
          <cell r="BM84">
            <v>14837.650811914884</v>
          </cell>
          <cell r="BQ84">
            <v>26.666666666666668</v>
          </cell>
          <cell r="BR84">
            <v>32000</v>
          </cell>
          <cell r="BV84">
            <v>26.666666666666668</v>
          </cell>
          <cell r="BW84">
            <v>32000</v>
          </cell>
          <cell r="CA84">
            <v>26.666666666666668</v>
          </cell>
          <cell r="CB84">
            <v>32000</v>
          </cell>
          <cell r="CF84">
            <v>92.364709009929072</v>
          </cell>
          <cell r="CG84">
            <v>110837.65081191489</v>
          </cell>
        </row>
        <row r="85">
          <cell r="C85">
            <v>2145</v>
          </cell>
          <cell r="E85" t="str">
            <v>COVID-19</v>
          </cell>
          <cell r="F85" t="str">
            <v>Mitigation for HIV programs</v>
          </cell>
          <cell r="G85" t="str">
            <v>Adapt HIV prevention, testing and treatment programming, prioritize and strengthen HIV community-based service delivery using focused and targeted approaches. - Data &amp; airtime</v>
          </cell>
          <cell r="H85" t="str">
            <v>2.3 Supervision/surveys/data collection related per diems/transport/other costs</v>
          </cell>
          <cell r="I85" t="str">
            <v>2.3 Supervision/surveys/data collection related per diems/transport/other costs</v>
          </cell>
          <cell r="BK85">
            <v>60000</v>
          </cell>
          <cell r="BL85">
            <v>1</v>
          </cell>
          <cell r="BM85">
            <v>60000</v>
          </cell>
          <cell r="BQ85">
            <v>3.3333333333333335</v>
          </cell>
          <cell r="BR85">
            <v>200000</v>
          </cell>
          <cell r="BV85">
            <v>3.3333333333333335</v>
          </cell>
          <cell r="BW85">
            <v>200000</v>
          </cell>
          <cell r="CA85">
            <v>3.3333333333333335</v>
          </cell>
          <cell r="CB85">
            <v>200000</v>
          </cell>
          <cell r="CF85">
            <v>11.000000000000002</v>
          </cell>
          <cell r="CG85">
            <v>660000.00000000012</v>
          </cell>
        </row>
        <row r="86">
          <cell r="C86">
            <v>2218</v>
          </cell>
          <cell r="E86" t="str">
            <v>COVID-19</v>
          </cell>
          <cell r="F86" t="str">
            <v>Infection prevention and control and protection of the health workforce</v>
          </cell>
          <cell r="G86" t="str">
            <v>Procurement of PPE items</v>
          </cell>
          <cell r="H86" t="str">
            <v>5.11 Personal Protective Equipment</v>
          </cell>
          <cell r="I86" t="str">
            <v>5.11 Personal Protective Equipment</v>
          </cell>
          <cell r="BK86">
            <v>7985.1442758620597</v>
          </cell>
          <cell r="BL86">
            <v>0</v>
          </cell>
          <cell r="BM86">
            <v>0</v>
          </cell>
          <cell r="BQ86">
            <v>0</v>
          </cell>
          <cell r="BR86">
            <v>0</v>
          </cell>
          <cell r="BV86">
            <v>1</v>
          </cell>
          <cell r="BW86">
            <v>7985.1442758620597</v>
          </cell>
          <cell r="CA86">
            <v>1</v>
          </cell>
          <cell r="CB86">
            <v>7985.1442758620597</v>
          </cell>
          <cell r="CF86">
            <v>2</v>
          </cell>
          <cell r="CG86">
            <v>15970.288551724119</v>
          </cell>
        </row>
        <row r="87">
          <cell r="C87">
            <v>2230</v>
          </cell>
          <cell r="E87" t="str">
            <v>COVID-19</v>
          </cell>
          <cell r="F87" t="str">
            <v>Health products and waste management systems</v>
          </cell>
          <cell r="G87" t="str">
            <v>Procurement of other consumables</v>
          </cell>
          <cell r="H87" t="str">
            <v>5.8 Other consumables</v>
          </cell>
          <cell r="I87" t="str">
            <v>5.8 Other consumables</v>
          </cell>
          <cell r="BK87">
            <v>16449.324137931035</v>
          </cell>
          <cell r="BL87">
            <v>0</v>
          </cell>
          <cell r="BM87">
            <v>0</v>
          </cell>
          <cell r="BQ87">
            <v>0</v>
          </cell>
          <cell r="BR87">
            <v>0</v>
          </cell>
          <cell r="BV87">
            <v>1</v>
          </cell>
          <cell r="BW87">
            <v>16449.324137931035</v>
          </cell>
          <cell r="CA87">
            <v>1</v>
          </cell>
          <cell r="CB87">
            <v>16449.324137931035</v>
          </cell>
          <cell r="CF87">
            <v>2</v>
          </cell>
          <cell r="CG87">
            <v>32898.64827586207</v>
          </cell>
        </row>
        <row r="88">
          <cell r="C88">
            <v>2242</v>
          </cell>
          <cell r="E88" t="str">
            <v>COVID-19</v>
          </cell>
          <cell r="F88" t="str">
            <v>Case management, clinical operations and therapeutics</v>
          </cell>
          <cell r="G88" t="str">
            <v>Thermometer</v>
          </cell>
          <cell r="H88" t="str">
            <v>6.6 Other health equipment</v>
          </cell>
          <cell r="I88" t="str">
            <v>6.6 Other health equipment</v>
          </cell>
          <cell r="BK88">
            <v>500</v>
          </cell>
          <cell r="BL88">
            <v>0</v>
          </cell>
          <cell r="BM88">
            <v>0</v>
          </cell>
          <cell r="BQ88">
            <v>0</v>
          </cell>
          <cell r="BR88">
            <v>0</v>
          </cell>
          <cell r="BV88">
            <v>0</v>
          </cell>
          <cell r="BW88">
            <v>0</v>
          </cell>
          <cell r="CA88">
            <v>0</v>
          </cell>
          <cell r="CB88">
            <v>0</v>
          </cell>
          <cell r="CF88">
            <v>0</v>
          </cell>
          <cell r="CG88">
            <v>0</v>
          </cell>
        </row>
        <row r="89">
          <cell r="C89">
            <v>2259</v>
          </cell>
          <cell r="E89" t="str">
            <v>COVID-19</v>
          </cell>
          <cell r="F89" t="str">
            <v>Laboratory systems</v>
          </cell>
          <cell r="G89" t="str">
            <v>Procurement of other health equipment for laboratory strengthening</v>
          </cell>
          <cell r="H89" t="str">
            <v>6.6 Other health equipment</v>
          </cell>
          <cell r="I89" t="str">
            <v>6.6 Other health equipment</v>
          </cell>
          <cell r="BK89">
            <v>27000</v>
          </cell>
          <cell r="BL89">
            <v>0</v>
          </cell>
          <cell r="BM89">
            <v>0</v>
          </cell>
          <cell r="BQ89">
            <v>0</v>
          </cell>
          <cell r="BR89">
            <v>0</v>
          </cell>
          <cell r="BV89">
            <v>0</v>
          </cell>
          <cell r="BW89">
            <v>0</v>
          </cell>
          <cell r="CA89">
            <v>0</v>
          </cell>
          <cell r="CB89">
            <v>0</v>
          </cell>
          <cell r="CF89">
            <v>0</v>
          </cell>
          <cell r="CG89">
            <v>0</v>
          </cell>
        </row>
        <row r="90">
          <cell r="BM90">
            <v>0</v>
          </cell>
          <cell r="BR90">
            <v>0</v>
          </cell>
          <cell r="BW90">
            <v>0</v>
          </cell>
          <cell r="CB90">
            <v>0</v>
          </cell>
          <cell r="CF90">
            <v>0</v>
          </cell>
          <cell r="CG90">
            <v>0</v>
          </cell>
        </row>
        <row r="91">
          <cell r="BM91">
            <v>0</v>
          </cell>
          <cell r="BR91">
            <v>0</v>
          </cell>
          <cell r="BW91">
            <v>0</v>
          </cell>
          <cell r="CB91">
            <v>0</v>
          </cell>
          <cell r="CF91">
            <v>0</v>
          </cell>
          <cell r="CG91">
            <v>0</v>
          </cell>
        </row>
        <row r="92">
          <cell r="BM92">
            <v>0</v>
          </cell>
          <cell r="BR92">
            <v>0</v>
          </cell>
          <cell r="BW92">
            <v>0</v>
          </cell>
          <cell r="CB92">
            <v>0</v>
          </cell>
          <cell r="CF92">
            <v>0</v>
          </cell>
          <cell r="CG92">
            <v>0</v>
          </cell>
        </row>
        <row r="93">
          <cell r="BM93">
            <v>0</v>
          </cell>
          <cell r="BR93">
            <v>0</v>
          </cell>
          <cell r="BW93">
            <v>0</v>
          </cell>
          <cell r="CB93">
            <v>0</v>
          </cell>
          <cell r="CF93">
            <v>0</v>
          </cell>
          <cell r="CG93">
            <v>0</v>
          </cell>
        </row>
        <row r="94">
          <cell r="BM94">
            <v>0</v>
          </cell>
          <cell r="BR94">
            <v>0</v>
          </cell>
          <cell r="BW94">
            <v>0</v>
          </cell>
          <cell r="CB94">
            <v>0</v>
          </cell>
          <cell r="CF94">
            <v>0</v>
          </cell>
          <cell r="CG94">
            <v>0</v>
          </cell>
        </row>
        <row r="96">
          <cell r="F96" t="str">
            <v>TOTAL GBV BUDGET</v>
          </cell>
          <cell r="O96">
            <v>0</v>
          </cell>
          <cell r="Q96">
            <v>0</v>
          </cell>
          <cell r="R96">
            <v>0</v>
          </cell>
          <cell r="T96">
            <v>0</v>
          </cell>
          <cell r="V96">
            <v>0</v>
          </cell>
          <cell r="W96">
            <v>0</v>
          </cell>
          <cell r="Y96">
            <v>8151.3576000000012</v>
          </cell>
          <cell r="AA96">
            <v>0</v>
          </cell>
          <cell r="AB96">
            <v>8151.3576000000012</v>
          </cell>
          <cell r="AD96">
            <v>0</v>
          </cell>
          <cell r="AF96">
            <v>0</v>
          </cell>
          <cell r="AG96">
            <v>0</v>
          </cell>
          <cell r="AI96">
            <v>8151.3576000000012</v>
          </cell>
          <cell r="AJ96">
            <v>0</v>
          </cell>
          <cell r="AK96">
            <v>8151.3576000000012</v>
          </cell>
          <cell r="AN96">
            <v>0</v>
          </cell>
          <cell r="AP96">
            <v>0</v>
          </cell>
          <cell r="AQ96">
            <v>0</v>
          </cell>
          <cell r="AS96">
            <v>0</v>
          </cell>
          <cell r="AU96">
            <v>0</v>
          </cell>
          <cell r="AV96">
            <v>0</v>
          </cell>
          <cell r="AX96">
            <v>0</v>
          </cell>
          <cell r="AZ96">
            <v>0</v>
          </cell>
          <cell r="BA96">
            <v>0</v>
          </cell>
          <cell r="BC96">
            <v>0</v>
          </cell>
          <cell r="BE96">
            <v>0</v>
          </cell>
          <cell r="BF96">
            <v>0</v>
          </cell>
          <cell r="BH96">
            <v>0</v>
          </cell>
          <cell r="BI96">
            <v>0</v>
          </cell>
          <cell r="BJ96">
            <v>0</v>
          </cell>
          <cell r="BM96">
            <v>2722825.0470185867</v>
          </cell>
          <cell r="BN96">
            <v>0</v>
          </cell>
          <cell r="BO96">
            <v>0</v>
          </cell>
          <cell r="BP96">
            <v>277383.06</v>
          </cell>
          <cell r="BR96">
            <v>4858627.4276691424</v>
          </cell>
          <cell r="BS96">
            <v>0</v>
          </cell>
          <cell r="BT96">
            <v>0</v>
          </cell>
          <cell r="BU96">
            <v>277383.06</v>
          </cell>
          <cell r="BW96">
            <v>4184466.2325871401</v>
          </cell>
          <cell r="BX96">
            <v>0</v>
          </cell>
          <cell r="BY96">
            <v>0</v>
          </cell>
          <cell r="BZ96">
            <v>277383.06</v>
          </cell>
          <cell r="CB96">
            <v>4078521.4733427041</v>
          </cell>
          <cell r="CC96">
            <v>0</v>
          </cell>
          <cell r="CD96">
            <v>0</v>
          </cell>
          <cell r="CE96">
            <v>277383.06</v>
          </cell>
          <cell r="CG96">
            <v>15844440.180617567</v>
          </cell>
          <cell r="CH96">
            <v>0</v>
          </cell>
          <cell r="CI96">
            <v>1109532.24</v>
          </cell>
          <cell r="CJ96">
            <v>0</v>
          </cell>
          <cell r="CK96">
            <v>36</v>
          </cell>
          <cell r="CL96">
            <v>1125834.9552</v>
          </cell>
          <cell r="CM96">
            <v>0</v>
          </cell>
          <cell r="CN96">
            <v>1125834.9552</v>
          </cell>
        </row>
        <row r="99">
          <cell r="O99">
            <v>0</v>
          </cell>
          <cell r="Q99">
            <v>0</v>
          </cell>
          <cell r="R99">
            <v>0</v>
          </cell>
          <cell r="T99">
            <v>0</v>
          </cell>
          <cell r="W99">
            <v>0</v>
          </cell>
          <cell r="Y99">
            <v>0</v>
          </cell>
          <cell r="AA99">
            <v>0</v>
          </cell>
          <cell r="AB99">
            <v>0</v>
          </cell>
          <cell r="AD99">
            <v>0</v>
          </cell>
          <cell r="AF99">
            <v>0</v>
          </cell>
          <cell r="AG99">
            <v>0</v>
          </cell>
          <cell r="AH99">
            <v>0</v>
          </cell>
          <cell r="AI99">
            <v>0</v>
          </cell>
          <cell r="AJ99">
            <v>0</v>
          </cell>
          <cell r="AK99">
            <v>0</v>
          </cell>
          <cell r="AL99">
            <v>0</v>
          </cell>
          <cell r="AN99">
            <v>0</v>
          </cell>
          <cell r="AQ99">
            <v>0</v>
          </cell>
          <cell r="AS99">
            <v>0</v>
          </cell>
          <cell r="AV99">
            <v>0</v>
          </cell>
          <cell r="AX99">
            <v>0</v>
          </cell>
          <cell r="BA99">
            <v>0</v>
          </cell>
          <cell r="BC99">
            <v>0</v>
          </cell>
          <cell r="BF99">
            <v>0</v>
          </cell>
          <cell r="BG99">
            <v>0</v>
          </cell>
          <cell r="BH99">
            <v>0</v>
          </cell>
          <cell r="BI99">
            <v>0</v>
          </cell>
          <cell r="BJ99">
            <v>0</v>
          </cell>
          <cell r="BK99">
            <v>0</v>
          </cell>
          <cell r="BM99">
            <v>0</v>
          </cell>
          <cell r="BP99">
            <v>0</v>
          </cell>
          <cell r="BR99">
            <v>0</v>
          </cell>
          <cell r="BU99">
            <v>0</v>
          </cell>
          <cell r="BW99">
            <v>0</v>
          </cell>
          <cell r="BZ99">
            <v>0</v>
          </cell>
          <cell r="CB99">
            <v>0</v>
          </cell>
          <cell r="CE99">
            <v>0</v>
          </cell>
          <cell r="CF99">
            <v>0</v>
          </cell>
          <cell r="CG99">
            <v>0</v>
          </cell>
          <cell r="CH99">
            <v>0</v>
          </cell>
          <cell r="CI99">
            <v>0</v>
          </cell>
          <cell r="CK99">
            <v>0</v>
          </cell>
          <cell r="CL99">
            <v>0</v>
          </cell>
          <cell r="CM99">
            <v>0</v>
          </cell>
          <cell r="CN99">
            <v>0</v>
          </cell>
        </row>
        <row r="100">
          <cell r="O100">
            <v>0</v>
          </cell>
          <cell r="Q100">
            <v>0</v>
          </cell>
          <cell r="R100">
            <v>0</v>
          </cell>
          <cell r="T100">
            <v>0</v>
          </cell>
          <cell r="W100">
            <v>0</v>
          </cell>
          <cell r="Y100">
            <v>0</v>
          </cell>
          <cell r="AA100">
            <v>0</v>
          </cell>
          <cell r="AB100">
            <v>0</v>
          </cell>
          <cell r="AD100">
            <v>0</v>
          </cell>
          <cell r="AF100">
            <v>0</v>
          </cell>
          <cell r="AG100">
            <v>0</v>
          </cell>
          <cell r="AH100">
            <v>0</v>
          </cell>
          <cell r="AI100">
            <v>0</v>
          </cell>
          <cell r="AJ100">
            <v>0</v>
          </cell>
          <cell r="AK100">
            <v>0</v>
          </cell>
          <cell r="AL100">
            <v>0</v>
          </cell>
          <cell r="AN100">
            <v>0</v>
          </cell>
          <cell r="AQ100">
            <v>0</v>
          </cell>
          <cell r="AS100">
            <v>0</v>
          </cell>
          <cell r="AV100">
            <v>0</v>
          </cell>
          <cell r="AX100">
            <v>0</v>
          </cell>
          <cell r="BA100">
            <v>0</v>
          </cell>
          <cell r="BC100">
            <v>0</v>
          </cell>
          <cell r="BF100">
            <v>0</v>
          </cell>
          <cell r="BG100">
            <v>0</v>
          </cell>
          <cell r="BH100">
            <v>0</v>
          </cell>
          <cell r="BI100">
            <v>0</v>
          </cell>
          <cell r="BJ100">
            <v>0</v>
          </cell>
          <cell r="BK100">
            <v>0</v>
          </cell>
          <cell r="BM100">
            <v>0</v>
          </cell>
          <cell r="BP100">
            <v>0</v>
          </cell>
          <cell r="BR100">
            <v>0</v>
          </cell>
          <cell r="BU100">
            <v>0</v>
          </cell>
          <cell r="BW100">
            <v>0</v>
          </cell>
          <cell r="BZ100">
            <v>0</v>
          </cell>
          <cell r="CB100">
            <v>0</v>
          </cell>
          <cell r="CE100">
            <v>0</v>
          </cell>
          <cell r="CF100">
            <v>0</v>
          </cell>
          <cell r="CG100">
            <v>0</v>
          </cell>
          <cell r="CH100">
            <v>0</v>
          </cell>
          <cell r="CI100">
            <v>0</v>
          </cell>
          <cell r="CK100">
            <v>0</v>
          </cell>
          <cell r="CL100">
            <v>0</v>
          </cell>
          <cell r="CM100">
            <v>0</v>
          </cell>
          <cell r="CN100">
            <v>0</v>
          </cell>
        </row>
        <row r="101">
          <cell r="O101">
            <v>0</v>
          </cell>
          <cell r="Q101">
            <v>0</v>
          </cell>
          <cell r="R101">
            <v>0</v>
          </cell>
          <cell r="T101">
            <v>0</v>
          </cell>
          <cell r="W101">
            <v>0</v>
          </cell>
          <cell r="Y101">
            <v>0</v>
          </cell>
          <cell r="AA101">
            <v>0</v>
          </cell>
          <cell r="AB101">
            <v>0</v>
          </cell>
          <cell r="AD101">
            <v>0</v>
          </cell>
          <cell r="AF101">
            <v>0</v>
          </cell>
          <cell r="AG101">
            <v>0</v>
          </cell>
          <cell r="AH101">
            <v>0</v>
          </cell>
          <cell r="AI101">
            <v>0</v>
          </cell>
          <cell r="AJ101">
            <v>0</v>
          </cell>
          <cell r="AK101">
            <v>0</v>
          </cell>
          <cell r="AL101">
            <v>0</v>
          </cell>
          <cell r="AN101">
            <v>0</v>
          </cell>
          <cell r="AQ101">
            <v>0</v>
          </cell>
          <cell r="AS101">
            <v>0</v>
          </cell>
          <cell r="AV101">
            <v>0</v>
          </cell>
          <cell r="AX101">
            <v>0</v>
          </cell>
          <cell r="BA101">
            <v>0</v>
          </cell>
          <cell r="BC101">
            <v>0</v>
          </cell>
          <cell r="BF101">
            <v>0</v>
          </cell>
          <cell r="BG101">
            <v>0</v>
          </cell>
          <cell r="BH101">
            <v>0</v>
          </cell>
          <cell r="BI101">
            <v>0</v>
          </cell>
          <cell r="BJ101">
            <v>0</v>
          </cell>
          <cell r="BK101">
            <v>0</v>
          </cell>
          <cell r="BM101">
            <v>0</v>
          </cell>
          <cell r="BP101">
            <v>0</v>
          </cell>
          <cell r="BR101">
            <v>0</v>
          </cell>
          <cell r="BU101">
            <v>0</v>
          </cell>
          <cell r="BW101">
            <v>0</v>
          </cell>
          <cell r="BZ101">
            <v>0</v>
          </cell>
          <cell r="CB101">
            <v>0</v>
          </cell>
          <cell r="CE101">
            <v>0</v>
          </cell>
          <cell r="CF101">
            <v>0</v>
          </cell>
          <cell r="CG101">
            <v>0</v>
          </cell>
          <cell r="CH101">
            <v>0</v>
          </cell>
          <cell r="CI101">
            <v>0</v>
          </cell>
          <cell r="CK101">
            <v>0</v>
          </cell>
          <cell r="CL101">
            <v>0</v>
          </cell>
          <cell r="CM101">
            <v>0</v>
          </cell>
          <cell r="CN101">
            <v>0</v>
          </cell>
        </row>
        <row r="102">
          <cell r="O102">
            <v>0</v>
          </cell>
          <cell r="Q102">
            <v>0</v>
          </cell>
          <cell r="R102">
            <v>0</v>
          </cell>
          <cell r="T102">
            <v>0</v>
          </cell>
          <cell r="W102">
            <v>0</v>
          </cell>
          <cell r="Y102">
            <v>0</v>
          </cell>
          <cell r="AA102">
            <v>0</v>
          </cell>
          <cell r="AB102">
            <v>0</v>
          </cell>
          <cell r="AD102">
            <v>0</v>
          </cell>
          <cell r="AF102">
            <v>0</v>
          </cell>
          <cell r="AG102">
            <v>0</v>
          </cell>
          <cell r="AH102">
            <v>0</v>
          </cell>
          <cell r="AI102">
            <v>0</v>
          </cell>
          <cell r="AJ102">
            <v>0</v>
          </cell>
          <cell r="AK102">
            <v>0</v>
          </cell>
          <cell r="AL102">
            <v>0</v>
          </cell>
          <cell r="AN102">
            <v>0</v>
          </cell>
          <cell r="AQ102">
            <v>0</v>
          </cell>
          <cell r="AS102">
            <v>0</v>
          </cell>
          <cell r="AV102">
            <v>0</v>
          </cell>
          <cell r="AX102">
            <v>0</v>
          </cell>
          <cell r="BA102">
            <v>0</v>
          </cell>
          <cell r="BC102">
            <v>0</v>
          </cell>
          <cell r="BF102">
            <v>0</v>
          </cell>
          <cell r="BG102">
            <v>0</v>
          </cell>
          <cell r="BH102">
            <v>0</v>
          </cell>
          <cell r="BI102">
            <v>0</v>
          </cell>
          <cell r="BJ102">
            <v>0</v>
          </cell>
          <cell r="BK102">
            <v>0</v>
          </cell>
          <cell r="BM102">
            <v>0</v>
          </cell>
          <cell r="BP102">
            <v>0</v>
          </cell>
          <cell r="BR102">
            <v>0</v>
          </cell>
          <cell r="BU102">
            <v>0</v>
          </cell>
          <cell r="BW102">
            <v>0</v>
          </cell>
          <cell r="BZ102">
            <v>0</v>
          </cell>
          <cell r="CB102">
            <v>0</v>
          </cell>
          <cell r="CE102">
            <v>0</v>
          </cell>
          <cell r="CF102">
            <v>0</v>
          </cell>
          <cell r="CG102">
            <v>0</v>
          </cell>
          <cell r="CH102">
            <v>0</v>
          </cell>
          <cell r="CI102">
            <v>0</v>
          </cell>
          <cell r="CK102">
            <v>0</v>
          </cell>
          <cell r="CL102">
            <v>0</v>
          </cell>
          <cell r="CM102">
            <v>0</v>
          </cell>
          <cell r="CN102">
            <v>0</v>
          </cell>
        </row>
        <row r="103">
          <cell r="Q103">
            <v>0</v>
          </cell>
          <cell r="R103">
            <v>0</v>
          </cell>
          <cell r="W103">
            <v>0</v>
          </cell>
          <cell r="AA103">
            <v>0</v>
          </cell>
          <cell r="AB103">
            <v>0</v>
          </cell>
          <cell r="AF103">
            <v>0</v>
          </cell>
          <cell r="AG103">
            <v>0</v>
          </cell>
          <cell r="AJ103">
            <v>0</v>
          </cell>
          <cell r="AK103">
            <v>0</v>
          </cell>
          <cell r="AL103">
            <v>0</v>
          </cell>
          <cell r="AQ103">
            <v>0</v>
          </cell>
          <cell r="AV103">
            <v>0</v>
          </cell>
          <cell r="BA103">
            <v>0</v>
          </cell>
          <cell r="BF103">
            <v>0</v>
          </cell>
          <cell r="BG103">
            <v>0</v>
          </cell>
          <cell r="BH103">
            <v>0</v>
          </cell>
          <cell r="BI103">
            <v>0</v>
          </cell>
          <cell r="BJ103">
            <v>0</v>
          </cell>
          <cell r="BK103">
            <v>0</v>
          </cell>
          <cell r="BM103">
            <v>0</v>
          </cell>
          <cell r="BP103">
            <v>0</v>
          </cell>
          <cell r="BU103">
            <v>0</v>
          </cell>
          <cell r="BZ103">
            <v>0</v>
          </cell>
          <cell r="CE103">
            <v>0</v>
          </cell>
          <cell r="CF103">
            <v>0</v>
          </cell>
          <cell r="CG103">
            <v>0</v>
          </cell>
          <cell r="CH103">
            <v>0</v>
          </cell>
          <cell r="CI103">
            <v>0</v>
          </cell>
          <cell r="CK103">
            <v>0</v>
          </cell>
          <cell r="CL103">
            <v>0</v>
          </cell>
          <cell r="CM103">
            <v>0</v>
          </cell>
          <cell r="CN103">
            <v>0</v>
          </cell>
        </row>
        <row r="104">
          <cell r="C104" t="str">
            <v>If extra lines are needed, always insert above this line</v>
          </cell>
        </row>
        <row r="108">
          <cell r="O108">
            <v>0</v>
          </cell>
          <cell r="T108">
            <v>0</v>
          </cell>
          <cell r="Y108">
            <v>8151.3576000000012</v>
          </cell>
          <cell r="AD108">
            <v>0</v>
          </cell>
          <cell r="AX108">
            <v>0</v>
          </cell>
          <cell r="BC108">
            <v>0</v>
          </cell>
          <cell r="BM108">
            <v>2722825.0470185867</v>
          </cell>
          <cell r="CG108">
            <v>15844440.180617567</v>
          </cell>
          <cell r="CN108">
            <v>1125834.9552</v>
          </cell>
        </row>
      </sheetData>
      <sheetData sheetId="3"/>
      <sheetData sheetId="4">
        <row r="2">
          <cell r="B2" t="str">
            <v>EXPENDITURE JOURNAL PHASE II</v>
          </cell>
        </row>
        <row r="4">
          <cell r="B4" t="str">
            <v xml:space="preserve">Sub recipient Name: </v>
          </cell>
        </row>
        <row r="6">
          <cell r="B6" t="str">
            <v>Is the organisation registered for VAT?</v>
          </cell>
        </row>
        <row r="7">
          <cell r="N7" t="str">
            <v>C</v>
          </cell>
        </row>
        <row r="8">
          <cell r="B8" t="str">
            <v>General</v>
          </cell>
          <cell r="Y8" t="str">
            <v>Classification</v>
          </cell>
        </row>
        <row r="9">
          <cell r="B9" t="str">
            <v>Month</v>
          </cell>
          <cell r="N9" t="str">
            <v>Amount allocated to Global Fund</v>
          </cell>
          <cell r="Y9" t="str">
            <v>Budget line</v>
          </cell>
        </row>
        <row r="11">
          <cell r="B11">
            <v>0</v>
          </cell>
        </row>
        <row r="12">
          <cell r="B12">
            <v>3</v>
          </cell>
          <cell r="N12">
            <v>54281.264999999999</v>
          </cell>
          <cell r="Y12">
            <v>1791</v>
          </cell>
        </row>
        <row r="13">
          <cell r="B13">
            <v>3</v>
          </cell>
          <cell r="N13">
            <v>41759.737500000003</v>
          </cell>
          <cell r="Y13">
            <v>1823</v>
          </cell>
        </row>
        <row r="14">
          <cell r="B14">
            <v>3</v>
          </cell>
          <cell r="N14">
            <v>23333.33</v>
          </cell>
          <cell r="Y14">
            <v>1791</v>
          </cell>
        </row>
        <row r="15">
          <cell r="B15">
            <v>3</v>
          </cell>
          <cell r="N15">
            <v>38430.400000000001</v>
          </cell>
          <cell r="Y15">
            <v>1791</v>
          </cell>
        </row>
        <row r="16">
          <cell r="B16">
            <v>3</v>
          </cell>
          <cell r="N16">
            <v>31500</v>
          </cell>
          <cell r="Y16">
            <v>1824</v>
          </cell>
        </row>
        <row r="17">
          <cell r="B17">
            <v>3</v>
          </cell>
          <cell r="N17">
            <v>38430.400000000001</v>
          </cell>
          <cell r="Y17">
            <v>1791</v>
          </cell>
        </row>
        <row r="18">
          <cell r="B18">
            <v>3</v>
          </cell>
          <cell r="N18">
            <v>38430.400000000001</v>
          </cell>
          <cell r="Y18">
            <v>1835</v>
          </cell>
        </row>
        <row r="19">
          <cell r="B19">
            <v>3</v>
          </cell>
          <cell r="N19">
            <v>72375.02</v>
          </cell>
          <cell r="Y19">
            <v>1791</v>
          </cell>
        </row>
        <row r="20">
          <cell r="B20">
            <v>3</v>
          </cell>
          <cell r="N20">
            <v>44543.72</v>
          </cell>
          <cell r="Y20">
            <v>1823</v>
          </cell>
        </row>
        <row r="21">
          <cell r="B21">
            <v>3</v>
          </cell>
          <cell r="N21">
            <v>23333.33</v>
          </cell>
          <cell r="Y21">
            <v>1791</v>
          </cell>
        </row>
        <row r="22">
          <cell r="B22">
            <v>3</v>
          </cell>
          <cell r="N22">
            <v>38430.400000000001</v>
          </cell>
          <cell r="Y22">
            <v>1791</v>
          </cell>
        </row>
        <row r="23">
          <cell r="B23">
            <v>3</v>
          </cell>
          <cell r="N23">
            <v>35000</v>
          </cell>
          <cell r="Y23">
            <v>1824</v>
          </cell>
        </row>
        <row r="24">
          <cell r="B24">
            <v>3</v>
          </cell>
          <cell r="N24">
            <v>38430.400000000001</v>
          </cell>
          <cell r="Y24">
            <v>1791</v>
          </cell>
        </row>
        <row r="25">
          <cell r="B25">
            <v>3</v>
          </cell>
          <cell r="N25">
            <v>38430.400000000001</v>
          </cell>
          <cell r="Y25">
            <v>1835</v>
          </cell>
        </row>
        <row r="26">
          <cell r="B26">
            <v>3</v>
          </cell>
          <cell r="N26">
            <v>69.569999999999993</v>
          </cell>
          <cell r="Y26">
            <v>1825</v>
          </cell>
        </row>
        <row r="27">
          <cell r="B27">
            <v>3</v>
          </cell>
          <cell r="N27">
            <v>5000</v>
          </cell>
          <cell r="Y27">
            <v>1825</v>
          </cell>
        </row>
        <row r="28">
          <cell r="B28">
            <v>3</v>
          </cell>
          <cell r="N28">
            <v>2148.96</v>
          </cell>
          <cell r="Y28">
            <v>1825</v>
          </cell>
        </row>
        <row r="29">
          <cell r="B29">
            <v>3</v>
          </cell>
          <cell r="N29">
            <v>5560</v>
          </cell>
          <cell r="Y29">
            <v>1825</v>
          </cell>
        </row>
        <row r="30">
          <cell r="B30">
            <v>3</v>
          </cell>
          <cell r="N30">
            <v>25220.71</v>
          </cell>
          <cell r="Y30">
            <v>1822</v>
          </cell>
        </row>
        <row r="31">
          <cell r="B31">
            <v>3</v>
          </cell>
          <cell r="N31">
            <v>39988.22</v>
          </cell>
          <cell r="Y31">
            <v>1822</v>
          </cell>
        </row>
        <row r="32">
          <cell r="B32">
            <v>3</v>
          </cell>
          <cell r="N32">
            <v>1440.63</v>
          </cell>
          <cell r="Y32">
            <v>1822</v>
          </cell>
        </row>
        <row r="33">
          <cell r="B33">
            <v>3</v>
          </cell>
          <cell r="N33">
            <v>20444.990000000002</v>
          </cell>
          <cell r="Y33">
            <v>1825</v>
          </cell>
        </row>
        <row r="34">
          <cell r="B34">
            <v>3</v>
          </cell>
          <cell r="N34">
            <v>19507.66</v>
          </cell>
          <cell r="Y34">
            <v>1825</v>
          </cell>
        </row>
        <row r="35">
          <cell r="B35">
            <v>3</v>
          </cell>
          <cell r="N35">
            <v>20937.259999999998</v>
          </cell>
          <cell r="Y35">
            <v>1825</v>
          </cell>
        </row>
        <row r="36">
          <cell r="B36">
            <v>3</v>
          </cell>
          <cell r="N36">
            <v>54281.27</v>
          </cell>
          <cell r="Y36">
            <v>1791</v>
          </cell>
        </row>
        <row r="37">
          <cell r="B37">
            <v>3</v>
          </cell>
          <cell r="N37">
            <v>41759.74</v>
          </cell>
          <cell r="Y37">
            <v>1823</v>
          </cell>
        </row>
        <row r="38">
          <cell r="B38">
            <v>3</v>
          </cell>
          <cell r="N38">
            <v>23333.33</v>
          </cell>
          <cell r="Y38">
            <v>1791</v>
          </cell>
        </row>
        <row r="39">
          <cell r="B39">
            <v>3</v>
          </cell>
          <cell r="N39">
            <v>38430.400000000001</v>
          </cell>
          <cell r="Y39">
            <v>1791</v>
          </cell>
        </row>
        <row r="40">
          <cell r="B40">
            <v>3</v>
          </cell>
          <cell r="N40">
            <v>31500</v>
          </cell>
          <cell r="Y40">
            <v>1824</v>
          </cell>
        </row>
        <row r="41">
          <cell r="B41">
            <v>3</v>
          </cell>
          <cell r="N41">
            <v>38430.400000000001</v>
          </cell>
          <cell r="Y41">
            <v>1791</v>
          </cell>
        </row>
        <row r="42">
          <cell r="B42">
            <v>3</v>
          </cell>
          <cell r="N42">
            <v>38430.400000000001</v>
          </cell>
          <cell r="Y42">
            <v>1835</v>
          </cell>
        </row>
        <row r="43">
          <cell r="B43">
            <v>3</v>
          </cell>
          <cell r="N43">
            <v>22500</v>
          </cell>
          <cell r="Y43">
            <v>1827</v>
          </cell>
        </row>
        <row r="44">
          <cell r="B44">
            <v>3</v>
          </cell>
          <cell r="N44">
            <v>38430.400000000001</v>
          </cell>
          <cell r="Y44">
            <v>1791</v>
          </cell>
        </row>
        <row r="45">
          <cell r="B45">
            <v>3</v>
          </cell>
          <cell r="N45">
            <v>20157.8</v>
          </cell>
          <cell r="Y45">
            <v>1833</v>
          </cell>
        </row>
        <row r="46">
          <cell r="B46">
            <v>3</v>
          </cell>
          <cell r="N46">
            <v>10000</v>
          </cell>
          <cell r="Y46">
            <v>1834</v>
          </cell>
        </row>
        <row r="47">
          <cell r="B47">
            <v>3</v>
          </cell>
          <cell r="N47">
            <v>10000</v>
          </cell>
          <cell r="Y47">
            <v>1834</v>
          </cell>
        </row>
        <row r="48">
          <cell r="B48">
            <v>3</v>
          </cell>
          <cell r="N48">
            <v>7000</v>
          </cell>
          <cell r="Y48">
            <v>1802</v>
          </cell>
        </row>
        <row r="49">
          <cell r="B49">
            <v>3</v>
          </cell>
          <cell r="N49">
            <v>38430.400000000001</v>
          </cell>
          <cell r="Y49">
            <v>1788</v>
          </cell>
        </row>
        <row r="50">
          <cell r="B50">
            <v>3</v>
          </cell>
          <cell r="N50">
            <v>24166.799999999999</v>
          </cell>
          <cell r="Y50">
            <v>1784</v>
          </cell>
        </row>
        <row r="51">
          <cell r="B51">
            <v>3</v>
          </cell>
          <cell r="N51">
            <v>24166.799999999999</v>
          </cell>
          <cell r="Y51">
            <v>1784</v>
          </cell>
        </row>
        <row r="52">
          <cell r="B52">
            <v>3</v>
          </cell>
          <cell r="N52">
            <v>15410.17</v>
          </cell>
          <cell r="Y52">
            <v>1782</v>
          </cell>
        </row>
        <row r="53">
          <cell r="B53">
            <v>3</v>
          </cell>
          <cell r="N53">
            <v>15410.17</v>
          </cell>
          <cell r="Y53">
            <v>1782</v>
          </cell>
        </row>
        <row r="54">
          <cell r="B54">
            <v>3</v>
          </cell>
          <cell r="N54">
            <v>15410.17</v>
          </cell>
          <cell r="Y54">
            <v>1782</v>
          </cell>
        </row>
        <row r="55">
          <cell r="B55">
            <v>3</v>
          </cell>
          <cell r="N55">
            <v>15410.17</v>
          </cell>
          <cell r="Y55">
            <v>1782</v>
          </cell>
        </row>
        <row r="56">
          <cell r="B56">
            <v>3</v>
          </cell>
          <cell r="N56">
            <v>15410.17</v>
          </cell>
          <cell r="Y56">
            <v>1782</v>
          </cell>
        </row>
        <row r="57">
          <cell r="B57">
            <v>3</v>
          </cell>
          <cell r="N57">
            <v>15410.17</v>
          </cell>
          <cell r="Y57">
            <v>1782</v>
          </cell>
        </row>
        <row r="58">
          <cell r="B58">
            <v>3</v>
          </cell>
          <cell r="N58">
            <v>5321.42</v>
          </cell>
          <cell r="Y58">
            <v>1783</v>
          </cell>
        </row>
        <row r="59">
          <cell r="B59">
            <v>3</v>
          </cell>
          <cell r="N59">
            <v>5321.42</v>
          </cell>
          <cell r="Y59">
            <v>1787</v>
          </cell>
        </row>
        <row r="60">
          <cell r="B60">
            <v>3</v>
          </cell>
          <cell r="N60">
            <v>5321.42</v>
          </cell>
          <cell r="Y60">
            <v>1783</v>
          </cell>
        </row>
        <row r="61">
          <cell r="B61">
            <v>3</v>
          </cell>
          <cell r="N61">
            <v>5321.42</v>
          </cell>
          <cell r="Y61">
            <v>1783</v>
          </cell>
        </row>
        <row r="62">
          <cell r="B62">
            <v>3</v>
          </cell>
          <cell r="N62">
            <v>5321.42</v>
          </cell>
          <cell r="Y62">
            <v>1783</v>
          </cell>
        </row>
        <row r="63">
          <cell r="B63">
            <v>3</v>
          </cell>
          <cell r="N63">
            <v>5321.42</v>
          </cell>
          <cell r="Y63">
            <v>1787</v>
          </cell>
        </row>
        <row r="64">
          <cell r="B64">
            <v>3</v>
          </cell>
          <cell r="N64">
            <v>5321.42</v>
          </cell>
          <cell r="Y64">
            <v>1783</v>
          </cell>
        </row>
        <row r="65">
          <cell r="B65">
            <v>3</v>
          </cell>
          <cell r="N65">
            <v>5321.42</v>
          </cell>
          <cell r="Y65">
            <v>1783</v>
          </cell>
        </row>
        <row r="66">
          <cell r="B66">
            <v>3</v>
          </cell>
          <cell r="N66">
            <v>5321.42</v>
          </cell>
          <cell r="Y66">
            <v>1785</v>
          </cell>
        </row>
        <row r="67">
          <cell r="B67">
            <v>3</v>
          </cell>
          <cell r="N67">
            <v>5321.42</v>
          </cell>
          <cell r="Y67">
            <v>1783</v>
          </cell>
        </row>
        <row r="68">
          <cell r="B68">
            <v>3</v>
          </cell>
          <cell r="N68">
            <v>5321.42</v>
          </cell>
          <cell r="Y68">
            <v>1783</v>
          </cell>
        </row>
        <row r="69">
          <cell r="B69">
            <v>3</v>
          </cell>
          <cell r="N69">
            <v>5321.42</v>
          </cell>
          <cell r="Y69">
            <v>1783</v>
          </cell>
        </row>
        <row r="70">
          <cell r="B70">
            <v>3</v>
          </cell>
          <cell r="N70">
            <v>5321.42</v>
          </cell>
          <cell r="Y70">
            <v>1783</v>
          </cell>
        </row>
        <row r="71">
          <cell r="B71">
            <v>3</v>
          </cell>
          <cell r="N71">
            <v>5321.42</v>
          </cell>
          <cell r="Y71">
            <v>1783</v>
          </cell>
        </row>
        <row r="72">
          <cell r="B72">
            <v>3</v>
          </cell>
          <cell r="N72">
            <v>5321.42</v>
          </cell>
          <cell r="Y72">
            <v>1783</v>
          </cell>
        </row>
        <row r="73">
          <cell r="B73">
            <v>3</v>
          </cell>
          <cell r="N73">
            <v>5321.42</v>
          </cell>
          <cell r="Y73">
            <v>1783</v>
          </cell>
        </row>
        <row r="74">
          <cell r="B74">
            <v>3</v>
          </cell>
          <cell r="N74">
            <v>5321.42</v>
          </cell>
          <cell r="Y74">
            <v>1783</v>
          </cell>
        </row>
        <row r="75">
          <cell r="B75">
            <v>3</v>
          </cell>
          <cell r="N75">
            <v>5321.42</v>
          </cell>
          <cell r="Y75">
            <v>1783</v>
          </cell>
        </row>
        <row r="76">
          <cell r="B76">
            <v>3</v>
          </cell>
          <cell r="N76">
            <v>5321.42</v>
          </cell>
          <cell r="Y76">
            <v>1783</v>
          </cell>
        </row>
        <row r="77">
          <cell r="B77">
            <v>3</v>
          </cell>
          <cell r="N77">
            <v>5321.42</v>
          </cell>
          <cell r="Y77">
            <v>1783</v>
          </cell>
        </row>
        <row r="78">
          <cell r="B78">
            <v>3</v>
          </cell>
          <cell r="N78">
            <v>5321.42</v>
          </cell>
          <cell r="Y78">
            <v>1783</v>
          </cell>
        </row>
        <row r="79">
          <cell r="B79">
            <v>3</v>
          </cell>
          <cell r="N79">
            <v>5321.42</v>
          </cell>
          <cell r="Y79">
            <v>1787</v>
          </cell>
        </row>
        <row r="80">
          <cell r="B80">
            <v>3</v>
          </cell>
          <cell r="N80">
            <v>5321.42</v>
          </cell>
          <cell r="Y80">
            <v>1783</v>
          </cell>
        </row>
        <row r="81">
          <cell r="B81">
            <v>3</v>
          </cell>
          <cell r="N81">
            <v>5321.42</v>
          </cell>
          <cell r="Y81">
            <v>1783</v>
          </cell>
        </row>
        <row r="82">
          <cell r="B82">
            <v>3</v>
          </cell>
          <cell r="N82">
            <v>5321.42</v>
          </cell>
          <cell r="Y82">
            <v>1783</v>
          </cell>
        </row>
        <row r="83">
          <cell r="B83">
            <v>3</v>
          </cell>
          <cell r="N83">
            <v>5321.42</v>
          </cell>
          <cell r="Y83">
            <v>1783</v>
          </cell>
        </row>
        <row r="84">
          <cell r="B84">
            <v>3</v>
          </cell>
          <cell r="N84">
            <v>5321.42</v>
          </cell>
          <cell r="Y84">
            <v>1783</v>
          </cell>
        </row>
        <row r="85">
          <cell r="B85">
            <v>3</v>
          </cell>
          <cell r="N85">
            <v>5321.42</v>
          </cell>
          <cell r="Y85">
            <v>1783</v>
          </cell>
        </row>
        <row r="86">
          <cell r="B86">
            <v>3</v>
          </cell>
          <cell r="N86">
            <v>5321.42</v>
          </cell>
          <cell r="Y86">
            <v>1783</v>
          </cell>
        </row>
        <row r="87">
          <cell r="B87">
            <v>3</v>
          </cell>
          <cell r="N87">
            <v>5321.42</v>
          </cell>
          <cell r="Y87">
            <v>1785</v>
          </cell>
        </row>
        <row r="88">
          <cell r="B88">
            <v>3</v>
          </cell>
          <cell r="N88">
            <v>5321.42</v>
          </cell>
          <cell r="Y88">
            <v>1783</v>
          </cell>
        </row>
        <row r="89">
          <cell r="B89">
            <v>3</v>
          </cell>
          <cell r="N89">
            <v>5321.42</v>
          </cell>
          <cell r="Y89">
            <v>1783</v>
          </cell>
        </row>
        <row r="90">
          <cell r="B90">
            <v>3</v>
          </cell>
          <cell r="N90">
            <v>5321.42</v>
          </cell>
          <cell r="Y90">
            <v>1783</v>
          </cell>
        </row>
        <row r="91">
          <cell r="B91">
            <v>3</v>
          </cell>
          <cell r="N91">
            <v>5321.42</v>
          </cell>
          <cell r="Y91">
            <v>1785</v>
          </cell>
        </row>
        <row r="92">
          <cell r="B92">
            <v>3</v>
          </cell>
          <cell r="N92">
            <v>5321.42</v>
          </cell>
          <cell r="Y92">
            <v>1785</v>
          </cell>
        </row>
        <row r="93">
          <cell r="B93">
            <v>3</v>
          </cell>
          <cell r="N93">
            <v>5321.42</v>
          </cell>
          <cell r="Y93">
            <v>1785</v>
          </cell>
        </row>
        <row r="94">
          <cell r="B94">
            <v>3</v>
          </cell>
          <cell r="N94">
            <v>13491.13</v>
          </cell>
          <cell r="Y94">
            <v>1833</v>
          </cell>
        </row>
        <row r="95">
          <cell r="B95">
            <v>3</v>
          </cell>
          <cell r="N95">
            <v>13491.13</v>
          </cell>
          <cell r="Y95">
            <v>1807</v>
          </cell>
        </row>
        <row r="96">
          <cell r="B96">
            <v>3</v>
          </cell>
          <cell r="N96">
            <v>20000</v>
          </cell>
          <cell r="Y96">
            <v>1826</v>
          </cell>
        </row>
        <row r="97">
          <cell r="B97">
            <v>4</v>
          </cell>
          <cell r="N97">
            <v>72.17</v>
          </cell>
          <cell r="Y97">
            <v>1825</v>
          </cell>
        </row>
        <row r="98">
          <cell r="B98">
            <v>4</v>
          </cell>
          <cell r="N98">
            <v>10.43</v>
          </cell>
          <cell r="Y98">
            <v>1825</v>
          </cell>
        </row>
        <row r="99">
          <cell r="B99">
            <v>4</v>
          </cell>
          <cell r="N99">
            <v>2148.96</v>
          </cell>
          <cell r="Y99">
            <v>1825</v>
          </cell>
        </row>
        <row r="100">
          <cell r="B100">
            <v>4</v>
          </cell>
          <cell r="N100">
            <v>81.41</v>
          </cell>
          <cell r="Y100">
            <v>1825</v>
          </cell>
        </row>
        <row r="101">
          <cell r="B101">
            <v>4</v>
          </cell>
          <cell r="N101">
            <v>5560</v>
          </cell>
          <cell r="Y101">
            <v>1825</v>
          </cell>
        </row>
        <row r="102">
          <cell r="B102">
            <v>4</v>
          </cell>
          <cell r="N102">
            <v>2982.85</v>
          </cell>
          <cell r="Y102">
            <v>1825</v>
          </cell>
        </row>
        <row r="103">
          <cell r="B103">
            <v>4</v>
          </cell>
          <cell r="N103">
            <v>42153.520000000004</v>
          </cell>
          <cell r="Y103">
            <v>1822</v>
          </cell>
        </row>
        <row r="104">
          <cell r="B104">
            <v>4</v>
          </cell>
          <cell r="N104">
            <v>27053.81</v>
          </cell>
          <cell r="Y104">
            <v>1825</v>
          </cell>
        </row>
        <row r="105">
          <cell r="B105">
            <v>4</v>
          </cell>
          <cell r="N105">
            <v>54281.27</v>
          </cell>
          <cell r="Y105">
            <v>1791</v>
          </cell>
        </row>
        <row r="106">
          <cell r="B106">
            <v>4</v>
          </cell>
          <cell r="N106">
            <v>41759.74</v>
          </cell>
          <cell r="Y106">
            <v>1823</v>
          </cell>
        </row>
        <row r="107">
          <cell r="B107">
            <v>4</v>
          </cell>
          <cell r="N107">
            <v>23333.33</v>
          </cell>
          <cell r="Y107">
            <v>1791</v>
          </cell>
        </row>
        <row r="108">
          <cell r="B108">
            <v>4</v>
          </cell>
          <cell r="N108">
            <v>38430.400000000001</v>
          </cell>
          <cell r="Y108">
            <v>1791</v>
          </cell>
        </row>
        <row r="109">
          <cell r="B109">
            <v>4</v>
          </cell>
          <cell r="N109">
            <v>31500</v>
          </cell>
          <cell r="Y109">
            <v>1824</v>
          </cell>
        </row>
        <row r="110">
          <cell r="B110">
            <v>4</v>
          </cell>
          <cell r="N110">
            <v>38430.400000000001</v>
          </cell>
          <cell r="Y110">
            <v>1791</v>
          </cell>
        </row>
        <row r="111">
          <cell r="B111">
            <v>4</v>
          </cell>
          <cell r="N111">
            <v>38430.400000000001</v>
          </cell>
          <cell r="Y111">
            <v>1835</v>
          </cell>
        </row>
        <row r="112">
          <cell r="B112">
            <v>4</v>
          </cell>
          <cell r="N112">
            <v>22500</v>
          </cell>
          <cell r="Y112">
            <v>1827</v>
          </cell>
        </row>
        <row r="113">
          <cell r="B113">
            <v>4</v>
          </cell>
          <cell r="N113">
            <v>38430.400000000001</v>
          </cell>
          <cell r="Y113">
            <v>1791</v>
          </cell>
        </row>
        <row r="114">
          <cell r="B114">
            <v>4</v>
          </cell>
          <cell r="N114">
            <v>20157.8</v>
          </cell>
          <cell r="Y114">
            <v>1833</v>
          </cell>
        </row>
        <row r="115">
          <cell r="B115">
            <v>4</v>
          </cell>
          <cell r="N115">
            <v>10000</v>
          </cell>
          <cell r="Y115">
            <v>1834</v>
          </cell>
        </row>
        <row r="116">
          <cell r="B116">
            <v>4</v>
          </cell>
          <cell r="N116">
            <v>10000</v>
          </cell>
          <cell r="Y116">
            <v>1834</v>
          </cell>
        </row>
        <row r="117">
          <cell r="B117">
            <v>4</v>
          </cell>
          <cell r="N117">
            <v>7000</v>
          </cell>
          <cell r="Y117">
            <v>1802</v>
          </cell>
        </row>
        <row r="118">
          <cell r="B118">
            <v>4</v>
          </cell>
          <cell r="N118">
            <v>38430.400000000001</v>
          </cell>
          <cell r="Y118">
            <v>1788</v>
          </cell>
        </row>
        <row r="119">
          <cell r="B119">
            <v>4</v>
          </cell>
          <cell r="N119">
            <v>24166.799999999999</v>
          </cell>
          <cell r="Y119">
            <v>1784</v>
          </cell>
        </row>
        <row r="120">
          <cell r="B120">
            <v>4</v>
          </cell>
          <cell r="N120">
            <v>24166.799999999999</v>
          </cell>
          <cell r="Y120">
            <v>1784</v>
          </cell>
        </row>
        <row r="121">
          <cell r="B121">
            <v>4</v>
          </cell>
          <cell r="N121">
            <v>15410.17</v>
          </cell>
          <cell r="Y121">
            <v>1782</v>
          </cell>
        </row>
        <row r="122">
          <cell r="B122">
            <v>4</v>
          </cell>
          <cell r="N122">
            <v>15410.17</v>
          </cell>
          <cell r="Y122">
            <v>1782</v>
          </cell>
        </row>
        <row r="123">
          <cell r="B123">
            <v>4</v>
          </cell>
          <cell r="N123">
            <v>15410.17</v>
          </cell>
          <cell r="Y123">
            <v>1782</v>
          </cell>
        </row>
        <row r="124">
          <cell r="B124">
            <v>4</v>
          </cell>
          <cell r="N124">
            <v>15410.17</v>
          </cell>
          <cell r="Y124">
            <v>1782</v>
          </cell>
        </row>
        <row r="125">
          <cell r="B125">
            <v>4</v>
          </cell>
          <cell r="N125">
            <v>15410.17</v>
          </cell>
          <cell r="Y125">
            <v>1782</v>
          </cell>
        </row>
        <row r="126">
          <cell r="B126">
            <v>4</v>
          </cell>
          <cell r="N126">
            <v>15410.17</v>
          </cell>
          <cell r="Y126">
            <v>1782</v>
          </cell>
        </row>
        <row r="127">
          <cell r="B127">
            <v>4</v>
          </cell>
          <cell r="N127">
            <v>5321.42</v>
          </cell>
          <cell r="Y127">
            <v>1783</v>
          </cell>
        </row>
        <row r="128">
          <cell r="B128">
            <v>4</v>
          </cell>
          <cell r="N128">
            <v>5321.42</v>
          </cell>
          <cell r="Y128">
            <v>1787</v>
          </cell>
        </row>
        <row r="129">
          <cell r="B129">
            <v>4</v>
          </cell>
          <cell r="N129">
            <v>5321.42</v>
          </cell>
          <cell r="Y129">
            <v>1783</v>
          </cell>
        </row>
        <row r="130">
          <cell r="B130">
            <v>4</v>
          </cell>
          <cell r="N130">
            <v>5321.42</v>
          </cell>
          <cell r="Y130">
            <v>1783</v>
          </cell>
        </row>
        <row r="131">
          <cell r="B131">
            <v>4</v>
          </cell>
          <cell r="N131">
            <v>5321.42</v>
          </cell>
          <cell r="Y131">
            <v>1783</v>
          </cell>
        </row>
        <row r="132">
          <cell r="B132">
            <v>4</v>
          </cell>
          <cell r="N132">
            <v>5321.42</v>
          </cell>
          <cell r="Y132">
            <v>1787</v>
          </cell>
        </row>
        <row r="133">
          <cell r="B133">
            <v>4</v>
          </cell>
          <cell r="N133">
            <v>5321.42</v>
          </cell>
          <cell r="Y133">
            <v>1783</v>
          </cell>
        </row>
        <row r="134">
          <cell r="B134">
            <v>4</v>
          </cell>
          <cell r="N134">
            <v>5321.42</v>
          </cell>
          <cell r="Y134">
            <v>1783</v>
          </cell>
        </row>
        <row r="135">
          <cell r="B135">
            <v>4</v>
          </cell>
          <cell r="N135">
            <v>5321.42</v>
          </cell>
          <cell r="Y135">
            <v>1785</v>
          </cell>
        </row>
        <row r="136">
          <cell r="B136">
            <v>4</v>
          </cell>
          <cell r="N136">
            <v>5321.42</v>
          </cell>
          <cell r="Y136">
            <v>1783</v>
          </cell>
        </row>
        <row r="137">
          <cell r="B137">
            <v>4</v>
          </cell>
          <cell r="N137">
            <v>5321.42</v>
          </cell>
          <cell r="Y137">
            <v>1783</v>
          </cell>
        </row>
        <row r="138">
          <cell r="B138">
            <v>4</v>
          </cell>
          <cell r="N138">
            <v>5321.42</v>
          </cell>
          <cell r="Y138">
            <v>1783</v>
          </cell>
        </row>
        <row r="139">
          <cell r="B139">
            <v>4</v>
          </cell>
          <cell r="N139">
            <v>5321.42</v>
          </cell>
          <cell r="Y139">
            <v>1783</v>
          </cell>
        </row>
        <row r="140">
          <cell r="B140">
            <v>4</v>
          </cell>
          <cell r="N140">
            <v>5321.42</v>
          </cell>
          <cell r="Y140">
            <v>1783</v>
          </cell>
        </row>
        <row r="141">
          <cell r="B141">
            <v>4</v>
          </cell>
          <cell r="N141">
            <v>5321.42</v>
          </cell>
          <cell r="Y141">
            <v>1783</v>
          </cell>
        </row>
        <row r="142">
          <cell r="B142">
            <v>4</v>
          </cell>
          <cell r="N142">
            <v>5321.42</v>
          </cell>
          <cell r="Y142">
            <v>1783</v>
          </cell>
        </row>
        <row r="143">
          <cell r="B143">
            <v>4</v>
          </cell>
          <cell r="N143">
            <v>5321.42</v>
          </cell>
          <cell r="Y143">
            <v>1783</v>
          </cell>
        </row>
        <row r="144">
          <cell r="B144">
            <v>4</v>
          </cell>
          <cell r="N144">
            <v>5321.42</v>
          </cell>
          <cell r="Y144">
            <v>1783</v>
          </cell>
        </row>
        <row r="145">
          <cell r="B145">
            <v>4</v>
          </cell>
          <cell r="N145">
            <v>5321.42</v>
          </cell>
          <cell r="Y145">
            <v>1783</v>
          </cell>
        </row>
        <row r="146">
          <cell r="B146">
            <v>4</v>
          </cell>
          <cell r="N146">
            <v>5321.42</v>
          </cell>
          <cell r="Y146">
            <v>1783</v>
          </cell>
        </row>
        <row r="147">
          <cell r="B147">
            <v>4</v>
          </cell>
          <cell r="N147">
            <v>5321.42</v>
          </cell>
          <cell r="Y147">
            <v>1783</v>
          </cell>
        </row>
        <row r="148">
          <cell r="B148">
            <v>4</v>
          </cell>
          <cell r="N148">
            <v>5321.42</v>
          </cell>
          <cell r="Y148">
            <v>1787</v>
          </cell>
        </row>
        <row r="149">
          <cell r="B149">
            <v>4</v>
          </cell>
          <cell r="N149">
            <v>5321.42</v>
          </cell>
          <cell r="Y149">
            <v>1783</v>
          </cell>
        </row>
        <row r="150">
          <cell r="B150">
            <v>4</v>
          </cell>
          <cell r="N150">
            <v>5321.42</v>
          </cell>
          <cell r="Y150">
            <v>1783</v>
          </cell>
        </row>
        <row r="151">
          <cell r="B151">
            <v>4</v>
          </cell>
          <cell r="N151">
            <v>5321.42</v>
          </cell>
          <cell r="Y151">
            <v>1783</v>
          </cell>
        </row>
        <row r="152">
          <cell r="B152">
            <v>4</v>
          </cell>
          <cell r="N152">
            <v>7000</v>
          </cell>
          <cell r="Y152">
            <v>1802</v>
          </cell>
        </row>
        <row r="153">
          <cell r="B153">
            <v>4</v>
          </cell>
          <cell r="N153">
            <v>5321.42</v>
          </cell>
          <cell r="Y153">
            <v>1783</v>
          </cell>
        </row>
        <row r="154">
          <cell r="B154">
            <v>4</v>
          </cell>
          <cell r="N154">
            <v>5321.42</v>
          </cell>
          <cell r="Y154">
            <v>1783</v>
          </cell>
        </row>
        <row r="155">
          <cell r="B155">
            <v>4</v>
          </cell>
          <cell r="N155">
            <v>5321.42</v>
          </cell>
          <cell r="Y155">
            <v>1783</v>
          </cell>
        </row>
        <row r="156">
          <cell r="B156">
            <v>4</v>
          </cell>
          <cell r="N156">
            <v>5321.42</v>
          </cell>
          <cell r="Y156">
            <v>1785</v>
          </cell>
        </row>
        <row r="157">
          <cell r="B157">
            <v>4</v>
          </cell>
          <cell r="N157">
            <v>5321.42</v>
          </cell>
          <cell r="Y157">
            <v>1783</v>
          </cell>
        </row>
        <row r="158">
          <cell r="B158">
            <v>4</v>
          </cell>
          <cell r="N158">
            <v>5321.42</v>
          </cell>
          <cell r="Y158">
            <v>1783</v>
          </cell>
        </row>
        <row r="159">
          <cell r="B159">
            <v>4</v>
          </cell>
          <cell r="N159">
            <v>5321.42</v>
          </cell>
          <cell r="Y159">
            <v>1783</v>
          </cell>
        </row>
        <row r="160">
          <cell r="B160">
            <v>4</v>
          </cell>
          <cell r="N160">
            <v>5321.42</v>
          </cell>
          <cell r="Y160">
            <v>1785</v>
          </cell>
        </row>
        <row r="161">
          <cell r="B161">
            <v>4</v>
          </cell>
          <cell r="N161">
            <v>5321.42</v>
          </cell>
          <cell r="Y161">
            <v>1785</v>
          </cell>
        </row>
        <row r="162">
          <cell r="B162">
            <v>4</v>
          </cell>
          <cell r="N162">
            <v>5321.42</v>
          </cell>
          <cell r="Y162">
            <v>1785</v>
          </cell>
        </row>
        <row r="163">
          <cell r="B163">
            <v>4</v>
          </cell>
          <cell r="N163">
            <v>13491.13</v>
          </cell>
          <cell r="Y163">
            <v>1833</v>
          </cell>
        </row>
        <row r="164">
          <cell r="B164">
            <v>4</v>
          </cell>
          <cell r="N164">
            <v>13491.13</v>
          </cell>
          <cell r="Y164">
            <v>1807</v>
          </cell>
        </row>
        <row r="165">
          <cell r="B165">
            <v>4</v>
          </cell>
          <cell r="N165">
            <v>20000</v>
          </cell>
          <cell r="Y165">
            <v>1826</v>
          </cell>
        </row>
        <row r="166">
          <cell r="B166">
            <v>4</v>
          </cell>
          <cell r="N166">
            <v>1.37</v>
          </cell>
          <cell r="Y166">
            <v>1825</v>
          </cell>
        </row>
        <row r="167">
          <cell r="B167">
            <v>5</v>
          </cell>
          <cell r="N167">
            <v>72.17</v>
          </cell>
          <cell r="Y167">
            <v>1825</v>
          </cell>
        </row>
        <row r="168">
          <cell r="B168">
            <v>5</v>
          </cell>
          <cell r="N168">
            <v>10.434782608695652</v>
          </cell>
          <cell r="Y168">
            <v>1825</v>
          </cell>
        </row>
        <row r="169">
          <cell r="B169">
            <v>5</v>
          </cell>
          <cell r="N169">
            <v>7425.4</v>
          </cell>
          <cell r="Y169">
            <v>1825</v>
          </cell>
        </row>
        <row r="170">
          <cell r="B170">
            <v>5</v>
          </cell>
          <cell r="N170">
            <v>2148.96</v>
          </cell>
          <cell r="Y170">
            <v>1825</v>
          </cell>
        </row>
        <row r="171">
          <cell r="B171">
            <v>5</v>
          </cell>
          <cell r="N171">
            <v>10000</v>
          </cell>
          <cell r="Y171">
            <v>2145</v>
          </cell>
        </row>
        <row r="172">
          <cell r="B172">
            <v>5</v>
          </cell>
          <cell r="N172">
            <v>72.47</v>
          </cell>
          <cell r="Y172">
            <v>1825</v>
          </cell>
        </row>
        <row r="173">
          <cell r="B173">
            <v>5</v>
          </cell>
          <cell r="N173">
            <v>9440.08</v>
          </cell>
          <cell r="Y173">
            <v>1783</v>
          </cell>
        </row>
        <row r="174">
          <cell r="B174">
            <v>5</v>
          </cell>
          <cell r="N174">
            <v>27807.919999999998</v>
          </cell>
          <cell r="Y174">
            <v>1825</v>
          </cell>
        </row>
        <row r="175">
          <cell r="B175">
            <v>5</v>
          </cell>
          <cell r="N175">
            <v>1300</v>
          </cell>
          <cell r="Y175">
            <v>1799</v>
          </cell>
        </row>
        <row r="176">
          <cell r="B176">
            <v>5</v>
          </cell>
          <cell r="N176">
            <v>500</v>
          </cell>
          <cell r="Y176">
            <v>1792</v>
          </cell>
        </row>
        <row r="177">
          <cell r="B177">
            <v>5</v>
          </cell>
          <cell r="N177">
            <v>1411.82</v>
          </cell>
          <cell r="Y177">
            <v>1805</v>
          </cell>
        </row>
        <row r="178">
          <cell r="B178">
            <v>5</v>
          </cell>
          <cell r="N178">
            <v>5560</v>
          </cell>
          <cell r="Y178">
            <v>1825</v>
          </cell>
        </row>
        <row r="179">
          <cell r="B179">
            <v>5</v>
          </cell>
          <cell r="N179">
            <v>46682.66</v>
          </cell>
          <cell r="Y179">
            <v>1822</v>
          </cell>
        </row>
        <row r="180">
          <cell r="B180">
            <v>5</v>
          </cell>
          <cell r="N180">
            <v>2982.85</v>
          </cell>
          <cell r="Y180">
            <v>1825</v>
          </cell>
        </row>
        <row r="181">
          <cell r="B181">
            <v>5</v>
          </cell>
          <cell r="N181">
            <v>110</v>
          </cell>
          <cell r="Y181">
            <v>1805</v>
          </cell>
        </row>
        <row r="182">
          <cell r="B182">
            <v>5</v>
          </cell>
          <cell r="N182">
            <v>1000</v>
          </cell>
          <cell r="Y182">
            <v>1806</v>
          </cell>
        </row>
        <row r="183">
          <cell r="B183">
            <v>5</v>
          </cell>
          <cell r="N183">
            <v>1703.76</v>
          </cell>
          <cell r="Y183">
            <v>1789</v>
          </cell>
        </row>
        <row r="184">
          <cell r="B184">
            <v>5</v>
          </cell>
          <cell r="N184">
            <v>11.74</v>
          </cell>
          <cell r="Y184">
            <v>1789</v>
          </cell>
        </row>
        <row r="185">
          <cell r="B185">
            <v>5</v>
          </cell>
          <cell r="N185">
            <v>1500.47</v>
          </cell>
          <cell r="Y185">
            <v>1806</v>
          </cell>
        </row>
        <row r="186">
          <cell r="B186">
            <v>5</v>
          </cell>
          <cell r="N186">
            <v>1000</v>
          </cell>
          <cell r="Y186">
            <v>1825</v>
          </cell>
        </row>
        <row r="187">
          <cell r="B187">
            <v>5</v>
          </cell>
          <cell r="N187">
            <v>14.35</v>
          </cell>
          <cell r="Y187">
            <v>1799</v>
          </cell>
        </row>
        <row r="188">
          <cell r="B188">
            <v>5</v>
          </cell>
          <cell r="N188">
            <v>21.74</v>
          </cell>
          <cell r="Y188">
            <v>1799</v>
          </cell>
        </row>
        <row r="189">
          <cell r="B189">
            <v>5</v>
          </cell>
          <cell r="N189">
            <v>48.7</v>
          </cell>
          <cell r="Y189">
            <v>1789</v>
          </cell>
        </row>
        <row r="190">
          <cell r="B190">
            <v>5</v>
          </cell>
          <cell r="N190">
            <v>50.43</v>
          </cell>
          <cell r="Y190">
            <v>1789</v>
          </cell>
        </row>
        <row r="191">
          <cell r="B191">
            <v>5</v>
          </cell>
          <cell r="N191">
            <v>66.959999999999994</v>
          </cell>
          <cell r="Y191">
            <v>1789</v>
          </cell>
        </row>
        <row r="192">
          <cell r="B192">
            <v>5</v>
          </cell>
          <cell r="N192">
            <v>71.3</v>
          </cell>
          <cell r="Y192">
            <v>1789</v>
          </cell>
        </row>
        <row r="193">
          <cell r="B193">
            <v>5</v>
          </cell>
          <cell r="N193">
            <v>1470.55</v>
          </cell>
          <cell r="Y193">
            <v>1805</v>
          </cell>
        </row>
        <row r="194">
          <cell r="B194">
            <v>5</v>
          </cell>
          <cell r="N194">
            <v>108.7</v>
          </cell>
          <cell r="Y194">
            <v>1825</v>
          </cell>
        </row>
        <row r="195">
          <cell r="B195">
            <v>5</v>
          </cell>
          <cell r="N195">
            <v>1150.05</v>
          </cell>
          <cell r="Y195">
            <v>1799</v>
          </cell>
        </row>
        <row r="196">
          <cell r="B196">
            <v>5</v>
          </cell>
          <cell r="N196">
            <v>20.87</v>
          </cell>
          <cell r="Y196">
            <v>1825</v>
          </cell>
        </row>
        <row r="197">
          <cell r="B197">
            <v>5</v>
          </cell>
          <cell r="N197">
            <v>20.87</v>
          </cell>
          <cell r="Y197">
            <v>1825</v>
          </cell>
        </row>
        <row r="198">
          <cell r="B198">
            <v>5</v>
          </cell>
          <cell r="N198">
            <v>20.87</v>
          </cell>
          <cell r="Y198">
            <v>1825</v>
          </cell>
        </row>
        <row r="199">
          <cell r="B199">
            <v>5</v>
          </cell>
          <cell r="N199">
            <v>14.35</v>
          </cell>
          <cell r="Y199">
            <v>1799</v>
          </cell>
        </row>
        <row r="200">
          <cell r="B200">
            <v>5</v>
          </cell>
          <cell r="N200">
            <v>14.35</v>
          </cell>
          <cell r="Y200">
            <v>1799</v>
          </cell>
        </row>
        <row r="201">
          <cell r="B201">
            <v>5</v>
          </cell>
          <cell r="N201">
            <v>14.35</v>
          </cell>
          <cell r="Y201">
            <v>1799</v>
          </cell>
        </row>
        <row r="202">
          <cell r="B202">
            <v>5</v>
          </cell>
          <cell r="N202">
            <v>14.35</v>
          </cell>
          <cell r="Y202">
            <v>1799</v>
          </cell>
        </row>
        <row r="203">
          <cell r="B203">
            <v>5</v>
          </cell>
          <cell r="N203">
            <v>21.74</v>
          </cell>
          <cell r="Y203">
            <v>1799</v>
          </cell>
        </row>
        <row r="204">
          <cell r="B204">
            <v>5</v>
          </cell>
          <cell r="N204">
            <v>21.74</v>
          </cell>
          <cell r="Y204">
            <v>1799</v>
          </cell>
        </row>
        <row r="205">
          <cell r="B205">
            <v>5</v>
          </cell>
          <cell r="N205">
            <v>1581.27</v>
          </cell>
          <cell r="Y205">
            <v>1792</v>
          </cell>
        </row>
        <row r="206">
          <cell r="B206">
            <v>5</v>
          </cell>
          <cell r="N206">
            <v>37373.910000000003</v>
          </cell>
          <cell r="Y206">
            <v>1792</v>
          </cell>
        </row>
        <row r="207">
          <cell r="B207">
            <v>5</v>
          </cell>
          <cell r="N207">
            <v>4173.91</v>
          </cell>
          <cell r="Y207">
            <v>1795</v>
          </cell>
        </row>
        <row r="208">
          <cell r="B208">
            <v>5</v>
          </cell>
          <cell r="N208">
            <v>3913.04</v>
          </cell>
          <cell r="Y208">
            <v>1797</v>
          </cell>
        </row>
        <row r="209">
          <cell r="B209">
            <v>5</v>
          </cell>
          <cell r="N209">
            <v>54281.27</v>
          </cell>
          <cell r="Y209">
            <v>1791</v>
          </cell>
        </row>
        <row r="210">
          <cell r="B210">
            <v>5</v>
          </cell>
          <cell r="N210">
            <v>41759.74</v>
          </cell>
          <cell r="Y210">
            <v>1823</v>
          </cell>
        </row>
        <row r="211">
          <cell r="B211">
            <v>5</v>
          </cell>
          <cell r="N211">
            <v>23333.33</v>
          </cell>
          <cell r="Y211">
            <v>1791</v>
          </cell>
        </row>
        <row r="212">
          <cell r="B212">
            <v>5</v>
          </cell>
          <cell r="N212">
            <v>38430.400000000001</v>
          </cell>
          <cell r="Y212">
            <v>1791</v>
          </cell>
        </row>
        <row r="213">
          <cell r="B213">
            <v>5</v>
          </cell>
          <cell r="N213">
            <v>31500</v>
          </cell>
          <cell r="Y213">
            <v>1824</v>
          </cell>
        </row>
        <row r="214">
          <cell r="B214">
            <v>5</v>
          </cell>
          <cell r="N214">
            <v>38430.400000000001</v>
          </cell>
          <cell r="Y214">
            <v>1791</v>
          </cell>
        </row>
        <row r="215">
          <cell r="B215">
            <v>5</v>
          </cell>
          <cell r="N215">
            <v>38430.400000000001</v>
          </cell>
          <cell r="Y215">
            <v>1835</v>
          </cell>
        </row>
        <row r="216">
          <cell r="B216">
            <v>5</v>
          </cell>
          <cell r="N216">
            <v>22500</v>
          </cell>
          <cell r="Y216">
            <v>1827</v>
          </cell>
        </row>
        <row r="217">
          <cell r="B217">
            <v>5</v>
          </cell>
          <cell r="N217">
            <v>38430.400000000001</v>
          </cell>
          <cell r="Y217">
            <v>1791</v>
          </cell>
        </row>
        <row r="218">
          <cell r="B218">
            <v>5</v>
          </cell>
          <cell r="N218">
            <v>20157.8</v>
          </cell>
          <cell r="Y218">
            <v>1833</v>
          </cell>
        </row>
        <row r="219">
          <cell r="B219">
            <v>5</v>
          </cell>
          <cell r="N219">
            <v>10000</v>
          </cell>
          <cell r="Y219">
            <v>1834</v>
          </cell>
        </row>
        <row r="220">
          <cell r="B220">
            <v>5</v>
          </cell>
          <cell r="N220">
            <v>10000</v>
          </cell>
          <cell r="Y220">
            <v>1834</v>
          </cell>
        </row>
        <row r="221">
          <cell r="B221">
            <v>5</v>
          </cell>
          <cell r="N221">
            <v>7000</v>
          </cell>
          <cell r="Y221">
            <v>1802</v>
          </cell>
        </row>
        <row r="222">
          <cell r="B222">
            <v>5</v>
          </cell>
          <cell r="N222">
            <v>38430.400000000001</v>
          </cell>
          <cell r="Y222">
            <v>1788</v>
          </cell>
        </row>
        <row r="223">
          <cell r="B223">
            <v>5</v>
          </cell>
          <cell r="N223">
            <v>24166.799999999999</v>
          </cell>
          <cell r="Y223">
            <v>1784</v>
          </cell>
        </row>
        <row r="224">
          <cell r="B224">
            <v>5</v>
          </cell>
          <cell r="N224">
            <v>24166.799999999999</v>
          </cell>
          <cell r="Y224">
            <v>1784</v>
          </cell>
        </row>
        <row r="225">
          <cell r="B225">
            <v>5</v>
          </cell>
          <cell r="N225">
            <v>15410.17</v>
          </cell>
          <cell r="Y225">
            <v>1782</v>
          </cell>
        </row>
        <row r="226">
          <cell r="B226">
            <v>5</v>
          </cell>
          <cell r="N226">
            <v>15410.17</v>
          </cell>
          <cell r="Y226">
            <v>1782</v>
          </cell>
        </row>
        <row r="227">
          <cell r="B227">
            <v>5</v>
          </cell>
          <cell r="N227">
            <v>15410.17</v>
          </cell>
          <cell r="Y227">
            <v>1782</v>
          </cell>
        </row>
        <row r="228">
          <cell r="B228">
            <v>5</v>
          </cell>
          <cell r="N228">
            <v>15410.17</v>
          </cell>
          <cell r="Y228">
            <v>1782</v>
          </cell>
        </row>
        <row r="229">
          <cell r="B229">
            <v>5</v>
          </cell>
          <cell r="N229">
            <v>15410.17</v>
          </cell>
          <cell r="Y229">
            <v>1782</v>
          </cell>
        </row>
        <row r="230">
          <cell r="B230">
            <v>5</v>
          </cell>
          <cell r="N230">
            <v>15410.17</v>
          </cell>
          <cell r="Y230">
            <v>1782</v>
          </cell>
        </row>
        <row r="231">
          <cell r="B231">
            <v>5</v>
          </cell>
          <cell r="N231">
            <v>5321.42</v>
          </cell>
          <cell r="Y231">
            <v>1783</v>
          </cell>
        </row>
        <row r="232">
          <cell r="B232">
            <v>5</v>
          </cell>
          <cell r="N232">
            <v>5321.42</v>
          </cell>
          <cell r="Y232">
            <v>1787</v>
          </cell>
        </row>
        <row r="233">
          <cell r="B233">
            <v>5</v>
          </cell>
          <cell r="N233">
            <v>5321.42</v>
          </cell>
          <cell r="Y233">
            <v>1783</v>
          </cell>
        </row>
        <row r="234">
          <cell r="B234">
            <v>5</v>
          </cell>
          <cell r="N234">
            <v>5321.42</v>
          </cell>
          <cell r="Y234">
            <v>1783</v>
          </cell>
        </row>
        <row r="235">
          <cell r="B235">
            <v>5</v>
          </cell>
          <cell r="N235">
            <v>5321.42</v>
          </cell>
          <cell r="Y235">
            <v>1783</v>
          </cell>
        </row>
        <row r="236">
          <cell r="B236">
            <v>5</v>
          </cell>
          <cell r="N236">
            <v>5321.42</v>
          </cell>
          <cell r="Y236">
            <v>1787</v>
          </cell>
        </row>
        <row r="237">
          <cell r="B237">
            <v>5</v>
          </cell>
          <cell r="N237">
            <v>5321.42</v>
          </cell>
          <cell r="Y237">
            <v>1783</v>
          </cell>
        </row>
        <row r="238">
          <cell r="B238">
            <v>5</v>
          </cell>
          <cell r="N238">
            <v>5321.42</v>
          </cell>
          <cell r="Y238">
            <v>1783</v>
          </cell>
        </row>
        <row r="239">
          <cell r="B239">
            <v>5</v>
          </cell>
          <cell r="N239">
            <v>5321.42</v>
          </cell>
          <cell r="Y239">
            <v>1783</v>
          </cell>
        </row>
        <row r="240">
          <cell r="B240">
            <v>5</v>
          </cell>
          <cell r="N240">
            <v>5321.42</v>
          </cell>
          <cell r="Y240">
            <v>1783</v>
          </cell>
        </row>
        <row r="241">
          <cell r="B241">
            <v>5</v>
          </cell>
          <cell r="N241">
            <v>5321.42</v>
          </cell>
          <cell r="Y241">
            <v>1783</v>
          </cell>
        </row>
        <row r="242">
          <cell r="B242">
            <v>5</v>
          </cell>
          <cell r="N242">
            <v>5321.42</v>
          </cell>
          <cell r="Y242">
            <v>1783</v>
          </cell>
        </row>
        <row r="243">
          <cell r="B243">
            <v>5</v>
          </cell>
          <cell r="N243">
            <v>5321.42</v>
          </cell>
          <cell r="Y243">
            <v>1783</v>
          </cell>
        </row>
        <row r="244">
          <cell r="B244">
            <v>5</v>
          </cell>
          <cell r="N244">
            <v>5321.42</v>
          </cell>
          <cell r="Y244">
            <v>1783</v>
          </cell>
        </row>
        <row r="245">
          <cell r="B245">
            <v>5</v>
          </cell>
          <cell r="N245">
            <v>5321.42</v>
          </cell>
          <cell r="Y245">
            <v>1783</v>
          </cell>
        </row>
        <row r="246">
          <cell r="B246">
            <v>5</v>
          </cell>
          <cell r="N246">
            <v>5321.42</v>
          </cell>
          <cell r="Y246">
            <v>1783</v>
          </cell>
        </row>
        <row r="247">
          <cell r="B247">
            <v>5</v>
          </cell>
          <cell r="N247">
            <v>5321.42</v>
          </cell>
          <cell r="Y247">
            <v>1783</v>
          </cell>
        </row>
        <row r="248">
          <cell r="B248">
            <v>5</v>
          </cell>
          <cell r="N248">
            <v>5321.42</v>
          </cell>
          <cell r="Y248">
            <v>1783</v>
          </cell>
        </row>
        <row r="249">
          <cell r="B249">
            <v>5</v>
          </cell>
          <cell r="N249">
            <v>5321.42</v>
          </cell>
          <cell r="Y249">
            <v>1783</v>
          </cell>
        </row>
        <row r="250">
          <cell r="B250">
            <v>5</v>
          </cell>
          <cell r="N250">
            <v>5321.42</v>
          </cell>
          <cell r="Y250">
            <v>1787</v>
          </cell>
        </row>
        <row r="251">
          <cell r="B251">
            <v>5</v>
          </cell>
          <cell r="N251">
            <v>5321.42</v>
          </cell>
          <cell r="Y251">
            <v>1783</v>
          </cell>
        </row>
        <row r="252">
          <cell r="B252">
            <v>5</v>
          </cell>
          <cell r="N252">
            <v>5321.42</v>
          </cell>
          <cell r="Y252">
            <v>1783</v>
          </cell>
        </row>
        <row r="253">
          <cell r="B253">
            <v>5</v>
          </cell>
          <cell r="N253">
            <v>5321.42</v>
          </cell>
          <cell r="Y253">
            <v>1783</v>
          </cell>
        </row>
        <row r="254">
          <cell r="B254">
            <v>5</v>
          </cell>
          <cell r="N254">
            <v>7000</v>
          </cell>
          <cell r="Y254">
            <v>1802</v>
          </cell>
        </row>
        <row r="255">
          <cell r="B255">
            <v>5</v>
          </cell>
          <cell r="N255">
            <v>5321.42</v>
          </cell>
          <cell r="Y255">
            <v>1783</v>
          </cell>
        </row>
        <row r="256">
          <cell r="B256">
            <v>5</v>
          </cell>
          <cell r="N256">
            <v>5321.42</v>
          </cell>
          <cell r="Y256">
            <v>1783</v>
          </cell>
        </row>
        <row r="257">
          <cell r="B257">
            <v>5</v>
          </cell>
          <cell r="N257">
            <v>5321.42</v>
          </cell>
          <cell r="Y257">
            <v>1783</v>
          </cell>
        </row>
        <row r="258">
          <cell r="B258">
            <v>5</v>
          </cell>
          <cell r="N258">
            <v>5321.42</v>
          </cell>
          <cell r="Y258">
            <v>1783</v>
          </cell>
        </row>
        <row r="259">
          <cell r="B259">
            <v>5</v>
          </cell>
          <cell r="N259">
            <v>5321.42</v>
          </cell>
          <cell r="Y259">
            <v>1783</v>
          </cell>
        </row>
        <row r="260">
          <cell r="B260">
            <v>5</v>
          </cell>
          <cell r="N260">
            <v>5321.42</v>
          </cell>
          <cell r="Y260">
            <v>1783</v>
          </cell>
        </row>
        <row r="261">
          <cell r="B261">
            <v>5</v>
          </cell>
          <cell r="N261">
            <v>5321.42</v>
          </cell>
          <cell r="Y261">
            <v>1783</v>
          </cell>
        </row>
        <row r="262">
          <cell r="B262">
            <v>5</v>
          </cell>
          <cell r="N262">
            <v>5321.42</v>
          </cell>
          <cell r="Y262">
            <v>1783</v>
          </cell>
        </row>
        <row r="263">
          <cell r="B263">
            <v>5</v>
          </cell>
          <cell r="N263">
            <v>5321.42</v>
          </cell>
          <cell r="Y263">
            <v>1783</v>
          </cell>
        </row>
        <row r="264">
          <cell r="B264">
            <v>5</v>
          </cell>
          <cell r="N264">
            <v>13491.13</v>
          </cell>
          <cell r="Y264">
            <v>1833</v>
          </cell>
        </row>
        <row r="265">
          <cell r="B265">
            <v>5</v>
          </cell>
          <cell r="N265">
            <v>13491.13</v>
          </cell>
          <cell r="Y265">
            <v>1807</v>
          </cell>
        </row>
        <row r="266">
          <cell r="B266">
            <v>5</v>
          </cell>
          <cell r="N266">
            <v>20000</v>
          </cell>
          <cell r="Y266">
            <v>1826</v>
          </cell>
        </row>
        <row r="267">
          <cell r="B267">
            <v>5</v>
          </cell>
          <cell r="Y267">
            <v>1783</v>
          </cell>
        </row>
        <row r="268">
          <cell r="B268">
            <v>5</v>
          </cell>
          <cell r="N268">
            <v>15.11</v>
          </cell>
          <cell r="Y268">
            <v>1825</v>
          </cell>
        </row>
        <row r="269">
          <cell r="B269">
            <v>6</v>
          </cell>
          <cell r="N269">
            <v>14.35</v>
          </cell>
          <cell r="Y269">
            <v>1799</v>
          </cell>
        </row>
        <row r="270">
          <cell r="B270">
            <v>6</v>
          </cell>
          <cell r="N270">
            <v>14.35</v>
          </cell>
          <cell r="Y270">
            <v>1799</v>
          </cell>
        </row>
        <row r="271">
          <cell r="B271">
            <v>6</v>
          </cell>
          <cell r="N271">
            <v>21.74</v>
          </cell>
          <cell r="Y271">
            <v>1799</v>
          </cell>
        </row>
        <row r="272">
          <cell r="B272">
            <v>6</v>
          </cell>
          <cell r="N272">
            <v>72.17</v>
          </cell>
          <cell r="Y272">
            <v>1825</v>
          </cell>
        </row>
        <row r="273">
          <cell r="B273">
            <v>6</v>
          </cell>
          <cell r="N273">
            <v>107.46</v>
          </cell>
          <cell r="Y273">
            <v>1825</v>
          </cell>
        </row>
        <row r="274">
          <cell r="B274">
            <v>6</v>
          </cell>
          <cell r="N274">
            <v>14250</v>
          </cell>
          <cell r="Y274">
            <v>2145</v>
          </cell>
        </row>
        <row r="275">
          <cell r="B275">
            <v>6</v>
          </cell>
          <cell r="N275">
            <v>3318.58</v>
          </cell>
          <cell r="Y275">
            <v>1789</v>
          </cell>
        </row>
        <row r="276">
          <cell r="B276">
            <v>6</v>
          </cell>
          <cell r="N276">
            <v>51156.56</v>
          </cell>
          <cell r="Y276">
            <v>1792</v>
          </cell>
        </row>
        <row r="277">
          <cell r="B277">
            <v>6</v>
          </cell>
          <cell r="N277">
            <v>1332.13</v>
          </cell>
          <cell r="Y277">
            <v>1792</v>
          </cell>
        </row>
        <row r="278">
          <cell r="B278">
            <v>6</v>
          </cell>
          <cell r="N278">
            <v>2148.96</v>
          </cell>
          <cell r="Y278">
            <v>1825</v>
          </cell>
        </row>
        <row r="279">
          <cell r="B279">
            <v>6</v>
          </cell>
          <cell r="N279">
            <v>1512.68</v>
          </cell>
          <cell r="Y279">
            <v>1792</v>
          </cell>
        </row>
        <row r="280">
          <cell r="B280">
            <v>6</v>
          </cell>
          <cell r="N280">
            <v>101.29</v>
          </cell>
          <cell r="Y280">
            <v>1822</v>
          </cell>
        </row>
        <row r="281">
          <cell r="B281">
            <v>6</v>
          </cell>
          <cell r="N281">
            <v>47816.56</v>
          </cell>
          <cell r="Y281">
            <v>1814</v>
          </cell>
        </row>
        <row r="282">
          <cell r="B282">
            <v>6</v>
          </cell>
          <cell r="N282">
            <v>25737.4</v>
          </cell>
          <cell r="Y282">
            <v>1814</v>
          </cell>
        </row>
        <row r="283">
          <cell r="B283">
            <v>6</v>
          </cell>
          <cell r="N283">
            <v>9564.35</v>
          </cell>
          <cell r="Y283">
            <v>1814</v>
          </cell>
        </row>
        <row r="284">
          <cell r="B284">
            <v>6</v>
          </cell>
          <cell r="N284">
            <v>4343.5</v>
          </cell>
          <cell r="Y284">
            <v>1814</v>
          </cell>
        </row>
        <row r="285">
          <cell r="B285">
            <v>6</v>
          </cell>
          <cell r="N285">
            <v>3122.64</v>
          </cell>
          <cell r="Y285">
            <v>1814</v>
          </cell>
        </row>
        <row r="286">
          <cell r="B286">
            <v>6</v>
          </cell>
          <cell r="N286">
            <v>623.1</v>
          </cell>
          <cell r="Y286">
            <v>1789</v>
          </cell>
        </row>
        <row r="287">
          <cell r="B287">
            <v>6</v>
          </cell>
          <cell r="N287">
            <v>1500.55</v>
          </cell>
          <cell r="Y287">
            <v>1792</v>
          </cell>
        </row>
        <row r="288">
          <cell r="B288">
            <v>6</v>
          </cell>
          <cell r="N288">
            <v>1460.1</v>
          </cell>
          <cell r="Y288">
            <v>1799</v>
          </cell>
        </row>
        <row r="289">
          <cell r="B289">
            <v>6</v>
          </cell>
          <cell r="N289">
            <v>28186.19</v>
          </cell>
          <cell r="Y289">
            <v>1825</v>
          </cell>
        </row>
        <row r="290">
          <cell r="B290">
            <v>6</v>
          </cell>
          <cell r="N290">
            <v>1003.58</v>
          </cell>
          <cell r="Y290">
            <v>1789</v>
          </cell>
        </row>
        <row r="291">
          <cell r="B291">
            <v>6</v>
          </cell>
          <cell r="N291">
            <v>1003.58</v>
          </cell>
          <cell r="Y291">
            <v>1789</v>
          </cell>
        </row>
        <row r="292">
          <cell r="B292">
            <v>6</v>
          </cell>
          <cell r="N292">
            <v>20866.96</v>
          </cell>
          <cell r="Y292">
            <v>2145</v>
          </cell>
        </row>
        <row r="293">
          <cell r="B293">
            <v>6</v>
          </cell>
          <cell r="N293">
            <v>34778.26</v>
          </cell>
          <cell r="Y293">
            <v>1810</v>
          </cell>
        </row>
        <row r="294">
          <cell r="B294">
            <v>6</v>
          </cell>
          <cell r="N294">
            <v>41733.910000000003</v>
          </cell>
          <cell r="Y294">
            <v>1810</v>
          </cell>
        </row>
        <row r="295">
          <cell r="B295">
            <v>6</v>
          </cell>
          <cell r="N295">
            <v>1500.05</v>
          </cell>
          <cell r="Y295">
            <v>1792</v>
          </cell>
        </row>
        <row r="296">
          <cell r="B296">
            <v>6</v>
          </cell>
          <cell r="N296">
            <v>4884.87</v>
          </cell>
          <cell r="Y296">
            <v>1792</v>
          </cell>
        </row>
        <row r="297">
          <cell r="B297">
            <v>6</v>
          </cell>
          <cell r="N297">
            <v>4705.75</v>
          </cell>
          <cell r="Y297">
            <v>2145</v>
          </cell>
        </row>
        <row r="298">
          <cell r="B298">
            <v>6</v>
          </cell>
          <cell r="N298">
            <v>1000</v>
          </cell>
          <cell r="Y298">
            <v>1799</v>
          </cell>
        </row>
        <row r="299">
          <cell r="B299">
            <v>6</v>
          </cell>
          <cell r="N299">
            <v>1401.1</v>
          </cell>
          <cell r="Y299">
            <v>1799</v>
          </cell>
        </row>
        <row r="300">
          <cell r="B300">
            <v>6</v>
          </cell>
          <cell r="N300">
            <v>1219.0999999999999</v>
          </cell>
          <cell r="Y300">
            <v>1799</v>
          </cell>
        </row>
        <row r="301">
          <cell r="B301">
            <v>6</v>
          </cell>
          <cell r="N301">
            <v>5560</v>
          </cell>
          <cell r="Y301">
            <v>1825</v>
          </cell>
        </row>
        <row r="302">
          <cell r="B302">
            <v>6</v>
          </cell>
          <cell r="N302">
            <v>4060</v>
          </cell>
          <cell r="Y302">
            <v>1825</v>
          </cell>
        </row>
        <row r="303">
          <cell r="B303">
            <v>6</v>
          </cell>
          <cell r="N303">
            <v>21.74</v>
          </cell>
          <cell r="Y303">
            <v>1799</v>
          </cell>
        </row>
        <row r="304">
          <cell r="B304">
            <v>6</v>
          </cell>
          <cell r="N304">
            <v>1596.95</v>
          </cell>
          <cell r="Y304">
            <v>1792</v>
          </cell>
        </row>
        <row r="305">
          <cell r="B305">
            <v>6</v>
          </cell>
          <cell r="N305">
            <v>1272.4000000000001</v>
          </cell>
          <cell r="Y305">
            <v>1799</v>
          </cell>
        </row>
        <row r="306">
          <cell r="B306">
            <v>6</v>
          </cell>
          <cell r="N306">
            <v>1500</v>
          </cell>
          <cell r="Y306">
            <v>1792</v>
          </cell>
        </row>
        <row r="307">
          <cell r="B307">
            <v>6</v>
          </cell>
          <cell r="N307">
            <v>728.38</v>
          </cell>
          <cell r="Y307">
            <v>1825</v>
          </cell>
        </row>
        <row r="308">
          <cell r="B308">
            <v>6</v>
          </cell>
          <cell r="N308">
            <v>14.35</v>
          </cell>
          <cell r="Y308">
            <v>1799</v>
          </cell>
        </row>
        <row r="309">
          <cell r="B309">
            <v>6</v>
          </cell>
          <cell r="N309">
            <v>14.35</v>
          </cell>
          <cell r="Y309">
            <v>1799</v>
          </cell>
        </row>
        <row r="310">
          <cell r="B310">
            <v>6</v>
          </cell>
          <cell r="N310">
            <v>14.35</v>
          </cell>
          <cell r="Y310">
            <v>1792</v>
          </cell>
        </row>
        <row r="311">
          <cell r="B311">
            <v>6</v>
          </cell>
          <cell r="N311">
            <v>14.35</v>
          </cell>
          <cell r="Y311">
            <v>1792</v>
          </cell>
        </row>
        <row r="312">
          <cell r="B312">
            <v>6</v>
          </cell>
          <cell r="N312">
            <v>21.74</v>
          </cell>
          <cell r="Y312">
            <v>1792</v>
          </cell>
        </row>
        <row r="313">
          <cell r="B313">
            <v>6</v>
          </cell>
          <cell r="N313">
            <v>21.74</v>
          </cell>
          <cell r="Y313">
            <v>1792</v>
          </cell>
        </row>
        <row r="314">
          <cell r="B314">
            <v>6</v>
          </cell>
          <cell r="N314">
            <v>100</v>
          </cell>
          <cell r="Y314">
            <v>1799</v>
          </cell>
        </row>
        <row r="315">
          <cell r="B315">
            <v>6</v>
          </cell>
          <cell r="N315">
            <v>900</v>
          </cell>
          <cell r="Y315">
            <v>1799</v>
          </cell>
        </row>
        <row r="316">
          <cell r="B316">
            <v>6</v>
          </cell>
          <cell r="N316">
            <v>1734.8</v>
          </cell>
          <cell r="Y316">
            <v>1814</v>
          </cell>
        </row>
        <row r="317">
          <cell r="B317">
            <v>6</v>
          </cell>
          <cell r="N317">
            <v>4772.5</v>
          </cell>
          <cell r="Y317">
            <v>1825</v>
          </cell>
        </row>
        <row r="318">
          <cell r="B318">
            <v>6</v>
          </cell>
          <cell r="N318">
            <v>1003.58</v>
          </cell>
          <cell r="Y318">
            <v>1789</v>
          </cell>
        </row>
        <row r="319">
          <cell r="B319">
            <v>6</v>
          </cell>
          <cell r="N319">
            <v>20.87</v>
          </cell>
          <cell r="Y319">
            <v>1825</v>
          </cell>
        </row>
        <row r="320">
          <cell r="B320">
            <v>6</v>
          </cell>
          <cell r="N320">
            <v>20.87</v>
          </cell>
          <cell r="Y320">
            <v>1825</v>
          </cell>
        </row>
        <row r="321">
          <cell r="B321">
            <v>6</v>
          </cell>
          <cell r="N321">
            <v>20.87</v>
          </cell>
          <cell r="Y321">
            <v>1825</v>
          </cell>
        </row>
        <row r="322">
          <cell r="B322">
            <v>6</v>
          </cell>
          <cell r="N322">
            <v>1000.15</v>
          </cell>
          <cell r="Y322">
            <v>1799</v>
          </cell>
        </row>
        <row r="323">
          <cell r="B323">
            <v>6</v>
          </cell>
          <cell r="N323">
            <v>6000</v>
          </cell>
          <cell r="Y323">
            <v>1825</v>
          </cell>
        </row>
        <row r="324">
          <cell r="B324">
            <v>6</v>
          </cell>
          <cell r="N324">
            <v>2410</v>
          </cell>
          <cell r="Y324">
            <v>1825</v>
          </cell>
        </row>
        <row r="325">
          <cell r="B325">
            <v>6</v>
          </cell>
          <cell r="N325">
            <v>1897</v>
          </cell>
          <cell r="Y325">
            <v>1825</v>
          </cell>
        </row>
        <row r="326">
          <cell r="B326">
            <v>6</v>
          </cell>
          <cell r="N326">
            <v>28130.43</v>
          </cell>
          <cell r="Y326">
            <v>2145</v>
          </cell>
        </row>
        <row r="327">
          <cell r="B327">
            <v>6</v>
          </cell>
          <cell r="N327">
            <v>18327.189999999999</v>
          </cell>
          <cell r="Y327">
            <v>1825</v>
          </cell>
        </row>
        <row r="328">
          <cell r="B328">
            <v>6</v>
          </cell>
          <cell r="N328">
            <v>45580.92</v>
          </cell>
          <cell r="Y328">
            <v>1822</v>
          </cell>
        </row>
        <row r="329">
          <cell r="B329">
            <v>6</v>
          </cell>
          <cell r="N329">
            <v>8353.5</v>
          </cell>
          <cell r="Y329">
            <v>1789</v>
          </cell>
        </row>
        <row r="330">
          <cell r="B330">
            <v>6</v>
          </cell>
          <cell r="N330">
            <v>4130.43</v>
          </cell>
          <cell r="Y330">
            <v>1789</v>
          </cell>
        </row>
        <row r="331">
          <cell r="B331">
            <v>6</v>
          </cell>
          <cell r="N331">
            <v>2000</v>
          </cell>
          <cell r="Y331">
            <v>1789</v>
          </cell>
        </row>
        <row r="332">
          <cell r="B332">
            <v>6</v>
          </cell>
          <cell r="N332">
            <v>14.35</v>
          </cell>
          <cell r="Y332">
            <v>1799</v>
          </cell>
        </row>
        <row r="333">
          <cell r="B333">
            <v>6</v>
          </cell>
          <cell r="N333">
            <v>14.34</v>
          </cell>
          <cell r="Y333">
            <v>1799</v>
          </cell>
        </row>
        <row r="334">
          <cell r="B334">
            <v>6</v>
          </cell>
          <cell r="N334">
            <v>21.74</v>
          </cell>
          <cell r="Y334">
            <v>1799</v>
          </cell>
        </row>
        <row r="335">
          <cell r="B335">
            <v>6</v>
          </cell>
          <cell r="N335">
            <v>1000</v>
          </cell>
          <cell r="Y335">
            <v>1789</v>
          </cell>
        </row>
        <row r="336">
          <cell r="B336">
            <v>6</v>
          </cell>
          <cell r="N336">
            <v>1000.15</v>
          </cell>
          <cell r="Y336">
            <v>2145</v>
          </cell>
        </row>
        <row r="337">
          <cell r="B337">
            <v>6</v>
          </cell>
          <cell r="N337">
            <v>1993.75</v>
          </cell>
          <cell r="Y337">
            <v>2145</v>
          </cell>
        </row>
        <row r="338">
          <cell r="B338">
            <v>6</v>
          </cell>
          <cell r="N338">
            <v>54281.27</v>
          </cell>
          <cell r="Y338">
            <v>1791</v>
          </cell>
        </row>
        <row r="339">
          <cell r="B339">
            <v>6</v>
          </cell>
          <cell r="N339">
            <v>41759.74</v>
          </cell>
          <cell r="Y339">
            <v>1823</v>
          </cell>
        </row>
        <row r="340">
          <cell r="B340">
            <v>6</v>
          </cell>
          <cell r="N340">
            <v>23333.33</v>
          </cell>
          <cell r="Y340">
            <v>1791</v>
          </cell>
        </row>
        <row r="341">
          <cell r="B341">
            <v>6</v>
          </cell>
          <cell r="N341">
            <v>38430.400000000001</v>
          </cell>
          <cell r="Y341">
            <v>1791</v>
          </cell>
        </row>
        <row r="342">
          <cell r="B342">
            <v>6</v>
          </cell>
          <cell r="N342">
            <v>31500</v>
          </cell>
          <cell r="Y342">
            <v>1824</v>
          </cell>
        </row>
        <row r="343">
          <cell r="B343">
            <v>6</v>
          </cell>
          <cell r="N343">
            <v>38430.400000000001</v>
          </cell>
          <cell r="Y343">
            <v>1791</v>
          </cell>
        </row>
        <row r="344">
          <cell r="B344">
            <v>6</v>
          </cell>
          <cell r="N344">
            <v>38430.400000000001</v>
          </cell>
          <cell r="Y344">
            <v>1835</v>
          </cell>
        </row>
        <row r="345">
          <cell r="B345">
            <v>6</v>
          </cell>
          <cell r="N345">
            <v>22500</v>
          </cell>
          <cell r="Y345">
            <v>1827</v>
          </cell>
        </row>
        <row r="346">
          <cell r="B346">
            <v>6</v>
          </cell>
          <cell r="N346">
            <v>38430.400000000001</v>
          </cell>
          <cell r="Y346">
            <v>1791</v>
          </cell>
        </row>
        <row r="347">
          <cell r="B347">
            <v>6</v>
          </cell>
          <cell r="N347">
            <v>20157.8</v>
          </cell>
          <cell r="Y347">
            <v>1833</v>
          </cell>
        </row>
        <row r="348">
          <cell r="B348">
            <v>6</v>
          </cell>
          <cell r="N348">
            <v>10972</v>
          </cell>
          <cell r="Y348">
            <v>1834</v>
          </cell>
        </row>
        <row r="349">
          <cell r="B349">
            <v>6</v>
          </cell>
          <cell r="N349">
            <v>10972</v>
          </cell>
          <cell r="Y349">
            <v>1834</v>
          </cell>
        </row>
        <row r="350">
          <cell r="B350">
            <v>6</v>
          </cell>
          <cell r="N350">
            <v>7000</v>
          </cell>
          <cell r="Y350">
            <v>1802</v>
          </cell>
        </row>
        <row r="351">
          <cell r="B351">
            <v>6</v>
          </cell>
          <cell r="N351">
            <v>38430.400000000001</v>
          </cell>
          <cell r="Y351">
            <v>1788</v>
          </cell>
        </row>
        <row r="352">
          <cell r="B352">
            <v>6</v>
          </cell>
          <cell r="N352">
            <v>24166.799999999999</v>
          </cell>
          <cell r="Y352">
            <v>1784</v>
          </cell>
        </row>
        <row r="353">
          <cell r="B353">
            <v>6</v>
          </cell>
          <cell r="N353">
            <v>24166.799999999999</v>
          </cell>
          <cell r="Y353">
            <v>1784</v>
          </cell>
        </row>
        <row r="354">
          <cell r="B354">
            <v>6</v>
          </cell>
          <cell r="N354">
            <v>15410.17</v>
          </cell>
          <cell r="Y354">
            <v>1782</v>
          </cell>
        </row>
        <row r="355">
          <cell r="B355">
            <v>6</v>
          </cell>
          <cell r="N355">
            <v>15410.17</v>
          </cell>
          <cell r="Y355">
            <v>1782</v>
          </cell>
        </row>
        <row r="356">
          <cell r="B356">
            <v>6</v>
          </cell>
          <cell r="N356">
            <v>15410.17</v>
          </cell>
          <cell r="Y356">
            <v>1782</v>
          </cell>
        </row>
        <row r="357">
          <cell r="B357">
            <v>6</v>
          </cell>
          <cell r="N357">
            <v>15410.17</v>
          </cell>
          <cell r="Y357">
            <v>1782</v>
          </cell>
        </row>
        <row r="358">
          <cell r="B358">
            <v>6</v>
          </cell>
          <cell r="N358">
            <v>15410.17</v>
          </cell>
          <cell r="Y358">
            <v>1782</v>
          </cell>
        </row>
        <row r="359">
          <cell r="B359">
            <v>6</v>
          </cell>
          <cell r="N359">
            <v>15410.17</v>
          </cell>
          <cell r="Y359">
            <v>1782</v>
          </cell>
        </row>
        <row r="360">
          <cell r="B360">
            <v>6</v>
          </cell>
          <cell r="N360">
            <v>5321.42</v>
          </cell>
          <cell r="Y360">
            <v>1783</v>
          </cell>
        </row>
        <row r="361">
          <cell r="B361">
            <v>6</v>
          </cell>
          <cell r="N361">
            <v>5321.42</v>
          </cell>
          <cell r="Y361">
            <v>1787</v>
          </cell>
        </row>
        <row r="362">
          <cell r="B362">
            <v>6</v>
          </cell>
          <cell r="N362">
            <v>5321.42</v>
          </cell>
          <cell r="Y362">
            <v>1783</v>
          </cell>
        </row>
        <row r="363">
          <cell r="B363">
            <v>6</v>
          </cell>
          <cell r="N363">
            <v>5321.42</v>
          </cell>
          <cell r="Y363">
            <v>1783</v>
          </cell>
        </row>
        <row r="364">
          <cell r="B364">
            <v>6</v>
          </cell>
          <cell r="N364">
            <v>5321.42</v>
          </cell>
          <cell r="Y364">
            <v>1783</v>
          </cell>
        </row>
        <row r="365">
          <cell r="B365">
            <v>6</v>
          </cell>
          <cell r="N365">
            <v>5321.42</v>
          </cell>
          <cell r="Y365">
            <v>1787</v>
          </cell>
        </row>
        <row r="366">
          <cell r="B366">
            <v>6</v>
          </cell>
          <cell r="N366">
            <v>5321.42</v>
          </cell>
          <cell r="Y366">
            <v>1783</v>
          </cell>
        </row>
        <row r="367">
          <cell r="B367">
            <v>6</v>
          </cell>
          <cell r="N367">
            <v>5321.42</v>
          </cell>
          <cell r="Y367">
            <v>1783</v>
          </cell>
        </row>
        <row r="368">
          <cell r="B368">
            <v>6</v>
          </cell>
          <cell r="N368">
            <v>5321.42</v>
          </cell>
          <cell r="Y368">
            <v>1783</v>
          </cell>
        </row>
        <row r="369">
          <cell r="B369">
            <v>6</v>
          </cell>
          <cell r="N369">
            <v>5321.42</v>
          </cell>
          <cell r="Y369">
            <v>1783</v>
          </cell>
        </row>
        <row r="370">
          <cell r="B370">
            <v>6</v>
          </cell>
          <cell r="N370">
            <v>5321.42</v>
          </cell>
          <cell r="Y370">
            <v>1783</v>
          </cell>
        </row>
        <row r="371">
          <cell r="B371">
            <v>6</v>
          </cell>
          <cell r="N371">
            <v>5321.42</v>
          </cell>
          <cell r="Y371">
            <v>1783</v>
          </cell>
        </row>
        <row r="372">
          <cell r="B372">
            <v>6</v>
          </cell>
          <cell r="N372">
            <v>5321.42</v>
          </cell>
          <cell r="Y372">
            <v>1783</v>
          </cell>
        </row>
        <row r="373">
          <cell r="B373">
            <v>6</v>
          </cell>
          <cell r="N373">
            <v>5321.42</v>
          </cell>
          <cell r="Y373">
            <v>1783</v>
          </cell>
        </row>
        <row r="374">
          <cell r="B374">
            <v>6</v>
          </cell>
          <cell r="N374">
            <v>5321.42</v>
          </cell>
          <cell r="Y374">
            <v>1783</v>
          </cell>
        </row>
        <row r="375">
          <cell r="B375">
            <v>6</v>
          </cell>
          <cell r="N375">
            <v>5321.42</v>
          </cell>
          <cell r="Y375">
            <v>1783</v>
          </cell>
        </row>
        <row r="376">
          <cell r="B376">
            <v>6</v>
          </cell>
          <cell r="N376">
            <v>5321.42</v>
          </cell>
          <cell r="Y376">
            <v>1783</v>
          </cell>
        </row>
        <row r="377">
          <cell r="B377">
            <v>6</v>
          </cell>
          <cell r="N377">
            <v>5321.42</v>
          </cell>
          <cell r="Y377">
            <v>1783</v>
          </cell>
        </row>
        <row r="378">
          <cell r="B378">
            <v>6</v>
          </cell>
          <cell r="N378">
            <v>5321.42</v>
          </cell>
          <cell r="Y378">
            <v>1783</v>
          </cell>
        </row>
        <row r="379">
          <cell r="B379">
            <v>6</v>
          </cell>
          <cell r="N379">
            <v>5321.42</v>
          </cell>
          <cell r="Y379">
            <v>1787</v>
          </cell>
        </row>
        <row r="380">
          <cell r="B380">
            <v>6</v>
          </cell>
          <cell r="N380">
            <v>5321.42</v>
          </cell>
          <cell r="Y380">
            <v>1783</v>
          </cell>
        </row>
        <row r="381">
          <cell r="B381">
            <v>6</v>
          </cell>
          <cell r="N381">
            <v>5321.42</v>
          </cell>
          <cell r="Y381">
            <v>1783</v>
          </cell>
        </row>
        <row r="382">
          <cell r="B382">
            <v>6</v>
          </cell>
          <cell r="N382">
            <v>5321.42</v>
          </cell>
          <cell r="Y382">
            <v>1783</v>
          </cell>
        </row>
        <row r="383">
          <cell r="B383">
            <v>6</v>
          </cell>
          <cell r="N383">
            <v>7000</v>
          </cell>
          <cell r="Y383">
            <v>1802</v>
          </cell>
        </row>
        <row r="384">
          <cell r="B384">
            <v>6</v>
          </cell>
          <cell r="N384">
            <v>5321.42</v>
          </cell>
          <cell r="Y384">
            <v>1783</v>
          </cell>
        </row>
        <row r="385">
          <cell r="B385">
            <v>6</v>
          </cell>
          <cell r="N385">
            <v>5321.42</v>
          </cell>
          <cell r="Y385">
            <v>1783</v>
          </cell>
        </row>
        <row r="386">
          <cell r="B386">
            <v>6</v>
          </cell>
          <cell r="N386">
            <v>5321.42</v>
          </cell>
          <cell r="Y386">
            <v>1783</v>
          </cell>
        </row>
        <row r="387">
          <cell r="B387">
            <v>6</v>
          </cell>
          <cell r="N387">
            <v>5321.42</v>
          </cell>
          <cell r="Y387">
            <v>1783</v>
          </cell>
        </row>
        <row r="388">
          <cell r="B388">
            <v>6</v>
          </cell>
          <cell r="N388">
            <v>5321.42</v>
          </cell>
          <cell r="Y388">
            <v>1783</v>
          </cell>
        </row>
        <row r="389">
          <cell r="B389">
            <v>6</v>
          </cell>
          <cell r="N389">
            <v>5321.42</v>
          </cell>
          <cell r="Y389">
            <v>1783</v>
          </cell>
        </row>
        <row r="390">
          <cell r="B390">
            <v>6</v>
          </cell>
          <cell r="N390">
            <v>5321.42</v>
          </cell>
          <cell r="Y390">
            <v>1783</v>
          </cell>
        </row>
        <row r="391">
          <cell r="B391">
            <v>6</v>
          </cell>
          <cell r="N391">
            <v>5321.42</v>
          </cell>
          <cell r="Y391">
            <v>1783</v>
          </cell>
        </row>
        <row r="392">
          <cell r="B392">
            <v>6</v>
          </cell>
          <cell r="N392">
            <v>5321.42</v>
          </cell>
          <cell r="Y392">
            <v>1783</v>
          </cell>
        </row>
        <row r="393">
          <cell r="B393">
            <v>6</v>
          </cell>
          <cell r="N393">
            <v>13491.13</v>
          </cell>
          <cell r="Y393">
            <v>1833</v>
          </cell>
        </row>
        <row r="394">
          <cell r="B394">
            <v>6</v>
          </cell>
          <cell r="N394">
            <v>13491.13</v>
          </cell>
          <cell r="Y394">
            <v>1807</v>
          </cell>
        </row>
        <row r="395">
          <cell r="B395">
            <v>6</v>
          </cell>
          <cell r="N395">
            <v>20000</v>
          </cell>
          <cell r="Y395">
            <v>1826</v>
          </cell>
        </row>
        <row r="396">
          <cell r="B396">
            <v>6</v>
          </cell>
          <cell r="N396">
            <v>7000</v>
          </cell>
          <cell r="Y396">
            <v>1802</v>
          </cell>
        </row>
        <row r="397">
          <cell r="B397">
            <v>6</v>
          </cell>
          <cell r="N397">
            <v>8056</v>
          </cell>
          <cell r="Y397">
            <v>1834</v>
          </cell>
        </row>
        <row r="398">
          <cell r="B398">
            <v>6</v>
          </cell>
          <cell r="N398">
            <v>20000</v>
          </cell>
          <cell r="Y398">
            <v>1796</v>
          </cell>
        </row>
        <row r="399">
          <cell r="B399">
            <v>6</v>
          </cell>
          <cell r="N399">
            <v>30000</v>
          </cell>
          <cell r="Y399">
            <v>1786</v>
          </cell>
        </row>
        <row r="400">
          <cell r="B400">
            <v>6</v>
          </cell>
          <cell r="N400">
            <v>7000</v>
          </cell>
          <cell r="Y400">
            <v>1802</v>
          </cell>
        </row>
        <row r="401">
          <cell r="B401">
            <v>6</v>
          </cell>
          <cell r="N401">
            <v>7000</v>
          </cell>
          <cell r="Y401">
            <v>1802</v>
          </cell>
        </row>
        <row r="402">
          <cell r="B402">
            <v>6</v>
          </cell>
          <cell r="N402">
            <v>5321.42</v>
          </cell>
          <cell r="Y402">
            <v>1785</v>
          </cell>
        </row>
        <row r="403">
          <cell r="B403">
            <v>6</v>
          </cell>
          <cell r="N403">
            <v>5321.42</v>
          </cell>
          <cell r="Y403">
            <v>1783</v>
          </cell>
        </row>
        <row r="404">
          <cell r="B404">
            <v>6</v>
          </cell>
          <cell r="N404">
            <v>5321.42</v>
          </cell>
          <cell r="Y404">
            <v>1783</v>
          </cell>
        </row>
        <row r="405">
          <cell r="B405">
            <v>6</v>
          </cell>
          <cell r="N405">
            <v>5321.42</v>
          </cell>
          <cell r="Y405">
            <v>1783</v>
          </cell>
        </row>
        <row r="406">
          <cell r="B406">
            <v>6</v>
          </cell>
          <cell r="N406">
            <v>5321.42</v>
          </cell>
          <cell r="Y406">
            <v>1787</v>
          </cell>
        </row>
        <row r="407">
          <cell r="B407">
            <v>6</v>
          </cell>
          <cell r="N407">
            <v>5321.42</v>
          </cell>
          <cell r="Y407">
            <v>1787</v>
          </cell>
        </row>
        <row r="408">
          <cell r="B408">
            <v>6</v>
          </cell>
          <cell r="N408">
            <v>5321.42</v>
          </cell>
          <cell r="Y408">
            <v>1787</v>
          </cell>
        </row>
        <row r="409">
          <cell r="B409">
            <v>6</v>
          </cell>
          <cell r="N409">
            <v>5321.42</v>
          </cell>
          <cell r="Y409">
            <v>1787</v>
          </cell>
        </row>
        <row r="410">
          <cell r="B410">
            <v>6</v>
          </cell>
          <cell r="N410">
            <v>5321.42</v>
          </cell>
          <cell r="Y410">
            <v>1787</v>
          </cell>
        </row>
        <row r="411">
          <cell r="B411">
            <v>6</v>
          </cell>
          <cell r="N411">
            <v>9478.83</v>
          </cell>
          <cell r="Y411">
            <v>1825</v>
          </cell>
        </row>
        <row r="412">
          <cell r="B412">
            <v>6</v>
          </cell>
          <cell r="N412">
            <v>1000</v>
          </cell>
          <cell r="Y412">
            <v>1789</v>
          </cell>
        </row>
        <row r="413">
          <cell r="B413">
            <v>6</v>
          </cell>
          <cell r="N413">
            <v>1518.77</v>
          </cell>
          <cell r="Y413">
            <v>1789</v>
          </cell>
        </row>
        <row r="414">
          <cell r="B414">
            <v>6</v>
          </cell>
          <cell r="N414">
            <v>9.6199999999999992</v>
          </cell>
          <cell r="Y414">
            <v>1825</v>
          </cell>
        </row>
        <row r="415">
          <cell r="B415">
            <v>6</v>
          </cell>
          <cell r="N415">
            <v>5321.42</v>
          </cell>
          <cell r="Y415">
            <v>1783</v>
          </cell>
        </row>
        <row r="416">
          <cell r="B416">
            <v>7</v>
          </cell>
          <cell r="N416">
            <v>72.17</v>
          </cell>
          <cell r="Y416">
            <v>1825</v>
          </cell>
        </row>
        <row r="417">
          <cell r="B417">
            <v>7</v>
          </cell>
          <cell r="N417">
            <v>161.57</v>
          </cell>
          <cell r="Y417">
            <v>1825</v>
          </cell>
        </row>
        <row r="418">
          <cell r="B418">
            <v>7</v>
          </cell>
          <cell r="N418">
            <v>700</v>
          </cell>
          <cell r="Y418">
            <v>1789</v>
          </cell>
        </row>
        <row r="419">
          <cell r="B419">
            <v>7</v>
          </cell>
          <cell r="N419">
            <v>1041.74</v>
          </cell>
          <cell r="Y419">
            <v>2145</v>
          </cell>
        </row>
        <row r="420">
          <cell r="B420">
            <v>7</v>
          </cell>
          <cell r="N420">
            <v>34000</v>
          </cell>
          <cell r="Y420">
            <v>1804</v>
          </cell>
        </row>
        <row r="421">
          <cell r="B421">
            <v>7</v>
          </cell>
          <cell r="N421">
            <v>73000</v>
          </cell>
          <cell r="Y421">
            <v>1825</v>
          </cell>
        </row>
        <row r="422">
          <cell r="B422">
            <v>7</v>
          </cell>
          <cell r="N422">
            <v>86.96</v>
          </cell>
          <cell r="Y422">
            <v>1825</v>
          </cell>
        </row>
        <row r="423">
          <cell r="B423">
            <v>7</v>
          </cell>
          <cell r="N423">
            <v>1000.15</v>
          </cell>
          <cell r="Y423">
            <v>1799</v>
          </cell>
        </row>
        <row r="424">
          <cell r="B424">
            <v>7</v>
          </cell>
          <cell r="N424">
            <v>446.1</v>
          </cell>
          <cell r="Y424">
            <v>1825</v>
          </cell>
        </row>
        <row r="425">
          <cell r="B425">
            <v>7</v>
          </cell>
          <cell r="N425">
            <v>85456.2</v>
          </cell>
          <cell r="Y425">
            <v>1825</v>
          </cell>
        </row>
        <row r="426">
          <cell r="B426">
            <v>7</v>
          </cell>
          <cell r="N426">
            <v>26227.64</v>
          </cell>
          <cell r="Y426">
            <v>1852</v>
          </cell>
        </row>
        <row r="427">
          <cell r="B427">
            <v>7</v>
          </cell>
          <cell r="N427">
            <v>4368.16</v>
          </cell>
          <cell r="Y427">
            <v>1825</v>
          </cell>
        </row>
        <row r="428">
          <cell r="B428">
            <v>7</v>
          </cell>
          <cell r="N428">
            <v>60000</v>
          </cell>
          <cell r="Y428">
            <v>2145</v>
          </cell>
        </row>
        <row r="429">
          <cell r="B429">
            <v>7</v>
          </cell>
          <cell r="N429">
            <v>330</v>
          </cell>
          <cell r="Y429">
            <v>1825</v>
          </cell>
        </row>
        <row r="430">
          <cell r="B430">
            <v>7</v>
          </cell>
          <cell r="N430">
            <v>72900</v>
          </cell>
          <cell r="Y430">
            <v>2145</v>
          </cell>
        </row>
        <row r="431">
          <cell r="B431">
            <v>7</v>
          </cell>
          <cell r="N431">
            <v>400.95</v>
          </cell>
          <cell r="Y431">
            <v>1825</v>
          </cell>
        </row>
        <row r="432">
          <cell r="B432">
            <v>7</v>
          </cell>
          <cell r="N432">
            <v>1500</v>
          </cell>
          <cell r="Y432">
            <v>1799</v>
          </cell>
        </row>
        <row r="433">
          <cell r="B433">
            <v>7</v>
          </cell>
          <cell r="N433">
            <v>500</v>
          </cell>
          <cell r="Y433">
            <v>1799</v>
          </cell>
        </row>
        <row r="434">
          <cell r="B434">
            <v>7</v>
          </cell>
          <cell r="N434">
            <v>29289.54</v>
          </cell>
          <cell r="Y434">
            <v>1825</v>
          </cell>
        </row>
        <row r="435">
          <cell r="B435">
            <v>7</v>
          </cell>
          <cell r="N435">
            <v>1003.58</v>
          </cell>
          <cell r="Y435">
            <v>1799</v>
          </cell>
        </row>
        <row r="436">
          <cell r="B436">
            <v>7</v>
          </cell>
          <cell r="N436">
            <v>16.96</v>
          </cell>
          <cell r="Y436">
            <v>1825</v>
          </cell>
        </row>
        <row r="437">
          <cell r="B437">
            <v>7</v>
          </cell>
          <cell r="N437">
            <v>16.96</v>
          </cell>
          <cell r="Y437">
            <v>1825</v>
          </cell>
        </row>
        <row r="438">
          <cell r="B438">
            <v>7</v>
          </cell>
          <cell r="N438">
            <v>16.96</v>
          </cell>
          <cell r="Y438">
            <v>1825</v>
          </cell>
        </row>
        <row r="439">
          <cell r="B439">
            <v>7</v>
          </cell>
          <cell r="N439">
            <v>16.96</v>
          </cell>
          <cell r="Y439">
            <v>1825</v>
          </cell>
        </row>
        <row r="440">
          <cell r="B440">
            <v>7</v>
          </cell>
          <cell r="N440">
            <v>16.96</v>
          </cell>
          <cell r="Y440">
            <v>1825</v>
          </cell>
        </row>
        <row r="441">
          <cell r="B441">
            <v>7</v>
          </cell>
          <cell r="N441">
            <v>1000</v>
          </cell>
          <cell r="Y441">
            <v>1799</v>
          </cell>
        </row>
        <row r="442">
          <cell r="B442">
            <v>7</v>
          </cell>
          <cell r="N442">
            <v>1500</v>
          </cell>
          <cell r="Y442">
            <v>1799</v>
          </cell>
        </row>
        <row r="443">
          <cell r="B443">
            <v>7</v>
          </cell>
          <cell r="N443">
            <v>4830</v>
          </cell>
          <cell r="Y443">
            <v>1789</v>
          </cell>
        </row>
        <row r="444">
          <cell r="B444">
            <v>7</v>
          </cell>
          <cell r="N444">
            <v>1003.58</v>
          </cell>
          <cell r="Y444">
            <v>1789</v>
          </cell>
        </row>
        <row r="445">
          <cell r="B445">
            <v>7</v>
          </cell>
          <cell r="N445">
            <v>88500</v>
          </cell>
          <cell r="Y445">
            <v>2144</v>
          </cell>
        </row>
        <row r="446">
          <cell r="B446">
            <v>7</v>
          </cell>
          <cell r="N446">
            <v>3125.22</v>
          </cell>
          <cell r="Y446">
            <v>1795</v>
          </cell>
        </row>
        <row r="447">
          <cell r="B447">
            <v>7</v>
          </cell>
          <cell r="N447">
            <v>3585.22</v>
          </cell>
          <cell r="Y447">
            <v>1797</v>
          </cell>
        </row>
        <row r="448">
          <cell r="B448">
            <v>7</v>
          </cell>
          <cell r="N448">
            <v>2430.4299999999998</v>
          </cell>
          <cell r="Y448">
            <v>1795</v>
          </cell>
        </row>
        <row r="449">
          <cell r="B449">
            <v>7</v>
          </cell>
          <cell r="N449">
            <v>2083.48</v>
          </cell>
          <cell r="Y449">
            <v>1797</v>
          </cell>
        </row>
        <row r="450">
          <cell r="B450">
            <v>7</v>
          </cell>
          <cell r="N450">
            <v>5560</v>
          </cell>
          <cell r="Y450">
            <v>1825</v>
          </cell>
        </row>
        <row r="451">
          <cell r="B451">
            <v>7</v>
          </cell>
          <cell r="N451">
            <v>2000</v>
          </cell>
          <cell r="Y451">
            <v>1806</v>
          </cell>
        </row>
        <row r="452">
          <cell r="B452">
            <v>7</v>
          </cell>
          <cell r="N452">
            <v>1300</v>
          </cell>
          <cell r="Y452">
            <v>1806</v>
          </cell>
        </row>
        <row r="453">
          <cell r="B453">
            <v>7</v>
          </cell>
          <cell r="N453">
            <v>1436.72</v>
          </cell>
          <cell r="Y453">
            <v>1806</v>
          </cell>
        </row>
        <row r="454">
          <cell r="B454">
            <v>7</v>
          </cell>
          <cell r="N454">
            <v>1000</v>
          </cell>
          <cell r="Y454">
            <v>1825</v>
          </cell>
        </row>
        <row r="455">
          <cell r="B455">
            <v>7</v>
          </cell>
          <cell r="N455">
            <v>20950</v>
          </cell>
          <cell r="Y455">
            <v>1799</v>
          </cell>
        </row>
        <row r="456">
          <cell r="B456">
            <v>7</v>
          </cell>
          <cell r="N456">
            <v>1003.58</v>
          </cell>
          <cell r="Y456">
            <v>1789</v>
          </cell>
        </row>
        <row r="457">
          <cell r="B457">
            <v>7</v>
          </cell>
          <cell r="N457">
            <v>168795</v>
          </cell>
          <cell r="Y457">
            <v>1851</v>
          </cell>
        </row>
        <row r="458">
          <cell r="B458">
            <v>7</v>
          </cell>
          <cell r="N458">
            <v>69910</v>
          </cell>
          <cell r="Y458">
            <v>1852</v>
          </cell>
        </row>
        <row r="459">
          <cell r="B459">
            <v>7</v>
          </cell>
          <cell r="N459">
            <v>150</v>
          </cell>
          <cell r="Y459">
            <v>1792</v>
          </cell>
        </row>
        <row r="460">
          <cell r="B460">
            <v>7</v>
          </cell>
          <cell r="N460">
            <v>109.35</v>
          </cell>
          <cell r="Y460">
            <v>1792</v>
          </cell>
        </row>
        <row r="461">
          <cell r="B461">
            <v>7</v>
          </cell>
          <cell r="N461">
            <v>1000.1</v>
          </cell>
          <cell r="Y461">
            <v>1806</v>
          </cell>
        </row>
        <row r="462">
          <cell r="B462">
            <v>7</v>
          </cell>
          <cell r="N462">
            <v>1000.35</v>
          </cell>
          <cell r="Y462">
            <v>1806</v>
          </cell>
        </row>
        <row r="463">
          <cell r="B463">
            <v>7</v>
          </cell>
          <cell r="N463">
            <v>1200</v>
          </cell>
          <cell r="Y463">
            <v>1806</v>
          </cell>
        </row>
        <row r="464">
          <cell r="B464">
            <v>7</v>
          </cell>
          <cell r="N464">
            <v>600</v>
          </cell>
          <cell r="Y464">
            <v>1825</v>
          </cell>
        </row>
        <row r="465">
          <cell r="B465">
            <v>7</v>
          </cell>
          <cell r="N465">
            <v>24130</v>
          </cell>
          <cell r="Y465">
            <v>1825</v>
          </cell>
        </row>
        <row r="466">
          <cell r="B466">
            <v>7</v>
          </cell>
          <cell r="N466">
            <v>48500</v>
          </cell>
          <cell r="Y466">
            <v>1852</v>
          </cell>
        </row>
        <row r="467">
          <cell r="B467">
            <v>7</v>
          </cell>
          <cell r="N467">
            <v>800</v>
          </cell>
          <cell r="Y467">
            <v>1806</v>
          </cell>
        </row>
        <row r="468">
          <cell r="B468">
            <v>7</v>
          </cell>
          <cell r="N468">
            <v>1468.5</v>
          </cell>
          <cell r="Y468">
            <v>1806</v>
          </cell>
        </row>
        <row r="469">
          <cell r="B469">
            <v>7</v>
          </cell>
          <cell r="N469">
            <v>1361.87</v>
          </cell>
          <cell r="Y469">
            <v>1806</v>
          </cell>
        </row>
        <row r="470">
          <cell r="B470">
            <v>7</v>
          </cell>
          <cell r="N470">
            <v>1714.4</v>
          </cell>
          <cell r="Y470">
            <v>1789</v>
          </cell>
        </row>
        <row r="471">
          <cell r="B471">
            <v>7</v>
          </cell>
          <cell r="N471">
            <v>800</v>
          </cell>
          <cell r="Y471">
            <v>1805</v>
          </cell>
        </row>
        <row r="472">
          <cell r="B472">
            <v>7</v>
          </cell>
          <cell r="N472">
            <v>1200</v>
          </cell>
          <cell r="Y472">
            <v>1805</v>
          </cell>
        </row>
        <row r="473">
          <cell r="B473">
            <v>7</v>
          </cell>
          <cell r="N473">
            <v>5560</v>
          </cell>
          <cell r="Y473">
            <v>1825</v>
          </cell>
        </row>
        <row r="474">
          <cell r="B474">
            <v>7</v>
          </cell>
          <cell r="N474">
            <v>9095.01</v>
          </cell>
          <cell r="Y474">
            <v>1825</v>
          </cell>
        </row>
        <row r="475">
          <cell r="B475">
            <v>7</v>
          </cell>
          <cell r="N475">
            <v>44433.979999999996</v>
          </cell>
          <cell r="Y475">
            <v>1822</v>
          </cell>
        </row>
        <row r="476">
          <cell r="B476">
            <v>7</v>
          </cell>
          <cell r="N476">
            <v>20.87</v>
          </cell>
          <cell r="Y476">
            <v>1825</v>
          </cell>
        </row>
        <row r="477">
          <cell r="B477">
            <v>7</v>
          </cell>
          <cell r="N477">
            <v>20.87</v>
          </cell>
          <cell r="Y477">
            <v>1825</v>
          </cell>
        </row>
        <row r="478">
          <cell r="B478">
            <v>7</v>
          </cell>
          <cell r="N478">
            <v>20.87</v>
          </cell>
          <cell r="Y478">
            <v>1825</v>
          </cell>
        </row>
        <row r="479">
          <cell r="B479">
            <v>7</v>
          </cell>
          <cell r="N479">
            <v>1609.5</v>
          </cell>
          <cell r="Y479">
            <v>1805</v>
          </cell>
        </row>
        <row r="480">
          <cell r="B480">
            <v>7</v>
          </cell>
          <cell r="N480">
            <v>43.97</v>
          </cell>
          <cell r="Y480">
            <v>1825</v>
          </cell>
        </row>
        <row r="481">
          <cell r="B481">
            <v>7</v>
          </cell>
          <cell r="N481">
            <v>54281.27</v>
          </cell>
          <cell r="Y481">
            <v>1791</v>
          </cell>
        </row>
        <row r="482">
          <cell r="B482">
            <v>7</v>
          </cell>
          <cell r="N482">
            <v>41759.74</v>
          </cell>
          <cell r="Y482">
            <v>1823</v>
          </cell>
        </row>
        <row r="483">
          <cell r="B483">
            <v>7</v>
          </cell>
          <cell r="N483">
            <v>23333.33</v>
          </cell>
          <cell r="Y483">
            <v>1791</v>
          </cell>
        </row>
        <row r="484">
          <cell r="B484">
            <v>7</v>
          </cell>
          <cell r="N484">
            <v>38430.400000000001</v>
          </cell>
          <cell r="Y484">
            <v>1791</v>
          </cell>
        </row>
        <row r="485">
          <cell r="B485">
            <v>7</v>
          </cell>
          <cell r="N485">
            <v>31500</v>
          </cell>
          <cell r="Y485">
            <v>1824</v>
          </cell>
        </row>
        <row r="486">
          <cell r="B486">
            <v>7</v>
          </cell>
          <cell r="N486">
            <v>38430.400000000001</v>
          </cell>
          <cell r="Y486">
            <v>1791</v>
          </cell>
        </row>
        <row r="487">
          <cell r="B487">
            <v>7</v>
          </cell>
          <cell r="N487">
            <v>38430.400000000001</v>
          </cell>
          <cell r="Y487">
            <v>1835</v>
          </cell>
        </row>
        <row r="488">
          <cell r="B488">
            <v>7</v>
          </cell>
          <cell r="N488">
            <v>22500</v>
          </cell>
          <cell r="Y488">
            <v>1827</v>
          </cell>
        </row>
        <row r="489">
          <cell r="B489">
            <v>7</v>
          </cell>
          <cell r="N489">
            <v>38430.400000000001</v>
          </cell>
          <cell r="Y489">
            <v>1791</v>
          </cell>
        </row>
        <row r="490">
          <cell r="B490">
            <v>7</v>
          </cell>
          <cell r="N490">
            <v>20157.8</v>
          </cell>
          <cell r="Y490">
            <v>1833</v>
          </cell>
        </row>
        <row r="491">
          <cell r="B491">
            <v>7</v>
          </cell>
          <cell r="N491">
            <v>10972</v>
          </cell>
          <cell r="Y491">
            <v>1834</v>
          </cell>
        </row>
        <row r="492">
          <cell r="B492">
            <v>7</v>
          </cell>
          <cell r="N492">
            <v>10972</v>
          </cell>
          <cell r="Y492">
            <v>1834</v>
          </cell>
        </row>
        <row r="493">
          <cell r="B493">
            <v>7</v>
          </cell>
          <cell r="N493">
            <v>7000</v>
          </cell>
          <cell r="Y493">
            <v>1802</v>
          </cell>
        </row>
        <row r="494">
          <cell r="B494">
            <v>7</v>
          </cell>
          <cell r="N494">
            <v>38430.400000000001</v>
          </cell>
          <cell r="Y494">
            <v>1788</v>
          </cell>
        </row>
        <row r="495">
          <cell r="B495">
            <v>7</v>
          </cell>
          <cell r="N495">
            <v>24166.799999999999</v>
          </cell>
          <cell r="Y495">
            <v>1784</v>
          </cell>
        </row>
        <row r="496">
          <cell r="B496">
            <v>7</v>
          </cell>
          <cell r="N496">
            <v>24166.799999999999</v>
          </cell>
          <cell r="Y496">
            <v>1784</v>
          </cell>
        </row>
        <row r="497">
          <cell r="B497">
            <v>7</v>
          </cell>
          <cell r="N497">
            <v>15410.17</v>
          </cell>
          <cell r="Y497">
            <v>1782</v>
          </cell>
        </row>
        <row r="498">
          <cell r="B498">
            <v>7</v>
          </cell>
          <cell r="N498">
            <v>15410.17</v>
          </cell>
          <cell r="Y498">
            <v>1782</v>
          </cell>
        </row>
        <row r="499">
          <cell r="B499">
            <v>7</v>
          </cell>
          <cell r="N499">
            <v>15410.17</v>
          </cell>
          <cell r="Y499">
            <v>1782</v>
          </cell>
        </row>
        <row r="500">
          <cell r="B500">
            <v>7</v>
          </cell>
          <cell r="N500">
            <v>15410.17</v>
          </cell>
          <cell r="Y500">
            <v>1782</v>
          </cell>
        </row>
        <row r="501">
          <cell r="B501">
            <v>7</v>
          </cell>
          <cell r="N501">
            <v>15410.17</v>
          </cell>
          <cell r="Y501">
            <v>1782</v>
          </cell>
        </row>
        <row r="502">
          <cell r="B502">
            <v>7</v>
          </cell>
          <cell r="N502">
            <v>15410.17</v>
          </cell>
          <cell r="Y502">
            <v>1782</v>
          </cell>
        </row>
        <row r="503">
          <cell r="B503">
            <v>7</v>
          </cell>
          <cell r="N503">
            <v>5321.42</v>
          </cell>
          <cell r="Y503">
            <v>1783</v>
          </cell>
        </row>
        <row r="504">
          <cell r="B504">
            <v>7</v>
          </cell>
          <cell r="N504">
            <v>5321.42</v>
          </cell>
          <cell r="Y504">
            <v>1787</v>
          </cell>
        </row>
        <row r="505">
          <cell r="B505">
            <v>7</v>
          </cell>
          <cell r="N505">
            <v>5321.42</v>
          </cell>
          <cell r="Y505">
            <v>1783</v>
          </cell>
        </row>
        <row r="506">
          <cell r="B506">
            <v>7</v>
          </cell>
          <cell r="N506">
            <v>5321.42</v>
          </cell>
          <cell r="Y506">
            <v>1783</v>
          </cell>
        </row>
        <row r="507">
          <cell r="B507">
            <v>7</v>
          </cell>
          <cell r="N507">
            <v>5321.42</v>
          </cell>
          <cell r="Y507">
            <v>1783</v>
          </cell>
        </row>
        <row r="508">
          <cell r="B508">
            <v>7</v>
          </cell>
          <cell r="N508">
            <v>5321.42</v>
          </cell>
          <cell r="Y508">
            <v>1787</v>
          </cell>
        </row>
        <row r="509">
          <cell r="B509">
            <v>7</v>
          </cell>
          <cell r="N509">
            <v>5321.42</v>
          </cell>
          <cell r="Y509">
            <v>1783</v>
          </cell>
        </row>
        <row r="510">
          <cell r="B510">
            <v>7</v>
          </cell>
          <cell r="N510">
            <v>5321.42</v>
          </cell>
          <cell r="Y510">
            <v>1783</v>
          </cell>
        </row>
        <row r="511">
          <cell r="B511">
            <v>7</v>
          </cell>
          <cell r="N511">
            <v>5321.42</v>
          </cell>
          <cell r="Y511">
            <v>1783</v>
          </cell>
        </row>
        <row r="512">
          <cell r="B512">
            <v>7</v>
          </cell>
          <cell r="N512">
            <v>5321.42</v>
          </cell>
          <cell r="Y512">
            <v>1783</v>
          </cell>
        </row>
        <row r="513">
          <cell r="B513">
            <v>7</v>
          </cell>
          <cell r="N513">
            <v>5321.42</v>
          </cell>
          <cell r="Y513">
            <v>1783</v>
          </cell>
        </row>
        <row r="514">
          <cell r="B514">
            <v>7</v>
          </cell>
          <cell r="N514">
            <v>5321.42</v>
          </cell>
          <cell r="Y514">
            <v>1783</v>
          </cell>
        </row>
        <row r="515">
          <cell r="B515">
            <v>7</v>
          </cell>
          <cell r="N515">
            <v>5321.42</v>
          </cell>
          <cell r="Y515">
            <v>1783</v>
          </cell>
        </row>
        <row r="516">
          <cell r="B516">
            <v>7</v>
          </cell>
          <cell r="N516">
            <v>5321.42</v>
          </cell>
          <cell r="Y516">
            <v>1783</v>
          </cell>
        </row>
        <row r="517">
          <cell r="B517">
            <v>7</v>
          </cell>
          <cell r="N517">
            <v>5321.42</v>
          </cell>
          <cell r="Y517">
            <v>1783</v>
          </cell>
        </row>
        <row r="518">
          <cell r="B518">
            <v>7</v>
          </cell>
          <cell r="N518">
            <v>5321.42</v>
          </cell>
          <cell r="Y518">
            <v>1783</v>
          </cell>
        </row>
        <row r="519">
          <cell r="B519">
            <v>7</v>
          </cell>
          <cell r="N519">
            <v>5321.42</v>
          </cell>
          <cell r="Y519">
            <v>1783</v>
          </cell>
        </row>
        <row r="520">
          <cell r="B520">
            <v>7</v>
          </cell>
          <cell r="N520">
            <v>5321.42</v>
          </cell>
          <cell r="Y520">
            <v>1783</v>
          </cell>
        </row>
        <row r="521">
          <cell r="B521">
            <v>7</v>
          </cell>
          <cell r="N521">
            <v>5321.42</v>
          </cell>
          <cell r="Y521">
            <v>1783</v>
          </cell>
        </row>
        <row r="522">
          <cell r="B522">
            <v>7</v>
          </cell>
          <cell r="N522">
            <v>5321.42</v>
          </cell>
          <cell r="Y522">
            <v>1787</v>
          </cell>
        </row>
        <row r="523">
          <cell r="B523">
            <v>7</v>
          </cell>
          <cell r="N523">
            <v>5321.42</v>
          </cell>
          <cell r="Y523">
            <v>1783</v>
          </cell>
        </row>
        <row r="524">
          <cell r="B524">
            <v>7</v>
          </cell>
          <cell r="N524">
            <v>5321.42</v>
          </cell>
          <cell r="Y524">
            <v>1783</v>
          </cell>
        </row>
        <row r="525">
          <cell r="B525">
            <v>7</v>
          </cell>
          <cell r="N525">
            <v>5321.42</v>
          </cell>
          <cell r="Y525">
            <v>1783</v>
          </cell>
        </row>
        <row r="526">
          <cell r="B526">
            <v>7</v>
          </cell>
          <cell r="N526">
            <v>7000</v>
          </cell>
          <cell r="Y526">
            <v>1802</v>
          </cell>
        </row>
        <row r="527">
          <cell r="B527">
            <v>7</v>
          </cell>
          <cell r="N527">
            <v>5321.42</v>
          </cell>
          <cell r="Y527">
            <v>1783</v>
          </cell>
        </row>
        <row r="528">
          <cell r="B528">
            <v>7</v>
          </cell>
          <cell r="N528">
            <v>5321.42</v>
          </cell>
          <cell r="Y528">
            <v>1783</v>
          </cell>
        </row>
        <row r="529">
          <cell r="B529">
            <v>7</v>
          </cell>
          <cell r="N529">
            <v>5321.42</v>
          </cell>
          <cell r="Y529">
            <v>1783</v>
          </cell>
        </row>
        <row r="530">
          <cell r="B530">
            <v>7</v>
          </cell>
          <cell r="N530">
            <v>5321.42</v>
          </cell>
          <cell r="Y530">
            <v>1783</v>
          </cell>
        </row>
        <row r="531">
          <cell r="B531">
            <v>7</v>
          </cell>
          <cell r="N531">
            <v>5321.42</v>
          </cell>
          <cell r="Y531">
            <v>1783</v>
          </cell>
        </row>
        <row r="532">
          <cell r="B532">
            <v>7</v>
          </cell>
          <cell r="N532">
            <v>5321.42</v>
          </cell>
          <cell r="Y532">
            <v>1783</v>
          </cell>
        </row>
        <row r="533">
          <cell r="B533">
            <v>7</v>
          </cell>
          <cell r="N533">
            <v>5321.42</v>
          </cell>
          <cell r="Y533">
            <v>1783</v>
          </cell>
        </row>
        <row r="534">
          <cell r="B534">
            <v>7</v>
          </cell>
          <cell r="N534">
            <v>5321.42</v>
          </cell>
          <cell r="Y534">
            <v>1783</v>
          </cell>
        </row>
        <row r="535">
          <cell r="B535">
            <v>7</v>
          </cell>
          <cell r="N535">
            <v>5321.42</v>
          </cell>
          <cell r="Y535">
            <v>1783</v>
          </cell>
        </row>
        <row r="536">
          <cell r="B536">
            <v>7</v>
          </cell>
          <cell r="N536">
            <v>13491.13</v>
          </cell>
          <cell r="Y536">
            <v>1833</v>
          </cell>
        </row>
        <row r="537">
          <cell r="B537">
            <v>7</v>
          </cell>
          <cell r="N537">
            <v>13491.13</v>
          </cell>
          <cell r="Y537">
            <v>1807</v>
          </cell>
        </row>
        <row r="538">
          <cell r="B538">
            <v>7</v>
          </cell>
          <cell r="N538">
            <v>20000</v>
          </cell>
          <cell r="Y538">
            <v>1826</v>
          </cell>
        </row>
        <row r="539">
          <cell r="B539">
            <v>7</v>
          </cell>
          <cell r="N539">
            <v>7000</v>
          </cell>
          <cell r="Y539">
            <v>1785</v>
          </cell>
        </row>
        <row r="540">
          <cell r="B540">
            <v>7</v>
          </cell>
          <cell r="N540">
            <v>8056</v>
          </cell>
          <cell r="Y540">
            <v>1834</v>
          </cell>
        </row>
        <row r="541">
          <cell r="B541">
            <v>7</v>
          </cell>
          <cell r="N541">
            <v>20000</v>
          </cell>
          <cell r="Y541">
            <v>1796</v>
          </cell>
        </row>
        <row r="542">
          <cell r="B542">
            <v>7</v>
          </cell>
          <cell r="N542">
            <v>30000</v>
          </cell>
          <cell r="Y542">
            <v>1786</v>
          </cell>
        </row>
        <row r="543">
          <cell r="B543">
            <v>7</v>
          </cell>
          <cell r="N543">
            <v>7000</v>
          </cell>
          <cell r="Y543">
            <v>1785</v>
          </cell>
        </row>
        <row r="544">
          <cell r="B544">
            <v>7</v>
          </cell>
          <cell r="N544">
            <v>7000</v>
          </cell>
          <cell r="Y544">
            <v>1785</v>
          </cell>
        </row>
        <row r="545">
          <cell r="B545">
            <v>7</v>
          </cell>
          <cell r="N545">
            <v>5321.42</v>
          </cell>
          <cell r="Y545">
            <v>1785</v>
          </cell>
        </row>
        <row r="546">
          <cell r="B546">
            <v>7</v>
          </cell>
          <cell r="N546">
            <v>5321.42</v>
          </cell>
          <cell r="Y546">
            <v>1783</v>
          </cell>
        </row>
        <row r="547">
          <cell r="B547">
            <v>7</v>
          </cell>
          <cell r="N547">
            <v>5321.42</v>
          </cell>
          <cell r="Y547">
            <v>1783</v>
          </cell>
        </row>
        <row r="548">
          <cell r="B548">
            <v>7</v>
          </cell>
          <cell r="N548">
            <v>5321.42</v>
          </cell>
          <cell r="Y548">
            <v>1783</v>
          </cell>
        </row>
        <row r="549">
          <cell r="B549">
            <v>7</v>
          </cell>
          <cell r="N549">
            <v>5321.42</v>
          </cell>
          <cell r="Y549">
            <v>1787</v>
          </cell>
        </row>
        <row r="550">
          <cell r="B550">
            <v>7</v>
          </cell>
          <cell r="N550">
            <v>5321.42</v>
          </cell>
          <cell r="Y550">
            <v>1787</v>
          </cell>
        </row>
        <row r="551">
          <cell r="B551">
            <v>7</v>
          </cell>
          <cell r="N551">
            <v>5321.42</v>
          </cell>
          <cell r="Y551">
            <v>1787</v>
          </cell>
        </row>
        <row r="552">
          <cell r="B552">
            <v>7</v>
          </cell>
          <cell r="N552">
            <v>5321.42</v>
          </cell>
          <cell r="Y552">
            <v>1787</v>
          </cell>
        </row>
        <row r="553">
          <cell r="B553">
            <v>7</v>
          </cell>
          <cell r="N553">
            <v>5321.42</v>
          </cell>
          <cell r="Y553">
            <v>1787</v>
          </cell>
        </row>
        <row r="554">
          <cell r="B554">
            <v>7</v>
          </cell>
          <cell r="N554">
            <v>5321.42</v>
          </cell>
          <cell r="Y554">
            <v>1787</v>
          </cell>
        </row>
        <row r="555">
          <cell r="B555">
            <v>7</v>
          </cell>
          <cell r="N555">
            <v>65100</v>
          </cell>
          <cell r="Y555">
            <v>1825</v>
          </cell>
        </row>
        <row r="556">
          <cell r="B556">
            <v>8</v>
          </cell>
          <cell r="N556">
            <v>869.57</v>
          </cell>
          <cell r="Y556">
            <v>1825</v>
          </cell>
        </row>
        <row r="557">
          <cell r="B557">
            <v>8</v>
          </cell>
          <cell r="N557">
            <v>751.19</v>
          </cell>
          <cell r="Y557">
            <v>1822</v>
          </cell>
        </row>
        <row r="558">
          <cell r="B558">
            <v>8</v>
          </cell>
          <cell r="N558">
            <v>739.8</v>
          </cell>
          <cell r="Y558">
            <v>1822</v>
          </cell>
        </row>
        <row r="559">
          <cell r="B559">
            <v>8</v>
          </cell>
          <cell r="N559">
            <v>715</v>
          </cell>
          <cell r="Y559">
            <v>1822</v>
          </cell>
        </row>
        <row r="560">
          <cell r="B560">
            <v>8</v>
          </cell>
          <cell r="N560">
            <v>738.84</v>
          </cell>
          <cell r="Y560">
            <v>1822</v>
          </cell>
        </row>
        <row r="561">
          <cell r="B561">
            <v>8</v>
          </cell>
          <cell r="N561">
            <v>72.17</v>
          </cell>
          <cell r="Y561">
            <v>1825</v>
          </cell>
        </row>
        <row r="562">
          <cell r="B562">
            <v>8</v>
          </cell>
          <cell r="N562">
            <v>123.83</v>
          </cell>
          <cell r="Y562">
            <v>1825</v>
          </cell>
        </row>
        <row r="563">
          <cell r="B563">
            <v>8</v>
          </cell>
          <cell r="N563">
            <v>220.42</v>
          </cell>
          <cell r="Y563">
            <v>1825</v>
          </cell>
        </row>
        <row r="564">
          <cell r="B564">
            <v>8</v>
          </cell>
          <cell r="N564">
            <v>160.87</v>
          </cell>
          <cell r="Y564">
            <v>1799</v>
          </cell>
        </row>
        <row r="565">
          <cell r="B565">
            <v>8</v>
          </cell>
          <cell r="N565">
            <v>4200</v>
          </cell>
          <cell r="Y565">
            <v>1825</v>
          </cell>
        </row>
        <row r="566">
          <cell r="B566">
            <v>8</v>
          </cell>
          <cell r="N566">
            <v>4480</v>
          </cell>
          <cell r="Y566">
            <v>1825</v>
          </cell>
        </row>
        <row r="567">
          <cell r="B567">
            <v>8</v>
          </cell>
          <cell r="N567">
            <v>22376.62</v>
          </cell>
          <cell r="Y567">
            <v>1851</v>
          </cell>
        </row>
        <row r="568">
          <cell r="B568">
            <v>8</v>
          </cell>
          <cell r="N568">
            <v>28862.59</v>
          </cell>
          <cell r="Y568">
            <v>1795</v>
          </cell>
        </row>
        <row r="569">
          <cell r="B569">
            <v>8</v>
          </cell>
          <cell r="N569">
            <v>1778.26</v>
          </cell>
          <cell r="Y569">
            <v>1789</v>
          </cell>
        </row>
        <row r="570">
          <cell r="B570">
            <v>8</v>
          </cell>
          <cell r="N570">
            <v>1449.53</v>
          </cell>
          <cell r="Y570">
            <v>1789</v>
          </cell>
        </row>
        <row r="571">
          <cell r="B571">
            <v>8</v>
          </cell>
          <cell r="N571">
            <v>8273</v>
          </cell>
          <cell r="Y571">
            <v>1789</v>
          </cell>
        </row>
        <row r="572">
          <cell r="B572">
            <v>8</v>
          </cell>
          <cell r="N572">
            <v>842.61</v>
          </cell>
          <cell r="Y572">
            <v>2145</v>
          </cell>
        </row>
        <row r="573">
          <cell r="B573">
            <v>8</v>
          </cell>
          <cell r="N573">
            <v>87209.42</v>
          </cell>
          <cell r="Y573">
            <v>1852</v>
          </cell>
        </row>
        <row r="574">
          <cell r="B574">
            <v>8</v>
          </cell>
          <cell r="N574">
            <v>5300</v>
          </cell>
          <cell r="Y574">
            <v>1822</v>
          </cell>
        </row>
        <row r="575">
          <cell r="B575">
            <v>8</v>
          </cell>
          <cell r="N575">
            <v>1500</v>
          </cell>
          <cell r="Y575">
            <v>1789</v>
          </cell>
        </row>
        <row r="576">
          <cell r="B576">
            <v>8</v>
          </cell>
          <cell r="N576">
            <v>1458.95</v>
          </cell>
          <cell r="Y576">
            <v>1789</v>
          </cell>
        </row>
        <row r="577">
          <cell r="B577">
            <v>8</v>
          </cell>
          <cell r="N577">
            <v>1939.3</v>
          </cell>
          <cell r="Y577">
            <v>1789</v>
          </cell>
        </row>
        <row r="578">
          <cell r="B578">
            <v>8</v>
          </cell>
          <cell r="N578">
            <v>1000.25</v>
          </cell>
          <cell r="Y578">
            <v>1799</v>
          </cell>
        </row>
        <row r="579">
          <cell r="B579">
            <v>8</v>
          </cell>
          <cell r="N579">
            <v>1871.15</v>
          </cell>
          <cell r="Y579">
            <v>1789</v>
          </cell>
        </row>
        <row r="580">
          <cell r="B580">
            <v>8</v>
          </cell>
          <cell r="N580">
            <v>4060</v>
          </cell>
          <cell r="Y580">
            <v>2145</v>
          </cell>
        </row>
        <row r="581">
          <cell r="B581">
            <v>8</v>
          </cell>
          <cell r="N581">
            <v>869.57</v>
          </cell>
          <cell r="Y581">
            <v>1825</v>
          </cell>
        </row>
        <row r="582">
          <cell r="B582">
            <v>8</v>
          </cell>
          <cell r="N582">
            <v>869.57</v>
          </cell>
          <cell r="Y582">
            <v>1825</v>
          </cell>
        </row>
        <row r="583">
          <cell r="B583">
            <v>8</v>
          </cell>
          <cell r="N583">
            <v>869.57</v>
          </cell>
          <cell r="Y583">
            <v>1825</v>
          </cell>
        </row>
        <row r="584">
          <cell r="B584">
            <v>8</v>
          </cell>
          <cell r="N584">
            <v>1739.13</v>
          </cell>
          <cell r="Y584">
            <v>1825</v>
          </cell>
        </row>
        <row r="585">
          <cell r="B585">
            <v>8</v>
          </cell>
          <cell r="N585">
            <v>869.57</v>
          </cell>
          <cell r="Y585">
            <v>1825</v>
          </cell>
        </row>
        <row r="586">
          <cell r="B586">
            <v>8</v>
          </cell>
          <cell r="N586">
            <v>869.57</v>
          </cell>
          <cell r="Y586">
            <v>1825</v>
          </cell>
        </row>
        <row r="587">
          <cell r="B587">
            <v>8</v>
          </cell>
          <cell r="N587">
            <v>869.57</v>
          </cell>
          <cell r="Y587">
            <v>1825</v>
          </cell>
        </row>
        <row r="588">
          <cell r="B588">
            <v>8</v>
          </cell>
          <cell r="N588">
            <v>1739.13</v>
          </cell>
          <cell r="Y588">
            <v>1825</v>
          </cell>
        </row>
        <row r="589">
          <cell r="B589">
            <v>8</v>
          </cell>
          <cell r="N589">
            <v>1241.8399999999999</v>
          </cell>
          <cell r="Y589">
            <v>1799</v>
          </cell>
        </row>
        <row r="590">
          <cell r="B590">
            <v>8</v>
          </cell>
          <cell r="N590">
            <v>1000</v>
          </cell>
          <cell r="Y590">
            <v>1799</v>
          </cell>
        </row>
        <row r="591">
          <cell r="B591">
            <v>8</v>
          </cell>
          <cell r="N591">
            <v>1000.25</v>
          </cell>
          <cell r="Y591">
            <v>1799</v>
          </cell>
        </row>
        <row r="592">
          <cell r="B592">
            <v>8</v>
          </cell>
          <cell r="N592">
            <v>3087.6</v>
          </cell>
          <cell r="Y592">
            <v>2145</v>
          </cell>
        </row>
        <row r="593">
          <cell r="B593">
            <v>8</v>
          </cell>
          <cell r="N593">
            <v>23525.48</v>
          </cell>
          <cell r="Y593">
            <v>1822</v>
          </cell>
        </row>
        <row r="594">
          <cell r="B594">
            <v>8</v>
          </cell>
          <cell r="N594">
            <v>5940</v>
          </cell>
          <cell r="Y594">
            <v>1789</v>
          </cell>
        </row>
        <row r="595">
          <cell r="B595">
            <v>8</v>
          </cell>
          <cell r="N595">
            <v>1174.07</v>
          </cell>
          <cell r="Y595">
            <v>1799</v>
          </cell>
        </row>
        <row r="596">
          <cell r="B596">
            <v>8</v>
          </cell>
          <cell r="N596">
            <v>1068.3499999999999</v>
          </cell>
          <cell r="Y596">
            <v>1799</v>
          </cell>
        </row>
        <row r="597">
          <cell r="B597">
            <v>8</v>
          </cell>
          <cell r="N597">
            <v>3636.96</v>
          </cell>
          <cell r="Y597">
            <v>1789</v>
          </cell>
        </row>
        <row r="598">
          <cell r="B598">
            <v>8</v>
          </cell>
          <cell r="N598">
            <v>9386.9500000000007</v>
          </cell>
          <cell r="Y598">
            <v>1789</v>
          </cell>
        </row>
        <row r="599">
          <cell r="B599">
            <v>8</v>
          </cell>
          <cell r="N599">
            <v>500</v>
          </cell>
          <cell r="Y599">
            <v>1789</v>
          </cell>
        </row>
        <row r="600">
          <cell r="B600">
            <v>8</v>
          </cell>
          <cell r="N600">
            <v>1000.25</v>
          </cell>
          <cell r="Y600">
            <v>1799</v>
          </cell>
        </row>
        <row r="601">
          <cell r="B601">
            <v>8</v>
          </cell>
          <cell r="N601">
            <v>1642.35</v>
          </cell>
          <cell r="Y601">
            <v>1789</v>
          </cell>
        </row>
        <row r="602">
          <cell r="B602">
            <v>8</v>
          </cell>
          <cell r="N602">
            <v>4690.4399999999996</v>
          </cell>
          <cell r="Y602">
            <v>1795</v>
          </cell>
        </row>
        <row r="603">
          <cell r="B603">
            <v>8</v>
          </cell>
          <cell r="N603">
            <v>2865.22</v>
          </cell>
          <cell r="Y603">
            <v>1795</v>
          </cell>
        </row>
        <row r="604">
          <cell r="B604">
            <v>8</v>
          </cell>
          <cell r="N604">
            <v>1200.25</v>
          </cell>
          <cell r="Y604">
            <v>1789</v>
          </cell>
        </row>
        <row r="605">
          <cell r="B605">
            <v>8</v>
          </cell>
          <cell r="N605">
            <v>5748.66</v>
          </cell>
          <cell r="Y605">
            <v>1789</v>
          </cell>
        </row>
        <row r="606">
          <cell r="B606">
            <v>8</v>
          </cell>
          <cell r="N606">
            <v>1163.94</v>
          </cell>
          <cell r="Y606">
            <v>2144</v>
          </cell>
        </row>
        <row r="607">
          <cell r="B607">
            <v>8</v>
          </cell>
          <cell r="N607">
            <v>520.88</v>
          </cell>
          <cell r="Y607">
            <v>1789</v>
          </cell>
        </row>
        <row r="608">
          <cell r="B608">
            <v>8</v>
          </cell>
          <cell r="N608">
            <v>1041.75</v>
          </cell>
          <cell r="Y608">
            <v>1789</v>
          </cell>
        </row>
        <row r="609">
          <cell r="B609">
            <v>8</v>
          </cell>
          <cell r="N609">
            <v>2835.55</v>
          </cell>
          <cell r="Y609">
            <v>1789</v>
          </cell>
        </row>
        <row r="610">
          <cell r="B610">
            <v>8</v>
          </cell>
          <cell r="N610">
            <v>1147.44</v>
          </cell>
          <cell r="Y610">
            <v>2144</v>
          </cell>
        </row>
        <row r="611">
          <cell r="B611">
            <v>8</v>
          </cell>
          <cell r="N611">
            <v>1512.95</v>
          </cell>
          <cell r="Y611">
            <v>1805</v>
          </cell>
        </row>
        <row r="612">
          <cell r="B612">
            <v>8</v>
          </cell>
          <cell r="N612">
            <v>1600</v>
          </cell>
          <cell r="Y612">
            <v>1805</v>
          </cell>
        </row>
        <row r="613">
          <cell r="B613">
            <v>8</v>
          </cell>
          <cell r="N613">
            <v>450</v>
          </cell>
          <cell r="Y613">
            <v>1805</v>
          </cell>
        </row>
        <row r="614">
          <cell r="B614">
            <v>8</v>
          </cell>
          <cell r="N614">
            <v>3822.61</v>
          </cell>
          <cell r="Y614">
            <v>1789</v>
          </cell>
        </row>
        <row r="615">
          <cell r="B615">
            <v>8</v>
          </cell>
          <cell r="N615">
            <v>923</v>
          </cell>
          <cell r="Y615">
            <v>1789</v>
          </cell>
        </row>
        <row r="616">
          <cell r="B616">
            <v>8</v>
          </cell>
          <cell r="N616">
            <v>4514.78</v>
          </cell>
          <cell r="Y616">
            <v>1789</v>
          </cell>
        </row>
        <row r="617">
          <cell r="B617">
            <v>8</v>
          </cell>
          <cell r="N617">
            <v>1271.45</v>
          </cell>
          <cell r="Y617">
            <v>1799</v>
          </cell>
        </row>
        <row r="618">
          <cell r="B618">
            <v>8</v>
          </cell>
          <cell r="N618">
            <v>8060.9</v>
          </cell>
          <cell r="Y618">
            <v>1789</v>
          </cell>
        </row>
        <row r="619">
          <cell r="B619">
            <v>8</v>
          </cell>
          <cell r="N619">
            <v>1300.25</v>
          </cell>
          <cell r="Y619">
            <v>1789</v>
          </cell>
        </row>
        <row r="620">
          <cell r="B620">
            <v>8</v>
          </cell>
          <cell r="N620">
            <v>20.87</v>
          </cell>
          <cell r="Y620">
            <v>1825</v>
          </cell>
        </row>
        <row r="621">
          <cell r="B621">
            <v>8</v>
          </cell>
          <cell r="N621">
            <v>20.87</v>
          </cell>
          <cell r="Y621">
            <v>1825</v>
          </cell>
        </row>
        <row r="622">
          <cell r="B622">
            <v>8</v>
          </cell>
          <cell r="N622">
            <v>20.87</v>
          </cell>
          <cell r="Y622">
            <v>1825</v>
          </cell>
        </row>
        <row r="623">
          <cell r="B623">
            <v>8</v>
          </cell>
          <cell r="N623">
            <v>1535.15</v>
          </cell>
          <cell r="Y623">
            <v>1789</v>
          </cell>
        </row>
        <row r="624">
          <cell r="B624">
            <v>8</v>
          </cell>
          <cell r="N624">
            <v>1591.13</v>
          </cell>
          <cell r="Y624">
            <v>1789</v>
          </cell>
        </row>
        <row r="625">
          <cell r="B625">
            <v>8</v>
          </cell>
          <cell r="N625">
            <v>1097.44</v>
          </cell>
          <cell r="Y625">
            <v>1789</v>
          </cell>
        </row>
        <row r="626">
          <cell r="B626">
            <v>8</v>
          </cell>
          <cell r="N626">
            <v>10913.36</v>
          </cell>
          <cell r="Y626">
            <v>1800</v>
          </cell>
        </row>
        <row r="627">
          <cell r="B627">
            <v>8</v>
          </cell>
          <cell r="N627">
            <v>1000</v>
          </cell>
          <cell r="Y627">
            <v>1789</v>
          </cell>
        </row>
        <row r="628">
          <cell r="B628">
            <v>8</v>
          </cell>
          <cell r="N628">
            <v>54281.27</v>
          </cell>
          <cell r="Y628">
            <v>1791</v>
          </cell>
        </row>
        <row r="629">
          <cell r="B629">
            <v>8</v>
          </cell>
          <cell r="N629">
            <v>41759.74</v>
          </cell>
          <cell r="Y629">
            <v>1823</v>
          </cell>
        </row>
        <row r="630">
          <cell r="B630">
            <v>8</v>
          </cell>
          <cell r="N630">
            <v>23333.33</v>
          </cell>
          <cell r="Y630">
            <v>1791</v>
          </cell>
        </row>
        <row r="631">
          <cell r="B631">
            <v>8</v>
          </cell>
          <cell r="N631">
            <v>38430.400000000001</v>
          </cell>
          <cell r="Y631">
            <v>1791</v>
          </cell>
        </row>
        <row r="632">
          <cell r="B632">
            <v>8</v>
          </cell>
          <cell r="N632">
            <v>31500</v>
          </cell>
          <cell r="Y632">
            <v>1824</v>
          </cell>
        </row>
        <row r="633">
          <cell r="B633">
            <v>8</v>
          </cell>
          <cell r="N633">
            <v>38430.400000000001</v>
          </cell>
          <cell r="Y633">
            <v>1791</v>
          </cell>
        </row>
        <row r="634">
          <cell r="B634">
            <v>8</v>
          </cell>
          <cell r="N634">
            <v>38430.400000000001</v>
          </cell>
          <cell r="Y634">
            <v>1835</v>
          </cell>
        </row>
        <row r="635">
          <cell r="B635">
            <v>8</v>
          </cell>
          <cell r="N635">
            <v>22500</v>
          </cell>
          <cell r="Y635">
            <v>1827</v>
          </cell>
        </row>
        <row r="636">
          <cell r="B636">
            <v>8</v>
          </cell>
          <cell r="N636">
            <v>38430.400000000001</v>
          </cell>
          <cell r="Y636">
            <v>1791</v>
          </cell>
        </row>
        <row r="637">
          <cell r="B637">
            <v>8</v>
          </cell>
          <cell r="N637">
            <v>20157.8</v>
          </cell>
          <cell r="Y637">
            <v>1833</v>
          </cell>
        </row>
        <row r="638">
          <cell r="B638">
            <v>8</v>
          </cell>
          <cell r="N638">
            <v>10972</v>
          </cell>
          <cell r="Y638">
            <v>1834</v>
          </cell>
        </row>
        <row r="639">
          <cell r="B639">
            <v>8</v>
          </cell>
          <cell r="N639">
            <v>10972</v>
          </cell>
          <cell r="Y639">
            <v>1834</v>
          </cell>
        </row>
        <row r="640">
          <cell r="B640">
            <v>8</v>
          </cell>
          <cell r="N640">
            <v>7000</v>
          </cell>
          <cell r="Y640">
            <v>1785</v>
          </cell>
        </row>
        <row r="641">
          <cell r="B641">
            <v>8</v>
          </cell>
          <cell r="N641">
            <v>38430.400000000001</v>
          </cell>
          <cell r="Y641">
            <v>1788</v>
          </cell>
        </row>
        <row r="642">
          <cell r="B642">
            <v>8</v>
          </cell>
          <cell r="N642">
            <v>24166.799999999999</v>
          </cell>
          <cell r="Y642">
            <v>1784</v>
          </cell>
        </row>
        <row r="643">
          <cell r="B643">
            <v>8</v>
          </cell>
          <cell r="N643">
            <v>24166.799999999999</v>
          </cell>
          <cell r="Y643">
            <v>1784</v>
          </cell>
        </row>
        <row r="644">
          <cell r="B644">
            <v>8</v>
          </cell>
          <cell r="N644">
            <v>15410.17</v>
          </cell>
          <cell r="Y644">
            <v>1782</v>
          </cell>
        </row>
        <row r="645">
          <cell r="B645">
            <v>8</v>
          </cell>
          <cell r="N645">
            <v>15410.17</v>
          </cell>
          <cell r="Y645">
            <v>1782</v>
          </cell>
        </row>
        <row r="646">
          <cell r="B646">
            <v>8</v>
          </cell>
          <cell r="N646">
            <v>15410.17</v>
          </cell>
          <cell r="Y646">
            <v>1782</v>
          </cell>
        </row>
        <row r="647">
          <cell r="B647">
            <v>8</v>
          </cell>
          <cell r="N647">
            <v>15410.17</v>
          </cell>
          <cell r="Y647">
            <v>1782</v>
          </cell>
        </row>
        <row r="648">
          <cell r="B648">
            <v>8</v>
          </cell>
          <cell r="N648">
            <v>15410.17</v>
          </cell>
          <cell r="Y648">
            <v>1782</v>
          </cell>
        </row>
        <row r="649">
          <cell r="B649">
            <v>8</v>
          </cell>
          <cell r="N649">
            <v>15410.17</v>
          </cell>
          <cell r="Y649">
            <v>1782</v>
          </cell>
        </row>
        <row r="650">
          <cell r="B650">
            <v>8</v>
          </cell>
          <cell r="N650">
            <v>5321.42</v>
          </cell>
          <cell r="Y650">
            <v>1783</v>
          </cell>
        </row>
        <row r="651">
          <cell r="B651">
            <v>8</v>
          </cell>
          <cell r="N651">
            <v>5321.42</v>
          </cell>
          <cell r="Y651">
            <v>1787</v>
          </cell>
        </row>
        <row r="652">
          <cell r="B652">
            <v>8</v>
          </cell>
          <cell r="N652">
            <v>5321.42</v>
          </cell>
          <cell r="Y652">
            <v>1783</v>
          </cell>
        </row>
        <row r="653">
          <cell r="B653">
            <v>8</v>
          </cell>
          <cell r="N653">
            <v>5321.42</v>
          </cell>
          <cell r="Y653">
            <v>1783</v>
          </cell>
        </row>
        <row r="654">
          <cell r="B654">
            <v>8</v>
          </cell>
          <cell r="N654">
            <v>5321.42</v>
          </cell>
          <cell r="Y654">
            <v>1783</v>
          </cell>
        </row>
        <row r="655">
          <cell r="B655">
            <v>8</v>
          </cell>
          <cell r="N655">
            <v>5321.42</v>
          </cell>
          <cell r="Y655">
            <v>1787</v>
          </cell>
        </row>
        <row r="656">
          <cell r="B656">
            <v>8</v>
          </cell>
          <cell r="N656">
            <v>5321.42</v>
          </cell>
          <cell r="Y656">
            <v>1783</v>
          </cell>
        </row>
        <row r="657">
          <cell r="B657">
            <v>8</v>
          </cell>
          <cell r="N657">
            <v>5321.42</v>
          </cell>
          <cell r="Y657">
            <v>1783</v>
          </cell>
        </row>
        <row r="658">
          <cell r="B658">
            <v>8</v>
          </cell>
          <cell r="N658">
            <v>5321.42</v>
          </cell>
          <cell r="Y658">
            <v>1783</v>
          </cell>
        </row>
        <row r="659">
          <cell r="B659">
            <v>8</v>
          </cell>
          <cell r="N659">
            <v>5321.42</v>
          </cell>
          <cell r="Y659">
            <v>1783</v>
          </cell>
        </row>
        <row r="660">
          <cell r="B660">
            <v>8</v>
          </cell>
          <cell r="N660">
            <v>5321.42</v>
          </cell>
          <cell r="Y660">
            <v>1783</v>
          </cell>
        </row>
        <row r="661">
          <cell r="B661">
            <v>8</v>
          </cell>
          <cell r="N661">
            <v>5321.42</v>
          </cell>
          <cell r="Y661">
            <v>1783</v>
          </cell>
        </row>
        <row r="662">
          <cell r="B662">
            <v>8</v>
          </cell>
          <cell r="N662">
            <v>5321.42</v>
          </cell>
          <cell r="Y662">
            <v>1783</v>
          </cell>
        </row>
        <row r="663">
          <cell r="B663">
            <v>8</v>
          </cell>
          <cell r="N663">
            <v>5321.42</v>
          </cell>
          <cell r="Y663">
            <v>1783</v>
          </cell>
        </row>
        <row r="664">
          <cell r="B664">
            <v>8</v>
          </cell>
          <cell r="N664">
            <v>5321.42</v>
          </cell>
          <cell r="Y664">
            <v>1783</v>
          </cell>
        </row>
        <row r="665">
          <cell r="B665">
            <v>8</v>
          </cell>
          <cell r="N665">
            <v>5321.42</v>
          </cell>
          <cell r="Y665">
            <v>1783</v>
          </cell>
        </row>
        <row r="666">
          <cell r="B666">
            <v>8</v>
          </cell>
          <cell r="N666">
            <v>5321.42</v>
          </cell>
          <cell r="Y666">
            <v>1783</v>
          </cell>
        </row>
        <row r="667">
          <cell r="B667">
            <v>8</v>
          </cell>
          <cell r="N667">
            <v>5321.42</v>
          </cell>
          <cell r="Y667">
            <v>1783</v>
          </cell>
        </row>
        <row r="668">
          <cell r="B668">
            <v>8</v>
          </cell>
          <cell r="N668">
            <v>5321.42</v>
          </cell>
          <cell r="Y668">
            <v>1783</v>
          </cell>
        </row>
        <row r="669">
          <cell r="B669">
            <v>8</v>
          </cell>
          <cell r="N669">
            <v>5321.42</v>
          </cell>
          <cell r="Y669">
            <v>1787</v>
          </cell>
        </row>
        <row r="670">
          <cell r="B670">
            <v>8</v>
          </cell>
          <cell r="N670">
            <v>5321.42</v>
          </cell>
          <cell r="Y670">
            <v>1783</v>
          </cell>
        </row>
        <row r="671">
          <cell r="B671">
            <v>8</v>
          </cell>
          <cell r="N671">
            <v>5321.42</v>
          </cell>
          <cell r="Y671">
            <v>1783</v>
          </cell>
        </row>
        <row r="672">
          <cell r="B672">
            <v>8</v>
          </cell>
          <cell r="N672">
            <v>5321.42</v>
          </cell>
          <cell r="Y672">
            <v>1783</v>
          </cell>
        </row>
        <row r="673">
          <cell r="B673">
            <v>8</v>
          </cell>
          <cell r="N673">
            <v>7000</v>
          </cell>
          <cell r="Y673">
            <v>1802</v>
          </cell>
        </row>
        <row r="674">
          <cell r="B674">
            <v>8</v>
          </cell>
          <cell r="N674">
            <v>5321.42</v>
          </cell>
          <cell r="Y674">
            <v>1783</v>
          </cell>
        </row>
        <row r="675">
          <cell r="B675">
            <v>8</v>
          </cell>
          <cell r="N675">
            <v>5321.42</v>
          </cell>
          <cell r="Y675">
            <v>1783</v>
          </cell>
        </row>
        <row r="676">
          <cell r="B676">
            <v>8</v>
          </cell>
          <cell r="N676">
            <v>5321.42</v>
          </cell>
          <cell r="Y676">
            <v>1783</v>
          </cell>
        </row>
        <row r="677">
          <cell r="B677">
            <v>8</v>
          </cell>
          <cell r="N677">
            <v>5321.42</v>
          </cell>
          <cell r="Y677">
            <v>1783</v>
          </cell>
        </row>
        <row r="678">
          <cell r="B678">
            <v>8</v>
          </cell>
          <cell r="N678">
            <v>5321.42</v>
          </cell>
          <cell r="Y678">
            <v>1783</v>
          </cell>
        </row>
        <row r="679">
          <cell r="B679">
            <v>8</v>
          </cell>
          <cell r="N679">
            <v>5321.42</v>
          </cell>
          <cell r="Y679">
            <v>1783</v>
          </cell>
        </row>
        <row r="680">
          <cell r="B680">
            <v>8</v>
          </cell>
          <cell r="N680">
            <v>5321.42</v>
          </cell>
          <cell r="Y680">
            <v>1783</v>
          </cell>
        </row>
        <row r="681">
          <cell r="B681">
            <v>8</v>
          </cell>
          <cell r="N681">
            <v>5321.42</v>
          </cell>
          <cell r="Y681">
            <v>1783</v>
          </cell>
        </row>
        <row r="682">
          <cell r="B682">
            <v>8</v>
          </cell>
          <cell r="N682">
            <v>5321.42</v>
          </cell>
          <cell r="Y682">
            <v>1783</v>
          </cell>
        </row>
        <row r="683">
          <cell r="B683">
            <v>8</v>
          </cell>
          <cell r="N683">
            <v>13491.13</v>
          </cell>
          <cell r="Y683">
            <v>1833</v>
          </cell>
        </row>
        <row r="684">
          <cell r="B684">
            <v>8</v>
          </cell>
          <cell r="N684">
            <v>13491.13</v>
          </cell>
          <cell r="Y684">
            <v>1807</v>
          </cell>
        </row>
        <row r="685">
          <cell r="B685">
            <v>8</v>
          </cell>
          <cell r="N685">
            <v>20000</v>
          </cell>
          <cell r="Y685">
            <v>1826</v>
          </cell>
        </row>
        <row r="686">
          <cell r="B686">
            <v>8</v>
          </cell>
          <cell r="N686">
            <v>7000</v>
          </cell>
          <cell r="Y686">
            <v>1785</v>
          </cell>
        </row>
        <row r="687">
          <cell r="B687">
            <v>8</v>
          </cell>
          <cell r="N687">
            <v>8056</v>
          </cell>
          <cell r="Y687">
            <v>1834</v>
          </cell>
        </row>
        <row r="688">
          <cell r="B688">
            <v>8</v>
          </cell>
          <cell r="N688">
            <v>20000</v>
          </cell>
          <cell r="Y688">
            <v>1796</v>
          </cell>
        </row>
        <row r="689">
          <cell r="B689">
            <v>8</v>
          </cell>
          <cell r="N689">
            <v>30000</v>
          </cell>
          <cell r="Y689">
            <v>1786</v>
          </cell>
        </row>
        <row r="690">
          <cell r="B690">
            <v>8</v>
          </cell>
          <cell r="N690">
            <v>7000</v>
          </cell>
          <cell r="Y690">
            <v>1785</v>
          </cell>
        </row>
        <row r="691">
          <cell r="B691">
            <v>8</v>
          </cell>
          <cell r="N691">
            <v>7000</v>
          </cell>
          <cell r="Y691">
            <v>1785</v>
          </cell>
        </row>
        <row r="692">
          <cell r="B692">
            <v>8</v>
          </cell>
          <cell r="N692">
            <v>5321.42</v>
          </cell>
          <cell r="Y692">
            <v>1785</v>
          </cell>
        </row>
        <row r="693">
          <cell r="B693">
            <v>8</v>
          </cell>
          <cell r="N693">
            <v>5321.42</v>
          </cell>
          <cell r="Y693">
            <v>1783</v>
          </cell>
        </row>
        <row r="694">
          <cell r="B694">
            <v>8</v>
          </cell>
          <cell r="N694">
            <v>5321.42</v>
          </cell>
          <cell r="Y694">
            <v>1783</v>
          </cell>
        </row>
        <row r="695">
          <cell r="B695">
            <v>8</v>
          </cell>
          <cell r="N695">
            <v>5321.42</v>
          </cell>
          <cell r="Y695">
            <v>1783</v>
          </cell>
        </row>
        <row r="696">
          <cell r="B696">
            <v>8</v>
          </cell>
          <cell r="N696">
            <v>5321.42</v>
          </cell>
          <cell r="Y696">
            <v>1787</v>
          </cell>
        </row>
        <row r="697">
          <cell r="B697">
            <v>8</v>
          </cell>
          <cell r="N697">
            <v>5321.42</v>
          </cell>
          <cell r="Y697">
            <v>1787</v>
          </cell>
        </row>
        <row r="698">
          <cell r="B698">
            <v>8</v>
          </cell>
          <cell r="N698">
            <v>5321.42</v>
          </cell>
          <cell r="Y698">
            <v>1787</v>
          </cell>
        </row>
        <row r="699">
          <cell r="B699">
            <v>8</v>
          </cell>
          <cell r="N699">
            <v>5321.42</v>
          </cell>
          <cell r="Y699">
            <v>1787</v>
          </cell>
        </row>
        <row r="700">
          <cell r="B700">
            <v>8</v>
          </cell>
          <cell r="N700">
            <v>5321.42</v>
          </cell>
          <cell r="Y700">
            <v>1787</v>
          </cell>
        </row>
        <row r="701">
          <cell r="B701">
            <v>8</v>
          </cell>
          <cell r="N701">
            <v>5321.42</v>
          </cell>
          <cell r="Y701">
            <v>1787</v>
          </cell>
        </row>
        <row r="702">
          <cell r="B702">
            <v>8</v>
          </cell>
          <cell r="N702">
            <v>5321.42</v>
          </cell>
          <cell r="Y702">
            <v>1787</v>
          </cell>
        </row>
        <row r="703">
          <cell r="B703">
            <v>8</v>
          </cell>
          <cell r="N703">
            <v>5321.42</v>
          </cell>
          <cell r="Y703">
            <v>1783</v>
          </cell>
        </row>
        <row r="704">
          <cell r="B704">
            <v>8</v>
          </cell>
          <cell r="N704">
            <v>5321.42</v>
          </cell>
          <cell r="Y704">
            <v>1783</v>
          </cell>
        </row>
        <row r="705">
          <cell r="B705">
            <v>8</v>
          </cell>
          <cell r="N705">
            <v>5321.42</v>
          </cell>
          <cell r="Y705">
            <v>1785</v>
          </cell>
        </row>
        <row r="706">
          <cell r="B706">
            <v>8</v>
          </cell>
          <cell r="N706">
            <v>5321.42</v>
          </cell>
          <cell r="Y706">
            <v>1798</v>
          </cell>
        </row>
        <row r="707">
          <cell r="B707">
            <v>8</v>
          </cell>
          <cell r="N707">
            <v>5321.42</v>
          </cell>
          <cell r="Y707">
            <v>1783</v>
          </cell>
        </row>
        <row r="708">
          <cell r="B708">
            <v>8</v>
          </cell>
          <cell r="N708">
            <v>5321.42</v>
          </cell>
          <cell r="Y708">
            <v>1783</v>
          </cell>
        </row>
        <row r="709">
          <cell r="B709">
            <v>8</v>
          </cell>
          <cell r="N709">
            <v>5321.42</v>
          </cell>
          <cell r="Y709">
            <v>1783</v>
          </cell>
        </row>
        <row r="710">
          <cell r="B710">
            <v>8</v>
          </cell>
          <cell r="N710">
            <v>5321.42</v>
          </cell>
          <cell r="Y710">
            <v>1798</v>
          </cell>
        </row>
        <row r="711">
          <cell r="B711">
            <v>8</v>
          </cell>
          <cell r="N711">
            <v>5321.42</v>
          </cell>
          <cell r="Y711">
            <v>1878</v>
          </cell>
        </row>
        <row r="712">
          <cell r="B712">
            <v>8</v>
          </cell>
          <cell r="N712">
            <v>5321.42</v>
          </cell>
          <cell r="Y712">
            <v>1878</v>
          </cell>
        </row>
        <row r="713">
          <cell r="B713">
            <v>8</v>
          </cell>
          <cell r="N713">
            <v>20000</v>
          </cell>
          <cell r="Y713">
            <v>1786</v>
          </cell>
        </row>
        <row r="714">
          <cell r="B714">
            <v>8</v>
          </cell>
          <cell r="N714">
            <v>5321.42</v>
          </cell>
          <cell r="Y714">
            <v>1787</v>
          </cell>
        </row>
        <row r="715">
          <cell r="B715">
            <v>8</v>
          </cell>
          <cell r="N715">
            <v>5321.42</v>
          </cell>
          <cell r="Y715">
            <v>1787</v>
          </cell>
        </row>
        <row r="716">
          <cell r="B716">
            <v>8</v>
          </cell>
          <cell r="N716">
            <v>5321.42</v>
          </cell>
          <cell r="Y716">
            <v>1787</v>
          </cell>
        </row>
        <row r="717">
          <cell r="B717">
            <v>8</v>
          </cell>
          <cell r="N717">
            <v>5321.42</v>
          </cell>
          <cell r="Y717">
            <v>1787</v>
          </cell>
        </row>
        <row r="718">
          <cell r="B718">
            <v>8</v>
          </cell>
          <cell r="N718">
            <v>5321.42</v>
          </cell>
          <cell r="Y718">
            <v>1787</v>
          </cell>
        </row>
        <row r="719">
          <cell r="B719">
            <v>8</v>
          </cell>
          <cell r="N719">
            <v>5321.42</v>
          </cell>
          <cell r="Y719">
            <v>1787</v>
          </cell>
        </row>
        <row r="720">
          <cell r="B720">
            <v>8</v>
          </cell>
          <cell r="N720">
            <v>5321.42</v>
          </cell>
          <cell r="Y720">
            <v>1787</v>
          </cell>
        </row>
        <row r="721">
          <cell r="B721">
            <v>8</v>
          </cell>
          <cell r="N721">
            <v>53.23</v>
          </cell>
          <cell r="Y721">
            <v>1825</v>
          </cell>
        </row>
        <row r="722">
          <cell r="B722">
            <v>9</v>
          </cell>
          <cell r="N722">
            <v>72.17</v>
          </cell>
          <cell r="Y722">
            <v>1825</v>
          </cell>
        </row>
        <row r="723">
          <cell r="B723">
            <v>9</v>
          </cell>
          <cell r="N723">
            <v>108.26</v>
          </cell>
          <cell r="Y723">
            <v>1825</v>
          </cell>
        </row>
        <row r="724">
          <cell r="B724">
            <v>9</v>
          </cell>
          <cell r="N724">
            <v>20060</v>
          </cell>
          <cell r="Y724">
            <v>1789</v>
          </cell>
        </row>
        <row r="725">
          <cell r="B725">
            <v>9</v>
          </cell>
          <cell r="N725">
            <v>1500</v>
          </cell>
          <cell r="Y725">
            <v>1799</v>
          </cell>
        </row>
        <row r="726">
          <cell r="B726">
            <v>9</v>
          </cell>
          <cell r="N726">
            <v>1515.9</v>
          </cell>
          <cell r="Y726">
            <v>1806</v>
          </cell>
        </row>
        <row r="727">
          <cell r="B727">
            <v>9</v>
          </cell>
          <cell r="N727">
            <v>1500</v>
          </cell>
          <cell r="Y727">
            <v>1803</v>
          </cell>
        </row>
        <row r="728">
          <cell r="B728">
            <v>9</v>
          </cell>
          <cell r="N728">
            <v>13200</v>
          </cell>
          <cell r="Y728">
            <v>1789</v>
          </cell>
        </row>
        <row r="729">
          <cell r="B729">
            <v>9</v>
          </cell>
          <cell r="N729">
            <v>479.7</v>
          </cell>
          <cell r="Y729">
            <v>1825</v>
          </cell>
        </row>
        <row r="730">
          <cell r="B730">
            <v>9</v>
          </cell>
          <cell r="N730">
            <v>5300.84</v>
          </cell>
          <cell r="Y730">
            <v>1822</v>
          </cell>
        </row>
        <row r="731">
          <cell r="B731">
            <v>9</v>
          </cell>
          <cell r="N731">
            <v>86.09</v>
          </cell>
          <cell r="Y731">
            <v>1805</v>
          </cell>
        </row>
        <row r="732">
          <cell r="B732">
            <v>9</v>
          </cell>
          <cell r="N732">
            <v>1000</v>
          </cell>
          <cell r="Y732">
            <v>1799</v>
          </cell>
        </row>
        <row r="733">
          <cell r="B733">
            <v>9</v>
          </cell>
          <cell r="N733">
            <v>1000</v>
          </cell>
          <cell r="Y733">
            <v>1805</v>
          </cell>
        </row>
        <row r="734">
          <cell r="B734">
            <v>9</v>
          </cell>
          <cell r="N734">
            <v>147</v>
          </cell>
          <cell r="Y734">
            <v>1799</v>
          </cell>
        </row>
        <row r="735">
          <cell r="B735">
            <v>9</v>
          </cell>
          <cell r="N735">
            <v>147</v>
          </cell>
          <cell r="Y735">
            <v>1799</v>
          </cell>
        </row>
        <row r="736">
          <cell r="B736">
            <v>9</v>
          </cell>
          <cell r="N736">
            <v>171</v>
          </cell>
          <cell r="Y736">
            <v>1799</v>
          </cell>
        </row>
        <row r="737">
          <cell r="B737">
            <v>9</v>
          </cell>
          <cell r="N737">
            <v>171</v>
          </cell>
          <cell r="Y737">
            <v>1799</v>
          </cell>
        </row>
        <row r="738">
          <cell r="B738">
            <v>9</v>
          </cell>
          <cell r="N738">
            <v>1725.7</v>
          </cell>
          <cell r="Y738">
            <v>1799</v>
          </cell>
        </row>
        <row r="739">
          <cell r="B739">
            <v>9</v>
          </cell>
          <cell r="N739">
            <v>1800</v>
          </cell>
          <cell r="Y739">
            <v>1805</v>
          </cell>
        </row>
        <row r="740">
          <cell r="B740">
            <v>9</v>
          </cell>
          <cell r="N740">
            <v>2000.2</v>
          </cell>
          <cell r="Y740">
            <v>1805</v>
          </cell>
        </row>
        <row r="741">
          <cell r="B741">
            <v>9</v>
          </cell>
          <cell r="N741">
            <v>41.74</v>
          </cell>
          <cell r="Y741">
            <v>1805</v>
          </cell>
        </row>
        <row r="742">
          <cell r="B742">
            <v>9</v>
          </cell>
          <cell r="N742">
            <v>41.74</v>
          </cell>
          <cell r="Y742">
            <v>1805</v>
          </cell>
        </row>
        <row r="743">
          <cell r="B743">
            <v>9</v>
          </cell>
          <cell r="N743">
            <v>54.78</v>
          </cell>
          <cell r="Y743">
            <v>1805</v>
          </cell>
        </row>
        <row r="744">
          <cell r="B744">
            <v>9</v>
          </cell>
          <cell r="N744">
            <v>54.78</v>
          </cell>
          <cell r="Y744">
            <v>1805</v>
          </cell>
        </row>
        <row r="745">
          <cell r="B745">
            <v>9</v>
          </cell>
          <cell r="N745">
            <v>58.26</v>
          </cell>
          <cell r="Y745">
            <v>1805</v>
          </cell>
        </row>
        <row r="746">
          <cell r="B746">
            <v>9</v>
          </cell>
          <cell r="N746">
            <v>160</v>
          </cell>
          <cell r="Y746">
            <v>1805</v>
          </cell>
        </row>
        <row r="747">
          <cell r="B747">
            <v>9</v>
          </cell>
          <cell r="N747">
            <v>8113.04</v>
          </cell>
          <cell r="Y747">
            <v>1803</v>
          </cell>
        </row>
        <row r="748">
          <cell r="B748">
            <v>9</v>
          </cell>
          <cell r="N748">
            <v>4347.83</v>
          </cell>
          <cell r="Y748">
            <v>1822</v>
          </cell>
        </row>
        <row r="749">
          <cell r="B749">
            <v>9</v>
          </cell>
          <cell r="N749">
            <v>58.26</v>
          </cell>
          <cell r="Y749">
            <v>1803</v>
          </cell>
        </row>
        <row r="750">
          <cell r="B750">
            <v>9</v>
          </cell>
          <cell r="N750">
            <v>160</v>
          </cell>
          <cell r="Y750">
            <v>1803</v>
          </cell>
        </row>
        <row r="751">
          <cell r="B751">
            <v>9</v>
          </cell>
          <cell r="N751">
            <v>1685.61</v>
          </cell>
          <cell r="Y751">
            <v>1803</v>
          </cell>
        </row>
        <row r="752">
          <cell r="B752">
            <v>9</v>
          </cell>
          <cell r="N752">
            <v>1800.9</v>
          </cell>
          <cell r="Y752">
            <v>1799</v>
          </cell>
        </row>
        <row r="753">
          <cell r="B753">
            <v>9</v>
          </cell>
          <cell r="N753">
            <v>21.74</v>
          </cell>
          <cell r="Y753">
            <v>1799</v>
          </cell>
        </row>
        <row r="754">
          <cell r="B754">
            <v>9</v>
          </cell>
          <cell r="N754">
            <v>21.74</v>
          </cell>
          <cell r="Y754">
            <v>1799</v>
          </cell>
        </row>
        <row r="755">
          <cell r="B755">
            <v>9</v>
          </cell>
          <cell r="N755">
            <v>1537.3</v>
          </cell>
          <cell r="Y755">
            <v>1799</v>
          </cell>
        </row>
        <row r="756">
          <cell r="B756">
            <v>9</v>
          </cell>
          <cell r="N756">
            <v>700</v>
          </cell>
          <cell r="Y756">
            <v>1805</v>
          </cell>
        </row>
        <row r="757">
          <cell r="B757">
            <v>9</v>
          </cell>
          <cell r="N757">
            <v>4480</v>
          </cell>
          <cell r="Y757">
            <v>2145</v>
          </cell>
        </row>
        <row r="758">
          <cell r="B758">
            <v>9</v>
          </cell>
          <cell r="N758">
            <v>316.13</v>
          </cell>
          <cell r="Y758">
            <v>2145</v>
          </cell>
        </row>
        <row r="759">
          <cell r="B759">
            <v>9</v>
          </cell>
          <cell r="N759">
            <v>700.34</v>
          </cell>
          <cell r="Y759">
            <v>1799</v>
          </cell>
        </row>
        <row r="760">
          <cell r="B760">
            <v>9</v>
          </cell>
          <cell r="N760">
            <v>28006.02</v>
          </cell>
          <cell r="Y760">
            <v>1822</v>
          </cell>
        </row>
        <row r="761">
          <cell r="B761">
            <v>9</v>
          </cell>
          <cell r="N761">
            <v>300</v>
          </cell>
          <cell r="Y761">
            <v>1803</v>
          </cell>
        </row>
        <row r="762">
          <cell r="B762">
            <v>9</v>
          </cell>
          <cell r="N762">
            <v>13486.94</v>
          </cell>
          <cell r="Y762">
            <v>2145</v>
          </cell>
        </row>
        <row r="763">
          <cell r="B763">
            <v>9</v>
          </cell>
          <cell r="N763">
            <v>72900</v>
          </cell>
          <cell r="Y763">
            <v>2145</v>
          </cell>
        </row>
        <row r="764">
          <cell r="B764">
            <v>9</v>
          </cell>
          <cell r="N764">
            <v>400.95</v>
          </cell>
          <cell r="Y764">
            <v>1825</v>
          </cell>
        </row>
        <row r="765">
          <cell r="B765">
            <v>9</v>
          </cell>
          <cell r="N765">
            <v>14.35</v>
          </cell>
          <cell r="Y765">
            <v>1799</v>
          </cell>
        </row>
        <row r="766">
          <cell r="B766">
            <v>9</v>
          </cell>
          <cell r="N766">
            <v>14.35</v>
          </cell>
          <cell r="Y766">
            <v>1799</v>
          </cell>
        </row>
        <row r="767">
          <cell r="B767">
            <v>9</v>
          </cell>
          <cell r="N767">
            <v>14.35</v>
          </cell>
          <cell r="Y767">
            <v>1799</v>
          </cell>
        </row>
        <row r="768">
          <cell r="B768">
            <v>9</v>
          </cell>
          <cell r="N768">
            <v>14.35</v>
          </cell>
          <cell r="Y768">
            <v>1799</v>
          </cell>
        </row>
        <row r="769">
          <cell r="B769">
            <v>9</v>
          </cell>
          <cell r="N769">
            <v>21.74</v>
          </cell>
          <cell r="Y769">
            <v>1799</v>
          </cell>
        </row>
        <row r="770">
          <cell r="B770">
            <v>9</v>
          </cell>
          <cell r="N770">
            <v>1263.5</v>
          </cell>
          <cell r="Y770">
            <v>1803</v>
          </cell>
        </row>
        <row r="771">
          <cell r="B771">
            <v>9</v>
          </cell>
          <cell r="N771">
            <v>3197.78</v>
          </cell>
          <cell r="Y771">
            <v>2145</v>
          </cell>
        </row>
        <row r="772">
          <cell r="B772">
            <v>9</v>
          </cell>
          <cell r="N772">
            <v>3065.91</v>
          </cell>
          <cell r="Y772">
            <v>2145</v>
          </cell>
        </row>
        <row r="773">
          <cell r="B773">
            <v>9</v>
          </cell>
          <cell r="N773">
            <v>40136.85</v>
          </cell>
          <cell r="Y773">
            <v>1851</v>
          </cell>
        </row>
        <row r="774">
          <cell r="B774">
            <v>9</v>
          </cell>
          <cell r="N774">
            <v>5362.42</v>
          </cell>
          <cell r="Y774">
            <v>2145</v>
          </cell>
        </row>
        <row r="775">
          <cell r="B775">
            <v>9</v>
          </cell>
          <cell r="N775">
            <v>500</v>
          </cell>
          <cell r="Y775">
            <v>1805</v>
          </cell>
        </row>
        <row r="776">
          <cell r="B776">
            <v>9</v>
          </cell>
          <cell r="N776">
            <v>20.87</v>
          </cell>
          <cell r="Y776">
            <v>1825</v>
          </cell>
        </row>
        <row r="777">
          <cell r="B777">
            <v>9</v>
          </cell>
          <cell r="N777">
            <v>20.87</v>
          </cell>
          <cell r="Y777">
            <v>1825</v>
          </cell>
        </row>
        <row r="778">
          <cell r="B778">
            <v>9</v>
          </cell>
          <cell r="N778">
            <v>20.87</v>
          </cell>
          <cell r="Y778">
            <v>1825</v>
          </cell>
        </row>
        <row r="779">
          <cell r="B779">
            <v>9</v>
          </cell>
          <cell r="N779">
            <v>1000</v>
          </cell>
          <cell r="Y779">
            <v>1805</v>
          </cell>
        </row>
        <row r="780">
          <cell r="B780">
            <v>9</v>
          </cell>
          <cell r="N780">
            <v>4.12</v>
          </cell>
          <cell r="Y780">
            <v>1825</v>
          </cell>
        </row>
        <row r="781">
          <cell r="B781">
            <v>9</v>
          </cell>
          <cell r="N781">
            <v>54281.27</v>
          </cell>
          <cell r="Y781">
            <v>1791</v>
          </cell>
        </row>
        <row r="782">
          <cell r="B782">
            <v>9</v>
          </cell>
          <cell r="N782">
            <v>41759.74</v>
          </cell>
          <cell r="Y782">
            <v>1823</v>
          </cell>
        </row>
        <row r="783">
          <cell r="B783">
            <v>9</v>
          </cell>
          <cell r="N783">
            <v>23333.33</v>
          </cell>
          <cell r="Y783">
            <v>1791</v>
          </cell>
        </row>
        <row r="784">
          <cell r="B784">
            <v>9</v>
          </cell>
          <cell r="N784">
            <v>38430.400000000001</v>
          </cell>
          <cell r="Y784">
            <v>1791</v>
          </cell>
        </row>
        <row r="785">
          <cell r="B785">
            <v>9</v>
          </cell>
          <cell r="N785">
            <v>31500</v>
          </cell>
          <cell r="Y785">
            <v>1824</v>
          </cell>
        </row>
        <row r="786">
          <cell r="B786">
            <v>9</v>
          </cell>
          <cell r="N786">
            <v>38430.400000000001</v>
          </cell>
          <cell r="Y786">
            <v>1791</v>
          </cell>
        </row>
        <row r="787">
          <cell r="B787">
            <v>9</v>
          </cell>
          <cell r="N787">
            <v>38430.400000000001</v>
          </cell>
          <cell r="Y787">
            <v>1835</v>
          </cell>
        </row>
        <row r="788">
          <cell r="B788">
            <v>9</v>
          </cell>
          <cell r="N788">
            <v>22500</v>
          </cell>
          <cell r="Y788">
            <v>1827</v>
          </cell>
        </row>
        <row r="789">
          <cell r="B789">
            <v>9</v>
          </cell>
          <cell r="N789">
            <v>38430.400000000001</v>
          </cell>
          <cell r="Y789">
            <v>1791</v>
          </cell>
        </row>
        <row r="790">
          <cell r="B790">
            <v>9</v>
          </cell>
          <cell r="N790">
            <v>20157.8</v>
          </cell>
          <cell r="Y790">
            <v>1833</v>
          </cell>
        </row>
        <row r="791">
          <cell r="B791">
            <v>9</v>
          </cell>
          <cell r="N791">
            <v>10972</v>
          </cell>
          <cell r="Y791">
            <v>1834</v>
          </cell>
        </row>
        <row r="792">
          <cell r="B792">
            <v>9</v>
          </cell>
          <cell r="N792">
            <v>10972</v>
          </cell>
          <cell r="Y792">
            <v>1834</v>
          </cell>
        </row>
        <row r="793">
          <cell r="B793">
            <v>9</v>
          </cell>
          <cell r="N793">
            <v>7000</v>
          </cell>
          <cell r="Y793">
            <v>1802</v>
          </cell>
        </row>
        <row r="794">
          <cell r="B794">
            <v>9</v>
          </cell>
          <cell r="N794">
            <v>38430.400000000001</v>
          </cell>
          <cell r="Y794">
            <v>1788</v>
          </cell>
        </row>
        <row r="795">
          <cell r="B795">
            <v>9</v>
          </cell>
          <cell r="N795">
            <v>24166.799999999999</v>
          </cell>
          <cell r="Y795">
            <v>1784</v>
          </cell>
        </row>
        <row r="796">
          <cell r="B796">
            <v>9</v>
          </cell>
          <cell r="N796">
            <v>24166.799999999999</v>
          </cell>
          <cell r="Y796">
            <v>1784</v>
          </cell>
        </row>
        <row r="797">
          <cell r="B797">
            <v>9</v>
          </cell>
          <cell r="N797">
            <v>15410.17</v>
          </cell>
          <cell r="Y797">
            <v>1782</v>
          </cell>
        </row>
        <row r="798">
          <cell r="B798">
            <v>9</v>
          </cell>
          <cell r="N798">
            <v>15410.17</v>
          </cell>
          <cell r="Y798">
            <v>1782</v>
          </cell>
        </row>
        <row r="799">
          <cell r="B799">
            <v>9</v>
          </cell>
          <cell r="N799">
            <v>15410.17</v>
          </cell>
          <cell r="Y799">
            <v>1782</v>
          </cell>
        </row>
        <row r="800">
          <cell r="B800">
            <v>9</v>
          </cell>
          <cell r="N800">
            <v>15410.17</v>
          </cell>
          <cell r="Y800">
            <v>1782</v>
          </cell>
        </row>
        <row r="801">
          <cell r="B801">
            <v>9</v>
          </cell>
          <cell r="N801">
            <v>15410.17</v>
          </cell>
          <cell r="Y801">
            <v>1782</v>
          </cell>
        </row>
        <row r="802">
          <cell r="B802">
            <v>9</v>
          </cell>
          <cell r="N802">
            <v>15410.17</v>
          </cell>
          <cell r="Y802">
            <v>1782</v>
          </cell>
        </row>
        <row r="803">
          <cell r="B803">
            <v>9</v>
          </cell>
          <cell r="N803">
            <v>5321.42</v>
          </cell>
          <cell r="Y803">
            <v>1783</v>
          </cell>
        </row>
        <row r="804">
          <cell r="B804">
            <v>9</v>
          </cell>
          <cell r="N804">
            <v>5321.42</v>
          </cell>
          <cell r="Y804">
            <v>1787</v>
          </cell>
        </row>
        <row r="805">
          <cell r="B805">
            <v>9</v>
          </cell>
          <cell r="N805">
            <v>5321.42</v>
          </cell>
          <cell r="Y805">
            <v>1783</v>
          </cell>
        </row>
        <row r="806">
          <cell r="B806">
            <v>9</v>
          </cell>
          <cell r="N806">
            <v>5321.42</v>
          </cell>
          <cell r="Y806">
            <v>1783</v>
          </cell>
        </row>
        <row r="807">
          <cell r="B807">
            <v>9</v>
          </cell>
          <cell r="N807">
            <v>5321.42</v>
          </cell>
          <cell r="Y807">
            <v>1783</v>
          </cell>
        </row>
        <row r="808">
          <cell r="B808">
            <v>9</v>
          </cell>
          <cell r="N808">
            <v>5321.42</v>
          </cell>
          <cell r="Y808">
            <v>1787</v>
          </cell>
        </row>
        <row r="809">
          <cell r="B809">
            <v>9</v>
          </cell>
          <cell r="N809">
            <v>5321.42</v>
          </cell>
          <cell r="Y809">
            <v>1783</v>
          </cell>
        </row>
        <row r="810">
          <cell r="B810">
            <v>9</v>
          </cell>
          <cell r="N810">
            <v>5321.42</v>
          </cell>
          <cell r="Y810">
            <v>1783</v>
          </cell>
        </row>
        <row r="811">
          <cell r="B811">
            <v>9</v>
          </cell>
          <cell r="N811">
            <v>5321.42</v>
          </cell>
          <cell r="Y811">
            <v>1783</v>
          </cell>
        </row>
        <row r="812">
          <cell r="B812">
            <v>9</v>
          </cell>
          <cell r="N812">
            <v>5321.42</v>
          </cell>
          <cell r="Y812">
            <v>1783</v>
          </cell>
        </row>
        <row r="813">
          <cell r="B813">
            <v>9</v>
          </cell>
          <cell r="N813">
            <v>5321.42</v>
          </cell>
          <cell r="Y813">
            <v>1783</v>
          </cell>
        </row>
        <row r="814">
          <cell r="B814">
            <v>9</v>
          </cell>
          <cell r="N814">
            <v>5321.42</v>
          </cell>
          <cell r="Y814">
            <v>1783</v>
          </cell>
        </row>
        <row r="815">
          <cell r="B815">
            <v>9</v>
          </cell>
          <cell r="N815">
            <v>5321.42</v>
          </cell>
          <cell r="Y815">
            <v>1783</v>
          </cell>
        </row>
        <row r="816">
          <cell r="B816">
            <v>9</v>
          </cell>
          <cell r="N816">
            <v>5321.42</v>
          </cell>
          <cell r="Y816">
            <v>1783</v>
          </cell>
        </row>
        <row r="817">
          <cell r="B817">
            <v>9</v>
          </cell>
          <cell r="N817">
            <v>5321.42</v>
          </cell>
          <cell r="Y817">
            <v>1783</v>
          </cell>
        </row>
        <row r="818">
          <cell r="B818">
            <v>9</v>
          </cell>
          <cell r="N818">
            <v>5321.42</v>
          </cell>
          <cell r="Y818">
            <v>1783</v>
          </cell>
        </row>
        <row r="819">
          <cell r="B819">
            <v>9</v>
          </cell>
          <cell r="N819">
            <v>5321.42</v>
          </cell>
          <cell r="Y819">
            <v>1783</v>
          </cell>
        </row>
        <row r="820">
          <cell r="B820">
            <v>9</v>
          </cell>
          <cell r="N820">
            <v>5321.42</v>
          </cell>
          <cell r="Y820">
            <v>1783</v>
          </cell>
        </row>
        <row r="821">
          <cell r="B821">
            <v>9</v>
          </cell>
          <cell r="N821">
            <v>5321.42</v>
          </cell>
          <cell r="Y821">
            <v>1783</v>
          </cell>
        </row>
        <row r="822">
          <cell r="B822">
            <v>9</v>
          </cell>
          <cell r="N822">
            <v>5321.42</v>
          </cell>
          <cell r="Y822">
            <v>1787</v>
          </cell>
        </row>
        <row r="823">
          <cell r="B823">
            <v>9</v>
          </cell>
          <cell r="N823">
            <v>5321.42</v>
          </cell>
          <cell r="Y823">
            <v>1783</v>
          </cell>
        </row>
        <row r="824">
          <cell r="B824">
            <v>9</v>
          </cell>
          <cell r="N824">
            <v>5321.42</v>
          </cell>
          <cell r="Y824">
            <v>1783</v>
          </cell>
        </row>
        <row r="825">
          <cell r="B825">
            <v>9</v>
          </cell>
          <cell r="N825">
            <v>5321.42</v>
          </cell>
          <cell r="Y825">
            <v>1783</v>
          </cell>
        </row>
        <row r="826">
          <cell r="B826">
            <v>9</v>
          </cell>
          <cell r="N826">
            <v>7000</v>
          </cell>
          <cell r="Y826">
            <v>1802</v>
          </cell>
        </row>
        <row r="827">
          <cell r="B827">
            <v>9</v>
          </cell>
          <cell r="N827">
            <v>5321.42</v>
          </cell>
          <cell r="Y827">
            <v>1783</v>
          </cell>
        </row>
        <row r="828">
          <cell r="B828">
            <v>9</v>
          </cell>
          <cell r="N828">
            <v>5321.42</v>
          </cell>
          <cell r="Y828">
            <v>1783</v>
          </cell>
        </row>
        <row r="829">
          <cell r="B829">
            <v>9</v>
          </cell>
          <cell r="N829">
            <v>5321.42</v>
          </cell>
          <cell r="Y829">
            <v>1783</v>
          </cell>
        </row>
        <row r="830">
          <cell r="B830">
            <v>9</v>
          </cell>
          <cell r="N830">
            <v>5321.42</v>
          </cell>
          <cell r="Y830">
            <v>1783</v>
          </cell>
        </row>
        <row r="831">
          <cell r="B831">
            <v>9</v>
          </cell>
          <cell r="N831">
            <v>5321.42</v>
          </cell>
          <cell r="Y831">
            <v>1783</v>
          </cell>
        </row>
        <row r="832">
          <cell r="B832">
            <v>9</v>
          </cell>
          <cell r="N832">
            <v>5321.42</v>
          </cell>
          <cell r="Y832">
            <v>1783</v>
          </cell>
        </row>
        <row r="833">
          <cell r="B833">
            <v>9</v>
          </cell>
          <cell r="N833">
            <v>5321.42</v>
          </cell>
          <cell r="Y833">
            <v>1783</v>
          </cell>
        </row>
        <row r="834">
          <cell r="B834">
            <v>9</v>
          </cell>
          <cell r="N834">
            <v>5321.42</v>
          </cell>
          <cell r="Y834">
            <v>1783</v>
          </cell>
        </row>
        <row r="835">
          <cell r="B835">
            <v>9</v>
          </cell>
          <cell r="N835">
            <v>5321.42</v>
          </cell>
          <cell r="Y835">
            <v>1783</v>
          </cell>
        </row>
        <row r="836">
          <cell r="B836">
            <v>9</v>
          </cell>
          <cell r="N836">
            <v>13491.13</v>
          </cell>
          <cell r="Y836">
            <v>1833</v>
          </cell>
        </row>
        <row r="837">
          <cell r="B837">
            <v>9</v>
          </cell>
          <cell r="N837">
            <v>13491.13</v>
          </cell>
          <cell r="Y837">
            <v>1807</v>
          </cell>
        </row>
        <row r="838">
          <cell r="B838">
            <v>9</v>
          </cell>
          <cell r="N838">
            <v>20000</v>
          </cell>
          <cell r="Y838">
            <v>1826</v>
          </cell>
        </row>
        <row r="839">
          <cell r="B839">
            <v>9</v>
          </cell>
          <cell r="N839">
            <v>7000</v>
          </cell>
          <cell r="Y839">
            <v>1785</v>
          </cell>
        </row>
        <row r="840">
          <cell r="B840">
            <v>9</v>
          </cell>
          <cell r="N840">
            <v>8056</v>
          </cell>
          <cell r="Y840">
            <v>1834</v>
          </cell>
        </row>
        <row r="841">
          <cell r="B841">
            <v>9</v>
          </cell>
          <cell r="N841">
            <v>20000</v>
          </cell>
          <cell r="Y841">
            <v>1796</v>
          </cell>
        </row>
        <row r="842">
          <cell r="B842">
            <v>9</v>
          </cell>
          <cell r="N842">
            <v>30000</v>
          </cell>
          <cell r="Y842">
            <v>1786</v>
          </cell>
        </row>
        <row r="843">
          <cell r="B843">
            <v>9</v>
          </cell>
          <cell r="N843">
            <v>7000</v>
          </cell>
          <cell r="Y843">
            <v>1785</v>
          </cell>
        </row>
        <row r="844">
          <cell r="B844">
            <v>9</v>
          </cell>
          <cell r="N844">
            <v>7000</v>
          </cell>
          <cell r="Y844">
            <v>1785</v>
          </cell>
        </row>
        <row r="845">
          <cell r="B845">
            <v>9</v>
          </cell>
          <cell r="N845">
            <v>5321.42</v>
          </cell>
          <cell r="Y845">
            <v>1785</v>
          </cell>
        </row>
        <row r="846">
          <cell r="B846">
            <v>9</v>
          </cell>
          <cell r="N846">
            <v>5321.42</v>
          </cell>
          <cell r="Y846">
            <v>1783</v>
          </cell>
        </row>
        <row r="847">
          <cell r="B847">
            <v>9</v>
          </cell>
          <cell r="N847">
            <v>5321.42</v>
          </cell>
          <cell r="Y847">
            <v>1783</v>
          </cell>
        </row>
        <row r="848">
          <cell r="B848">
            <v>9</v>
          </cell>
          <cell r="N848">
            <v>5321.42</v>
          </cell>
          <cell r="Y848">
            <v>1783</v>
          </cell>
        </row>
        <row r="849">
          <cell r="B849">
            <v>9</v>
          </cell>
          <cell r="N849">
            <v>5321.42</v>
          </cell>
          <cell r="Y849">
            <v>1787</v>
          </cell>
        </row>
        <row r="850">
          <cell r="B850">
            <v>9</v>
          </cell>
          <cell r="N850">
            <v>5321.42</v>
          </cell>
          <cell r="Y850">
            <v>1787</v>
          </cell>
        </row>
        <row r="851">
          <cell r="B851">
            <v>9</v>
          </cell>
          <cell r="N851">
            <v>5321.42</v>
          </cell>
          <cell r="Y851">
            <v>1787</v>
          </cell>
        </row>
        <row r="852">
          <cell r="B852">
            <v>9</v>
          </cell>
          <cell r="N852">
            <v>5321.42</v>
          </cell>
          <cell r="Y852">
            <v>1787</v>
          </cell>
        </row>
        <row r="853">
          <cell r="B853">
            <v>9</v>
          </cell>
          <cell r="N853">
            <v>5321.42</v>
          </cell>
          <cell r="Y853">
            <v>1787</v>
          </cell>
        </row>
        <row r="854">
          <cell r="B854">
            <v>9</v>
          </cell>
          <cell r="N854">
            <v>5321.42</v>
          </cell>
          <cell r="Y854">
            <v>1787</v>
          </cell>
        </row>
        <row r="855">
          <cell r="B855">
            <v>9</v>
          </cell>
          <cell r="N855">
            <v>5321.42</v>
          </cell>
          <cell r="Y855">
            <v>1787</v>
          </cell>
        </row>
        <row r="856">
          <cell r="B856">
            <v>9</v>
          </cell>
          <cell r="N856">
            <v>5321.42</v>
          </cell>
          <cell r="Y856">
            <v>1783</v>
          </cell>
        </row>
        <row r="857">
          <cell r="B857">
            <v>9</v>
          </cell>
          <cell r="N857">
            <v>5321.42</v>
          </cell>
          <cell r="Y857">
            <v>1783</v>
          </cell>
        </row>
        <row r="858">
          <cell r="B858">
            <v>9</v>
          </cell>
          <cell r="N858">
            <v>5321.42</v>
          </cell>
          <cell r="Y858">
            <v>1785</v>
          </cell>
        </row>
        <row r="859">
          <cell r="B859">
            <v>9</v>
          </cell>
          <cell r="N859">
            <v>5321.42</v>
          </cell>
          <cell r="Y859">
            <v>1798</v>
          </cell>
        </row>
        <row r="860">
          <cell r="B860">
            <v>9</v>
          </cell>
          <cell r="N860">
            <v>5321.42</v>
          </cell>
          <cell r="Y860">
            <v>1783</v>
          </cell>
        </row>
        <row r="861">
          <cell r="B861">
            <v>9</v>
          </cell>
          <cell r="N861">
            <v>5321.42</v>
          </cell>
          <cell r="Y861">
            <v>1783</v>
          </cell>
        </row>
        <row r="862">
          <cell r="B862">
            <v>9</v>
          </cell>
          <cell r="N862">
            <v>5321.42</v>
          </cell>
          <cell r="Y862">
            <v>1783</v>
          </cell>
        </row>
        <row r="863">
          <cell r="B863">
            <v>9</v>
          </cell>
          <cell r="N863">
            <v>5321.42</v>
          </cell>
          <cell r="Y863">
            <v>1798</v>
          </cell>
        </row>
        <row r="864">
          <cell r="B864">
            <v>9</v>
          </cell>
          <cell r="N864">
            <v>5321.42</v>
          </cell>
          <cell r="Y864">
            <v>1878</v>
          </cell>
        </row>
        <row r="865">
          <cell r="B865">
            <v>9</v>
          </cell>
          <cell r="N865">
            <v>5321.42</v>
          </cell>
          <cell r="Y865">
            <v>1878</v>
          </cell>
        </row>
        <row r="866">
          <cell r="B866">
            <v>9</v>
          </cell>
          <cell r="N866">
            <v>20000</v>
          </cell>
          <cell r="Y866">
            <v>1786</v>
          </cell>
        </row>
        <row r="867">
          <cell r="B867">
            <v>9</v>
          </cell>
          <cell r="N867">
            <v>5321.42</v>
          </cell>
          <cell r="Y867">
            <v>1787</v>
          </cell>
        </row>
        <row r="868">
          <cell r="B868">
            <v>9</v>
          </cell>
          <cell r="N868">
            <v>5321.42</v>
          </cell>
          <cell r="Y868">
            <v>1787</v>
          </cell>
        </row>
        <row r="869">
          <cell r="B869">
            <v>9</v>
          </cell>
          <cell r="N869">
            <v>5321.42</v>
          </cell>
          <cell r="Y869">
            <v>1787</v>
          </cell>
        </row>
        <row r="870">
          <cell r="B870">
            <v>9</v>
          </cell>
          <cell r="N870">
            <v>5321.42</v>
          </cell>
          <cell r="Y870">
            <v>1787</v>
          </cell>
        </row>
        <row r="871">
          <cell r="B871">
            <v>9</v>
          </cell>
          <cell r="N871">
            <v>5321.42</v>
          </cell>
          <cell r="Y871">
            <v>1787</v>
          </cell>
        </row>
        <row r="872">
          <cell r="B872">
            <v>9</v>
          </cell>
          <cell r="N872">
            <v>5321.42</v>
          </cell>
          <cell r="Y872">
            <v>1787</v>
          </cell>
        </row>
        <row r="873">
          <cell r="B873">
            <v>9</v>
          </cell>
          <cell r="N873">
            <v>5321.42</v>
          </cell>
          <cell r="Y873">
            <v>1787</v>
          </cell>
        </row>
        <row r="874">
          <cell r="B874">
            <v>10</v>
          </cell>
          <cell r="N874">
            <v>72.17</v>
          </cell>
          <cell r="Y874">
            <v>1825</v>
          </cell>
        </row>
        <row r="875">
          <cell r="B875">
            <v>10</v>
          </cell>
          <cell r="N875">
            <v>158.19</v>
          </cell>
          <cell r="Y875">
            <v>1825</v>
          </cell>
        </row>
        <row r="876">
          <cell r="B876">
            <v>10</v>
          </cell>
          <cell r="N876">
            <v>5300.84</v>
          </cell>
          <cell r="Y876">
            <v>1822</v>
          </cell>
        </row>
        <row r="877">
          <cell r="B877">
            <v>10</v>
          </cell>
          <cell r="N877">
            <v>205.32</v>
          </cell>
          <cell r="Y877">
            <v>1825</v>
          </cell>
        </row>
        <row r="878">
          <cell r="B878">
            <v>10</v>
          </cell>
          <cell r="N878">
            <v>1500.1</v>
          </cell>
          <cell r="Y878">
            <v>1799</v>
          </cell>
        </row>
        <row r="879">
          <cell r="B879">
            <v>10</v>
          </cell>
          <cell r="N879">
            <v>1500</v>
          </cell>
          <cell r="Y879">
            <v>1806</v>
          </cell>
        </row>
        <row r="880">
          <cell r="B880">
            <v>10</v>
          </cell>
          <cell r="N880">
            <v>5923.86</v>
          </cell>
          <cell r="Y880">
            <v>2145</v>
          </cell>
        </row>
        <row r="881">
          <cell r="B881">
            <v>10</v>
          </cell>
          <cell r="N881">
            <v>28317.5</v>
          </cell>
          <cell r="Y881">
            <v>1822</v>
          </cell>
        </row>
        <row r="882">
          <cell r="B882">
            <v>10</v>
          </cell>
          <cell r="N882">
            <v>1700</v>
          </cell>
          <cell r="Y882">
            <v>1805</v>
          </cell>
        </row>
        <row r="883">
          <cell r="B883">
            <v>10</v>
          </cell>
          <cell r="N883">
            <v>2844.34</v>
          </cell>
          <cell r="Y883">
            <v>2145</v>
          </cell>
        </row>
        <row r="884">
          <cell r="B884">
            <v>10</v>
          </cell>
          <cell r="N884">
            <v>3993.93</v>
          </cell>
          <cell r="Y884">
            <v>2145</v>
          </cell>
        </row>
        <row r="885">
          <cell r="B885">
            <v>10</v>
          </cell>
          <cell r="N885">
            <v>1500.1</v>
          </cell>
          <cell r="Y885">
            <v>1799</v>
          </cell>
        </row>
        <row r="886">
          <cell r="B886">
            <v>10</v>
          </cell>
          <cell r="N886">
            <v>4050</v>
          </cell>
          <cell r="Y886">
            <v>2145</v>
          </cell>
        </row>
        <row r="887">
          <cell r="B887">
            <v>10</v>
          </cell>
          <cell r="N887">
            <v>1431.94</v>
          </cell>
          <cell r="Y887">
            <v>1806</v>
          </cell>
        </row>
        <row r="888">
          <cell r="B888">
            <v>10</v>
          </cell>
          <cell r="N888">
            <v>1500</v>
          </cell>
          <cell r="Y888">
            <v>1799</v>
          </cell>
        </row>
        <row r="889">
          <cell r="B889">
            <v>10</v>
          </cell>
          <cell r="N889">
            <v>869.57</v>
          </cell>
          <cell r="Y889">
            <v>1825</v>
          </cell>
        </row>
        <row r="890">
          <cell r="B890">
            <v>10</v>
          </cell>
          <cell r="N890">
            <v>4347.83</v>
          </cell>
          <cell r="Y890">
            <v>1825</v>
          </cell>
        </row>
        <row r="891">
          <cell r="B891">
            <v>10</v>
          </cell>
          <cell r="N891">
            <v>1700</v>
          </cell>
          <cell r="Y891">
            <v>1805</v>
          </cell>
        </row>
        <row r="892">
          <cell r="B892">
            <v>10</v>
          </cell>
          <cell r="N892">
            <v>9456.52</v>
          </cell>
          <cell r="Y892">
            <v>2145</v>
          </cell>
        </row>
        <row r="893">
          <cell r="B893">
            <v>10</v>
          </cell>
          <cell r="N893">
            <v>4480</v>
          </cell>
          <cell r="Y893">
            <v>2145</v>
          </cell>
        </row>
        <row r="894">
          <cell r="B894">
            <v>10</v>
          </cell>
          <cell r="N894">
            <v>300</v>
          </cell>
          <cell r="Y894">
            <v>2145</v>
          </cell>
        </row>
        <row r="895">
          <cell r="B895">
            <v>10</v>
          </cell>
          <cell r="N895">
            <v>4243.7</v>
          </cell>
          <cell r="Y895">
            <v>1789</v>
          </cell>
        </row>
        <row r="896">
          <cell r="B896">
            <v>10</v>
          </cell>
          <cell r="N896">
            <v>300</v>
          </cell>
          <cell r="Y896">
            <v>2145</v>
          </cell>
        </row>
        <row r="897">
          <cell r="B897">
            <v>10</v>
          </cell>
          <cell r="N897">
            <v>11250</v>
          </cell>
          <cell r="Y897">
            <v>2145</v>
          </cell>
        </row>
        <row r="898">
          <cell r="B898">
            <v>10</v>
          </cell>
          <cell r="N898">
            <v>1873.04</v>
          </cell>
          <cell r="Y898">
            <v>2145</v>
          </cell>
        </row>
        <row r="899">
          <cell r="B899">
            <v>10</v>
          </cell>
          <cell r="N899">
            <v>21.74</v>
          </cell>
          <cell r="Y899">
            <v>1799</v>
          </cell>
        </row>
        <row r="900">
          <cell r="B900">
            <v>10</v>
          </cell>
          <cell r="N900">
            <v>21.74</v>
          </cell>
          <cell r="Y900">
            <v>1799</v>
          </cell>
        </row>
        <row r="901">
          <cell r="B901">
            <v>10</v>
          </cell>
          <cell r="N901">
            <v>1389.57</v>
          </cell>
          <cell r="Y901">
            <v>1806</v>
          </cell>
        </row>
        <row r="902">
          <cell r="B902">
            <v>10</v>
          </cell>
          <cell r="N902">
            <v>1577.35</v>
          </cell>
          <cell r="Y902">
            <v>1799</v>
          </cell>
        </row>
        <row r="903">
          <cell r="B903">
            <v>10</v>
          </cell>
          <cell r="N903">
            <v>1122.5</v>
          </cell>
          <cell r="Y903">
            <v>1789</v>
          </cell>
        </row>
        <row r="904">
          <cell r="B904">
            <v>10</v>
          </cell>
          <cell r="N904">
            <v>1003.58</v>
          </cell>
          <cell r="Y904">
            <v>1789</v>
          </cell>
        </row>
        <row r="905">
          <cell r="B905">
            <v>10</v>
          </cell>
          <cell r="N905">
            <v>1003.58</v>
          </cell>
          <cell r="Y905">
            <v>1789</v>
          </cell>
        </row>
        <row r="906">
          <cell r="B906">
            <v>10</v>
          </cell>
          <cell r="N906">
            <v>20.87</v>
          </cell>
          <cell r="Y906">
            <v>1825</v>
          </cell>
        </row>
        <row r="907">
          <cell r="B907">
            <v>10</v>
          </cell>
          <cell r="N907">
            <v>20.87</v>
          </cell>
          <cell r="Y907">
            <v>1825</v>
          </cell>
        </row>
        <row r="908">
          <cell r="B908">
            <v>10</v>
          </cell>
          <cell r="N908">
            <v>20.87</v>
          </cell>
          <cell r="Y908">
            <v>1825</v>
          </cell>
        </row>
        <row r="909">
          <cell r="B909">
            <v>10</v>
          </cell>
          <cell r="N909">
            <v>1434.47</v>
          </cell>
          <cell r="Y909">
            <v>1799</v>
          </cell>
        </row>
        <row r="910">
          <cell r="B910">
            <v>10</v>
          </cell>
          <cell r="N910">
            <v>38.47</v>
          </cell>
          <cell r="Y910">
            <v>1825</v>
          </cell>
        </row>
        <row r="911">
          <cell r="B911">
            <v>10</v>
          </cell>
          <cell r="N911">
            <v>54281.27</v>
          </cell>
          <cell r="Y911">
            <v>1791</v>
          </cell>
        </row>
        <row r="912">
          <cell r="B912">
            <v>10</v>
          </cell>
          <cell r="N912">
            <v>41759.74</v>
          </cell>
          <cell r="Y912">
            <v>1823</v>
          </cell>
        </row>
        <row r="913">
          <cell r="B913">
            <v>10</v>
          </cell>
          <cell r="N913">
            <v>23333.33</v>
          </cell>
          <cell r="Y913">
            <v>1791</v>
          </cell>
        </row>
        <row r="914">
          <cell r="B914">
            <v>10</v>
          </cell>
          <cell r="N914">
            <v>38430.400000000001</v>
          </cell>
          <cell r="Y914">
            <v>1791</v>
          </cell>
        </row>
        <row r="915">
          <cell r="B915">
            <v>10</v>
          </cell>
          <cell r="N915">
            <v>31500</v>
          </cell>
          <cell r="Y915">
            <v>1824</v>
          </cell>
        </row>
        <row r="916">
          <cell r="B916">
            <v>10</v>
          </cell>
          <cell r="N916">
            <v>38430.400000000001</v>
          </cell>
          <cell r="Y916">
            <v>1791</v>
          </cell>
        </row>
        <row r="917">
          <cell r="B917">
            <v>10</v>
          </cell>
          <cell r="N917">
            <v>38430.400000000001</v>
          </cell>
          <cell r="Y917">
            <v>1835</v>
          </cell>
        </row>
        <row r="918">
          <cell r="B918">
            <v>10</v>
          </cell>
          <cell r="N918">
            <v>22500</v>
          </cell>
          <cell r="Y918">
            <v>1827</v>
          </cell>
        </row>
        <row r="919">
          <cell r="B919">
            <v>10</v>
          </cell>
          <cell r="N919">
            <v>38430.400000000001</v>
          </cell>
          <cell r="Y919">
            <v>1788</v>
          </cell>
        </row>
        <row r="920">
          <cell r="B920">
            <v>10</v>
          </cell>
          <cell r="N920">
            <v>20157.8</v>
          </cell>
          <cell r="Y920">
            <v>1833</v>
          </cell>
        </row>
        <row r="921">
          <cell r="B921">
            <v>10</v>
          </cell>
          <cell r="N921">
            <v>10972</v>
          </cell>
          <cell r="Y921">
            <v>1834</v>
          </cell>
        </row>
        <row r="922">
          <cell r="B922">
            <v>10</v>
          </cell>
          <cell r="N922">
            <v>10972</v>
          </cell>
          <cell r="Y922">
            <v>1834</v>
          </cell>
        </row>
        <row r="923">
          <cell r="B923">
            <v>10</v>
          </cell>
          <cell r="N923">
            <v>7000</v>
          </cell>
          <cell r="Y923">
            <v>1785</v>
          </cell>
        </row>
        <row r="924">
          <cell r="B924">
            <v>10</v>
          </cell>
          <cell r="N924">
            <v>38430.400000000001</v>
          </cell>
          <cell r="Y924">
            <v>1791</v>
          </cell>
        </row>
        <row r="925">
          <cell r="B925">
            <v>10</v>
          </cell>
          <cell r="N925">
            <v>24166.799999999999</v>
          </cell>
          <cell r="Y925">
            <v>1784</v>
          </cell>
        </row>
        <row r="926">
          <cell r="B926">
            <v>10</v>
          </cell>
          <cell r="N926">
            <v>24166.799999999999</v>
          </cell>
          <cell r="Y926">
            <v>1784</v>
          </cell>
        </row>
        <row r="927">
          <cell r="B927">
            <v>10</v>
          </cell>
          <cell r="N927">
            <v>15410.17</v>
          </cell>
          <cell r="Y927">
            <v>1782</v>
          </cell>
        </row>
        <row r="928">
          <cell r="B928">
            <v>10</v>
          </cell>
          <cell r="N928">
            <v>15410.17</v>
          </cell>
          <cell r="Y928">
            <v>1782</v>
          </cell>
        </row>
        <row r="929">
          <cell r="B929">
            <v>10</v>
          </cell>
          <cell r="N929">
            <v>15410.17</v>
          </cell>
          <cell r="Y929">
            <v>1782</v>
          </cell>
        </row>
        <row r="930">
          <cell r="B930">
            <v>10</v>
          </cell>
          <cell r="N930">
            <v>15410.17</v>
          </cell>
          <cell r="Y930">
            <v>1782</v>
          </cell>
        </row>
        <row r="931">
          <cell r="B931">
            <v>10</v>
          </cell>
          <cell r="N931">
            <v>15410.17</v>
          </cell>
          <cell r="Y931">
            <v>1782</v>
          </cell>
        </row>
        <row r="932">
          <cell r="B932">
            <v>10</v>
          </cell>
          <cell r="N932">
            <v>15410.17</v>
          </cell>
          <cell r="Y932">
            <v>1782</v>
          </cell>
        </row>
        <row r="933">
          <cell r="B933">
            <v>10</v>
          </cell>
          <cell r="N933">
            <v>5321.42</v>
          </cell>
          <cell r="Y933">
            <v>1783</v>
          </cell>
        </row>
        <row r="934">
          <cell r="B934">
            <v>10</v>
          </cell>
          <cell r="N934">
            <v>5321.42</v>
          </cell>
          <cell r="Y934">
            <v>1787</v>
          </cell>
        </row>
        <row r="935">
          <cell r="B935">
            <v>10</v>
          </cell>
          <cell r="N935">
            <v>5321.42</v>
          </cell>
          <cell r="Y935">
            <v>1783</v>
          </cell>
        </row>
        <row r="936">
          <cell r="B936">
            <v>10</v>
          </cell>
          <cell r="N936">
            <v>5321.42</v>
          </cell>
          <cell r="Y936">
            <v>1783</v>
          </cell>
        </row>
        <row r="937">
          <cell r="B937">
            <v>10</v>
          </cell>
          <cell r="N937">
            <v>5321.42</v>
          </cell>
          <cell r="Y937">
            <v>1783</v>
          </cell>
        </row>
        <row r="938">
          <cell r="B938">
            <v>10</v>
          </cell>
          <cell r="N938">
            <v>5321.42</v>
          </cell>
          <cell r="Y938">
            <v>1787</v>
          </cell>
        </row>
        <row r="939">
          <cell r="B939">
            <v>10</v>
          </cell>
          <cell r="N939">
            <v>5321.42</v>
          </cell>
          <cell r="Y939">
            <v>1783</v>
          </cell>
        </row>
        <row r="940">
          <cell r="B940">
            <v>10</v>
          </cell>
          <cell r="N940">
            <v>5321.42</v>
          </cell>
          <cell r="Y940">
            <v>1783</v>
          </cell>
        </row>
        <row r="941">
          <cell r="B941">
            <v>10</v>
          </cell>
          <cell r="N941">
            <v>5321.42</v>
          </cell>
          <cell r="Y941">
            <v>1783</v>
          </cell>
        </row>
        <row r="942">
          <cell r="B942">
            <v>10</v>
          </cell>
          <cell r="N942">
            <v>5321.42</v>
          </cell>
          <cell r="Y942">
            <v>1783</v>
          </cell>
        </row>
        <row r="943">
          <cell r="B943">
            <v>10</v>
          </cell>
          <cell r="N943">
            <v>5321.42</v>
          </cell>
          <cell r="Y943">
            <v>1783</v>
          </cell>
        </row>
        <row r="944">
          <cell r="B944">
            <v>10</v>
          </cell>
          <cell r="N944">
            <v>5321.42</v>
          </cell>
          <cell r="Y944">
            <v>1783</v>
          </cell>
        </row>
        <row r="945">
          <cell r="B945">
            <v>10</v>
          </cell>
          <cell r="N945">
            <v>5321.42</v>
          </cell>
          <cell r="Y945">
            <v>1783</v>
          </cell>
        </row>
        <row r="946">
          <cell r="B946">
            <v>10</v>
          </cell>
          <cell r="N946">
            <v>5321.42</v>
          </cell>
          <cell r="Y946">
            <v>1783</v>
          </cell>
        </row>
        <row r="947">
          <cell r="B947">
            <v>10</v>
          </cell>
          <cell r="N947">
            <v>5321.42</v>
          </cell>
          <cell r="Y947">
            <v>1783</v>
          </cell>
        </row>
        <row r="948">
          <cell r="B948">
            <v>10</v>
          </cell>
          <cell r="N948">
            <v>5321.42</v>
          </cell>
          <cell r="Y948">
            <v>1783</v>
          </cell>
        </row>
        <row r="949">
          <cell r="B949">
            <v>10</v>
          </cell>
          <cell r="N949">
            <v>5321.42</v>
          </cell>
          <cell r="Y949">
            <v>1783</v>
          </cell>
        </row>
        <row r="950">
          <cell r="B950">
            <v>10</v>
          </cell>
          <cell r="N950">
            <v>5321.42</v>
          </cell>
          <cell r="Y950">
            <v>1783</v>
          </cell>
        </row>
        <row r="951">
          <cell r="B951">
            <v>10</v>
          </cell>
          <cell r="N951">
            <v>5321.42</v>
          </cell>
          <cell r="Y951">
            <v>1783</v>
          </cell>
        </row>
        <row r="952">
          <cell r="B952">
            <v>10</v>
          </cell>
          <cell r="N952">
            <v>5321.42</v>
          </cell>
          <cell r="Y952">
            <v>1787</v>
          </cell>
        </row>
        <row r="953">
          <cell r="B953">
            <v>10</v>
          </cell>
          <cell r="N953">
            <v>5321.42</v>
          </cell>
          <cell r="Y953">
            <v>1783</v>
          </cell>
        </row>
        <row r="954">
          <cell r="B954">
            <v>10</v>
          </cell>
          <cell r="N954">
            <v>5321.42</v>
          </cell>
          <cell r="Y954">
            <v>1783</v>
          </cell>
        </row>
        <row r="955">
          <cell r="B955">
            <v>10</v>
          </cell>
          <cell r="N955">
            <v>5321.42</v>
          </cell>
          <cell r="Y955">
            <v>1783</v>
          </cell>
        </row>
        <row r="956">
          <cell r="B956">
            <v>10</v>
          </cell>
          <cell r="N956">
            <v>7000</v>
          </cell>
          <cell r="Y956">
            <v>1785</v>
          </cell>
        </row>
        <row r="957">
          <cell r="B957">
            <v>10</v>
          </cell>
          <cell r="N957">
            <v>5321.42</v>
          </cell>
          <cell r="Y957">
            <v>1783</v>
          </cell>
        </row>
        <row r="958">
          <cell r="B958">
            <v>10</v>
          </cell>
          <cell r="N958">
            <v>5321.42</v>
          </cell>
          <cell r="Y958">
            <v>1783</v>
          </cell>
        </row>
        <row r="959">
          <cell r="B959">
            <v>10</v>
          </cell>
          <cell r="N959">
            <v>5321.42</v>
          </cell>
          <cell r="Y959">
            <v>1783</v>
          </cell>
        </row>
        <row r="960">
          <cell r="B960">
            <v>10</v>
          </cell>
          <cell r="N960">
            <v>5321.42</v>
          </cell>
          <cell r="Y960">
            <v>1783</v>
          </cell>
        </row>
        <row r="961">
          <cell r="B961">
            <v>10</v>
          </cell>
          <cell r="N961">
            <v>5321.42</v>
          </cell>
          <cell r="Y961">
            <v>1783</v>
          </cell>
        </row>
        <row r="962">
          <cell r="B962">
            <v>10</v>
          </cell>
          <cell r="N962">
            <v>5321.42</v>
          </cell>
          <cell r="Y962">
            <v>1783</v>
          </cell>
        </row>
        <row r="963">
          <cell r="B963">
            <v>10</v>
          </cell>
          <cell r="N963">
            <v>5321.42</v>
          </cell>
          <cell r="Y963">
            <v>1783</v>
          </cell>
        </row>
        <row r="964">
          <cell r="B964">
            <v>10</v>
          </cell>
          <cell r="N964">
            <v>5321.42</v>
          </cell>
          <cell r="Y964">
            <v>1783</v>
          </cell>
        </row>
        <row r="965">
          <cell r="B965">
            <v>10</v>
          </cell>
          <cell r="N965">
            <v>5321.42</v>
          </cell>
          <cell r="Y965">
            <v>1783</v>
          </cell>
        </row>
        <row r="966">
          <cell r="B966">
            <v>10</v>
          </cell>
          <cell r="N966">
            <v>13491.13</v>
          </cell>
          <cell r="Y966">
            <v>1833</v>
          </cell>
        </row>
        <row r="967">
          <cell r="B967">
            <v>10</v>
          </cell>
          <cell r="N967">
            <v>13491.13</v>
          </cell>
          <cell r="Y967">
            <v>1807</v>
          </cell>
        </row>
        <row r="968">
          <cell r="B968">
            <v>10</v>
          </cell>
          <cell r="N968">
            <v>20000</v>
          </cell>
          <cell r="Y968">
            <v>1826</v>
          </cell>
        </row>
        <row r="969">
          <cell r="B969">
            <v>10</v>
          </cell>
          <cell r="N969">
            <v>7000</v>
          </cell>
          <cell r="Y969">
            <v>1785</v>
          </cell>
        </row>
        <row r="970">
          <cell r="B970">
            <v>10</v>
          </cell>
          <cell r="N970">
            <v>8056</v>
          </cell>
          <cell r="Y970">
            <v>1834</v>
          </cell>
        </row>
        <row r="971">
          <cell r="B971">
            <v>10</v>
          </cell>
          <cell r="N971">
            <v>20000</v>
          </cell>
          <cell r="Y971">
            <v>1796</v>
          </cell>
        </row>
        <row r="972">
          <cell r="B972">
            <v>10</v>
          </cell>
          <cell r="N972">
            <v>30000</v>
          </cell>
          <cell r="Y972">
            <v>1786</v>
          </cell>
        </row>
        <row r="973">
          <cell r="B973">
            <v>10</v>
          </cell>
          <cell r="N973">
            <v>7000</v>
          </cell>
          <cell r="Y973">
            <v>1785</v>
          </cell>
        </row>
        <row r="974">
          <cell r="B974">
            <v>10</v>
          </cell>
          <cell r="N974">
            <v>7000</v>
          </cell>
          <cell r="Y974">
            <v>1785</v>
          </cell>
        </row>
        <row r="975">
          <cell r="B975">
            <v>10</v>
          </cell>
          <cell r="N975">
            <v>5321.42</v>
          </cell>
          <cell r="Y975">
            <v>1785</v>
          </cell>
        </row>
        <row r="976">
          <cell r="B976">
            <v>10</v>
          </cell>
          <cell r="N976">
            <v>5321.42</v>
          </cell>
          <cell r="Y976">
            <v>1783</v>
          </cell>
        </row>
        <row r="977">
          <cell r="B977">
            <v>10</v>
          </cell>
          <cell r="N977">
            <v>5321.42</v>
          </cell>
          <cell r="Y977">
            <v>1783</v>
          </cell>
        </row>
        <row r="978">
          <cell r="B978">
            <v>10</v>
          </cell>
          <cell r="N978">
            <v>5321.42</v>
          </cell>
          <cell r="Y978">
            <v>1783</v>
          </cell>
        </row>
        <row r="979">
          <cell r="B979">
            <v>10</v>
          </cell>
          <cell r="N979">
            <v>5321.42</v>
          </cell>
          <cell r="Y979">
            <v>1787</v>
          </cell>
        </row>
        <row r="980">
          <cell r="B980">
            <v>10</v>
          </cell>
          <cell r="N980">
            <v>5321.42</v>
          </cell>
          <cell r="Y980">
            <v>1787</v>
          </cell>
        </row>
        <row r="981">
          <cell r="B981">
            <v>10</v>
          </cell>
          <cell r="N981">
            <v>5321.42</v>
          </cell>
          <cell r="Y981">
            <v>1787</v>
          </cell>
        </row>
        <row r="982">
          <cell r="B982">
            <v>10</v>
          </cell>
          <cell r="N982">
            <v>5321.42</v>
          </cell>
          <cell r="Y982">
            <v>1787</v>
          </cell>
        </row>
        <row r="983">
          <cell r="B983">
            <v>10</v>
          </cell>
          <cell r="N983">
            <v>5321.42</v>
          </cell>
          <cell r="Y983">
            <v>1787</v>
          </cell>
        </row>
        <row r="984">
          <cell r="B984">
            <v>10</v>
          </cell>
          <cell r="N984">
            <v>5321.42</v>
          </cell>
          <cell r="Y984">
            <v>1787</v>
          </cell>
        </row>
        <row r="985">
          <cell r="B985">
            <v>10</v>
          </cell>
          <cell r="N985">
            <v>5321.42</v>
          </cell>
          <cell r="Y985">
            <v>1787</v>
          </cell>
        </row>
        <row r="986">
          <cell r="B986">
            <v>10</v>
          </cell>
          <cell r="N986">
            <v>5321.42</v>
          </cell>
          <cell r="Y986">
            <v>1783</v>
          </cell>
        </row>
        <row r="987">
          <cell r="B987">
            <v>10</v>
          </cell>
          <cell r="N987">
            <v>5321.42</v>
          </cell>
          <cell r="Y987">
            <v>1783</v>
          </cell>
        </row>
        <row r="988">
          <cell r="B988">
            <v>10</v>
          </cell>
          <cell r="N988">
            <v>5321.42</v>
          </cell>
          <cell r="Y988">
            <v>1785</v>
          </cell>
        </row>
        <row r="989">
          <cell r="B989">
            <v>10</v>
          </cell>
          <cell r="N989">
            <v>5321.42</v>
          </cell>
          <cell r="Y989">
            <v>1798</v>
          </cell>
        </row>
        <row r="990">
          <cell r="B990">
            <v>10</v>
          </cell>
          <cell r="N990">
            <v>5321.42</v>
          </cell>
          <cell r="Y990">
            <v>1783</v>
          </cell>
        </row>
        <row r="991">
          <cell r="B991">
            <v>10</v>
          </cell>
          <cell r="N991">
            <v>5321.42</v>
          </cell>
          <cell r="Y991">
            <v>1783</v>
          </cell>
        </row>
        <row r="992">
          <cell r="B992">
            <v>10</v>
          </cell>
          <cell r="N992">
            <v>5321.42</v>
          </cell>
          <cell r="Y992">
            <v>1783</v>
          </cell>
        </row>
        <row r="993">
          <cell r="B993">
            <v>10</v>
          </cell>
          <cell r="N993">
            <v>5321.42</v>
          </cell>
          <cell r="Y993">
            <v>1798</v>
          </cell>
        </row>
        <row r="994">
          <cell r="B994">
            <v>10</v>
          </cell>
          <cell r="N994">
            <v>5321.42</v>
          </cell>
          <cell r="Y994">
            <v>1878</v>
          </cell>
        </row>
        <row r="995">
          <cell r="B995">
            <v>10</v>
          </cell>
          <cell r="N995">
            <v>5321.42</v>
          </cell>
          <cell r="Y995">
            <v>1878</v>
          </cell>
        </row>
        <row r="996">
          <cell r="B996">
            <v>10</v>
          </cell>
          <cell r="N996">
            <v>20000</v>
          </cell>
          <cell r="Y996">
            <v>1786</v>
          </cell>
        </row>
        <row r="997">
          <cell r="B997">
            <v>10</v>
          </cell>
          <cell r="N997">
            <v>5321.42</v>
          </cell>
          <cell r="Y997">
            <v>1787</v>
          </cell>
        </row>
        <row r="998">
          <cell r="B998">
            <v>10</v>
          </cell>
          <cell r="N998">
            <v>5321.42</v>
          </cell>
          <cell r="Y998">
            <v>1787</v>
          </cell>
        </row>
        <row r="999">
          <cell r="B999">
            <v>10</v>
          </cell>
          <cell r="N999">
            <v>5321.42</v>
          </cell>
          <cell r="Y999">
            <v>1787</v>
          </cell>
        </row>
        <row r="1000">
          <cell r="B1000">
            <v>10</v>
          </cell>
          <cell r="N1000">
            <v>5321.42</v>
          </cell>
          <cell r="Y1000">
            <v>1787</v>
          </cell>
        </row>
        <row r="1001">
          <cell r="B1001">
            <v>10</v>
          </cell>
          <cell r="N1001">
            <v>5321.42</v>
          </cell>
          <cell r="Y1001">
            <v>1787</v>
          </cell>
        </row>
        <row r="1002">
          <cell r="B1002">
            <v>10</v>
          </cell>
          <cell r="N1002">
            <v>5321.42</v>
          </cell>
          <cell r="Y1002">
            <v>1787</v>
          </cell>
        </row>
        <row r="1003">
          <cell r="B1003">
            <v>10</v>
          </cell>
          <cell r="N1003">
            <v>5321.42</v>
          </cell>
          <cell r="Y1003">
            <v>1787</v>
          </cell>
        </row>
        <row r="1004">
          <cell r="B1004">
            <v>11</v>
          </cell>
          <cell r="N1004">
            <v>1100</v>
          </cell>
          <cell r="Y1004">
            <v>1789</v>
          </cell>
        </row>
        <row r="1005">
          <cell r="B1005">
            <v>11</v>
          </cell>
          <cell r="N1005">
            <v>300</v>
          </cell>
          <cell r="Y1005">
            <v>1789</v>
          </cell>
        </row>
        <row r="1006">
          <cell r="B1006">
            <v>11</v>
          </cell>
          <cell r="N1006">
            <v>350</v>
          </cell>
          <cell r="Y1006">
            <v>1789</v>
          </cell>
        </row>
        <row r="1007">
          <cell r="B1007">
            <v>11</v>
          </cell>
          <cell r="N1007">
            <v>435</v>
          </cell>
          <cell r="Y1007">
            <v>1789</v>
          </cell>
        </row>
        <row r="1008">
          <cell r="B1008">
            <v>11</v>
          </cell>
          <cell r="N1008">
            <v>1700.15</v>
          </cell>
          <cell r="Y1008">
            <v>1805</v>
          </cell>
        </row>
        <row r="1009">
          <cell r="B1009">
            <v>11</v>
          </cell>
          <cell r="N1009">
            <v>72.17</v>
          </cell>
          <cell r="Y1009">
            <v>1822</v>
          </cell>
        </row>
        <row r="1010">
          <cell r="B1010">
            <v>11</v>
          </cell>
          <cell r="N1010">
            <v>76.62</v>
          </cell>
          <cell r="Y1010">
            <v>1822</v>
          </cell>
        </row>
        <row r="1011">
          <cell r="B1011">
            <v>11</v>
          </cell>
          <cell r="N1011">
            <v>1495.73</v>
          </cell>
          <cell r="Y1011">
            <v>1792</v>
          </cell>
        </row>
        <row r="1012">
          <cell r="B1012">
            <v>11</v>
          </cell>
          <cell r="N1012">
            <v>454.02</v>
          </cell>
          <cell r="Y1012">
            <v>1822</v>
          </cell>
        </row>
        <row r="1013">
          <cell r="B1013">
            <v>11</v>
          </cell>
          <cell r="N1013">
            <v>5300.84</v>
          </cell>
          <cell r="Y1013">
            <v>2144</v>
          </cell>
        </row>
        <row r="1014">
          <cell r="B1014">
            <v>11</v>
          </cell>
          <cell r="N1014">
            <v>1700</v>
          </cell>
          <cell r="Y1014">
            <v>1805</v>
          </cell>
        </row>
        <row r="1015">
          <cell r="B1015">
            <v>11</v>
          </cell>
          <cell r="N1015">
            <v>1003.58</v>
          </cell>
          <cell r="Y1015">
            <v>1789</v>
          </cell>
        </row>
        <row r="1016">
          <cell r="B1016">
            <v>11</v>
          </cell>
          <cell r="N1016">
            <v>373.83</v>
          </cell>
          <cell r="Y1016">
            <v>1822</v>
          </cell>
        </row>
        <row r="1017">
          <cell r="B1017">
            <v>11</v>
          </cell>
          <cell r="N1017">
            <v>1482</v>
          </cell>
          <cell r="Y1017">
            <v>1799</v>
          </cell>
        </row>
        <row r="1018">
          <cell r="B1018">
            <v>11</v>
          </cell>
          <cell r="N1018">
            <v>1500</v>
          </cell>
          <cell r="Y1018">
            <v>1792</v>
          </cell>
        </row>
        <row r="1019">
          <cell r="B1019">
            <v>11</v>
          </cell>
          <cell r="N1019">
            <v>3939.13</v>
          </cell>
          <cell r="Y1019">
            <v>2145</v>
          </cell>
        </row>
        <row r="1020">
          <cell r="B1020">
            <v>11</v>
          </cell>
          <cell r="N1020">
            <v>1747.82</v>
          </cell>
          <cell r="Y1020">
            <v>2145</v>
          </cell>
        </row>
        <row r="1021">
          <cell r="B1021">
            <v>11</v>
          </cell>
          <cell r="N1021">
            <v>3182.61</v>
          </cell>
          <cell r="Y1021">
            <v>2145</v>
          </cell>
        </row>
        <row r="1022">
          <cell r="B1022">
            <v>11</v>
          </cell>
          <cell r="N1022">
            <v>4480</v>
          </cell>
          <cell r="Y1022">
            <v>2145</v>
          </cell>
        </row>
        <row r="1023">
          <cell r="B1023">
            <v>11</v>
          </cell>
          <cell r="N1023">
            <v>3560</v>
          </cell>
          <cell r="Y1023">
            <v>2145</v>
          </cell>
        </row>
        <row r="1024">
          <cell r="B1024">
            <v>11</v>
          </cell>
          <cell r="N1024">
            <v>5560</v>
          </cell>
          <cell r="Y1024">
            <v>2145</v>
          </cell>
        </row>
        <row r="1025">
          <cell r="B1025">
            <v>11</v>
          </cell>
          <cell r="N1025">
            <v>2953.04</v>
          </cell>
          <cell r="Y1025">
            <v>2145</v>
          </cell>
        </row>
        <row r="1026">
          <cell r="B1026">
            <v>11</v>
          </cell>
          <cell r="N1026">
            <v>5560</v>
          </cell>
          <cell r="Y1026">
            <v>2145</v>
          </cell>
        </row>
        <row r="1027">
          <cell r="B1027">
            <v>11</v>
          </cell>
          <cell r="N1027">
            <v>5560</v>
          </cell>
          <cell r="Y1027">
            <v>2145</v>
          </cell>
        </row>
        <row r="1028">
          <cell r="B1028">
            <v>11</v>
          </cell>
          <cell r="N1028">
            <v>291.60000000000002</v>
          </cell>
          <cell r="Y1028">
            <v>2145</v>
          </cell>
        </row>
        <row r="1029">
          <cell r="B1029">
            <v>11</v>
          </cell>
          <cell r="N1029">
            <v>155.22999999999999</v>
          </cell>
          <cell r="Y1029">
            <v>1799</v>
          </cell>
        </row>
        <row r="1030">
          <cell r="B1030">
            <v>11</v>
          </cell>
          <cell r="N1030">
            <v>5.22</v>
          </cell>
          <cell r="Y1030">
            <v>1822</v>
          </cell>
        </row>
        <row r="1031">
          <cell r="B1031">
            <v>11</v>
          </cell>
          <cell r="N1031">
            <v>5.22</v>
          </cell>
          <cell r="Y1031">
            <v>1822</v>
          </cell>
        </row>
        <row r="1032">
          <cell r="B1032">
            <v>11</v>
          </cell>
          <cell r="N1032">
            <v>1214</v>
          </cell>
          <cell r="Y1032">
            <v>1792</v>
          </cell>
        </row>
        <row r="1033">
          <cell r="B1033">
            <v>11</v>
          </cell>
          <cell r="N1033">
            <v>1433.15</v>
          </cell>
          <cell r="Y1033">
            <v>1799</v>
          </cell>
        </row>
        <row r="1034">
          <cell r="B1034">
            <v>11</v>
          </cell>
          <cell r="N1034">
            <v>1633.5</v>
          </cell>
          <cell r="Y1034">
            <v>1805</v>
          </cell>
        </row>
        <row r="1035">
          <cell r="B1035">
            <v>11</v>
          </cell>
          <cell r="N1035">
            <v>1781.1</v>
          </cell>
          <cell r="Y1035">
            <v>1805</v>
          </cell>
        </row>
        <row r="1036">
          <cell r="B1036">
            <v>11</v>
          </cell>
          <cell r="N1036">
            <v>108.7</v>
          </cell>
          <cell r="Y1036">
            <v>1822</v>
          </cell>
        </row>
        <row r="1037">
          <cell r="B1037">
            <v>11</v>
          </cell>
          <cell r="N1037">
            <v>108.7</v>
          </cell>
          <cell r="Y1037">
            <v>1822</v>
          </cell>
        </row>
        <row r="1038">
          <cell r="B1038">
            <v>11</v>
          </cell>
          <cell r="N1038">
            <v>1600</v>
          </cell>
          <cell r="Y1038">
            <v>1806</v>
          </cell>
        </row>
        <row r="1039">
          <cell r="B1039">
            <v>11</v>
          </cell>
          <cell r="N1039">
            <v>5866.25</v>
          </cell>
          <cell r="Y1039">
            <v>1792</v>
          </cell>
        </row>
        <row r="1040">
          <cell r="B1040">
            <v>11</v>
          </cell>
          <cell r="N1040">
            <v>3721.91</v>
          </cell>
          <cell r="Y1040">
            <v>1799</v>
          </cell>
        </row>
        <row r="1041">
          <cell r="B1041">
            <v>11</v>
          </cell>
          <cell r="N1041">
            <v>2747.21</v>
          </cell>
          <cell r="Y1041">
            <v>1792</v>
          </cell>
        </row>
        <row r="1042">
          <cell r="B1042">
            <v>11</v>
          </cell>
          <cell r="N1042">
            <v>2675.01</v>
          </cell>
          <cell r="Y1042">
            <v>1792</v>
          </cell>
        </row>
        <row r="1043">
          <cell r="B1043">
            <v>11</v>
          </cell>
          <cell r="N1043">
            <v>3017.96</v>
          </cell>
          <cell r="Y1043">
            <v>1792</v>
          </cell>
        </row>
        <row r="1044">
          <cell r="B1044">
            <v>11</v>
          </cell>
          <cell r="N1044">
            <v>4347.83</v>
          </cell>
          <cell r="Y1044">
            <v>2145</v>
          </cell>
        </row>
        <row r="1045">
          <cell r="B1045">
            <v>11</v>
          </cell>
          <cell r="N1045">
            <v>4347.83</v>
          </cell>
          <cell r="Y1045">
            <v>2145</v>
          </cell>
        </row>
        <row r="1046">
          <cell r="B1046">
            <v>11</v>
          </cell>
          <cell r="N1046">
            <v>1417.65</v>
          </cell>
          <cell r="Y1046">
            <v>1792</v>
          </cell>
        </row>
        <row r="1047">
          <cell r="B1047">
            <v>11</v>
          </cell>
          <cell r="N1047">
            <v>1500.05</v>
          </cell>
          <cell r="Y1047">
            <v>1799</v>
          </cell>
        </row>
        <row r="1048">
          <cell r="B1048">
            <v>11</v>
          </cell>
          <cell r="N1048">
            <v>1500</v>
          </cell>
          <cell r="Y1048">
            <v>1806</v>
          </cell>
        </row>
        <row r="1049">
          <cell r="B1049">
            <v>11</v>
          </cell>
          <cell r="N1049">
            <v>5313.92</v>
          </cell>
          <cell r="Y1049">
            <v>1792</v>
          </cell>
        </row>
        <row r="1050">
          <cell r="B1050">
            <v>11</v>
          </cell>
          <cell r="N1050">
            <v>20.87</v>
          </cell>
          <cell r="Y1050">
            <v>1822</v>
          </cell>
        </row>
        <row r="1051">
          <cell r="B1051">
            <v>11</v>
          </cell>
          <cell r="N1051">
            <v>20.87</v>
          </cell>
          <cell r="Y1051">
            <v>1822</v>
          </cell>
        </row>
        <row r="1052">
          <cell r="B1052">
            <v>11</v>
          </cell>
          <cell r="N1052">
            <v>20.87</v>
          </cell>
          <cell r="Y1052">
            <v>1822</v>
          </cell>
        </row>
        <row r="1053">
          <cell r="B1053">
            <v>11</v>
          </cell>
          <cell r="N1053">
            <v>20.87</v>
          </cell>
          <cell r="Y1053">
            <v>1822</v>
          </cell>
        </row>
        <row r="1054">
          <cell r="B1054">
            <v>11</v>
          </cell>
          <cell r="N1054">
            <v>20.87</v>
          </cell>
          <cell r="Y1054">
            <v>1822</v>
          </cell>
        </row>
        <row r="1055">
          <cell r="B1055">
            <v>11</v>
          </cell>
          <cell r="N1055">
            <v>16043.48</v>
          </cell>
          <cell r="Y1055">
            <v>1797</v>
          </cell>
        </row>
        <row r="1056">
          <cell r="B1056">
            <v>11</v>
          </cell>
          <cell r="N1056">
            <v>1600</v>
          </cell>
          <cell r="Y1056">
            <v>1806</v>
          </cell>
        </row>
        <row r="1057">
          <cell r="B1057">
            <v>11</v>
          </cell>
          <cell r="N1057">
            <v>35.72</v>
          </cell>
          <cell r="Y1057">
            <v>1822</v>
          </cell>
        </row>
        <row r="1058">
          <cell r="B1058">
            <v>11</v>
          </cell>
          <cell r="N1058">
            <v>54281.27</v>
          </cell>
          <cell r="Y1058">
            <v>1791</v>
          </cell>
        </row>
        <row r="1059">
          <cell r="B1059">
            <v>11</v>
          </cell>
          <cell r="N1059">
            <v>41759.74</v>
          </cell>
          <cell r="Y1059">
            <v>1823</v>
          </cell>
        </row>
        <row r="1060">
          <cell r="B1060">
            <v>11</v>
          </cell>
          <cell r="N1060">
            <v>23333.33</v>
          </cell>
          <cell r="Y1060">
            <v>1791</v>
          </cell>
        </row>
        <row r="1061">
          <cell r="B1061">
            <v>11</v>
          </cell>
          <cell r="N1061">
            <v>38430.400000000001</v>
          </cell>
          <cell r="Y1061">
            <v>1791</v>
          </cell>
        </row>
        <row r="1062">
          <cell r="B1062">
            <v>11</v>
          </cell>
          <cell r="N1062">
            <v>31500</v>
          </cell>
          <cell r="Y1062">
            <v>1824</v>
          </cell>
        </row>
        <row r="1063">
          <cell r="B1063">
            <v>11</v>
          </cell>
          <cell r="N1063">
            <v>38430.400000000001</v>
          </cell>
          <cell r="Y1063">
            <v>1791</v>
          </cell>
        </row>
        <row r="1064">
          <cell r="B1064">
            <v>11</v>
          </cell>
          <cell r="N1064">
            <v>38430.400000000001</v>
          </cell>
          <cell r="Y1064">
            <v>1835</v>
          </cell>
        </row>
        <row r="1065">
          <cell r="B1065">
            <v>11</v>
          </cell>
          <cell r="N1065">
            <v>22500</v>
          </cell>
          <cell r="Y1065">
            <v>1827</v>
          </cell>
        </row>
        <row r="1066">
          <cell r="B1066">
            <v>11</v>
          </cell>
          <cell r="N1066">
            <v>38430.400000000001</v>
          </cell>
          <cell r="Y1066">
            <v>1788</v>
          </cell>
        </row>
        <row r="1067">
          <cell r="B1067">
            <v>11</v>
          </cell>
          <cell r="N1067">
            <v>20157.8</v>
          </cell>
          <cell r="Y1067">
            <v>1833</v>
          </cell>
        </row>
        <row r="1068">
          <cell r="B1068">
            <v>11</v>
          </cell>
          <cell r="N1068">
            <v>10972</v>
          </cell>
          <cell r="Y1068">
            <v>1834</v>
          </cell>
        </row>
        <row r="1069">
          <cell r="B1069">
            <v>11</v>
          </cell>
          <cell r="N1069">
            <v>10972</v>
          </cell>
          <cell r="Y1069">
            <v>1834</v>
          </cell>
        </row>
        <row r="1070">
          <cell r="B1070">
            <v>11</v>
          </cell>
          <cell r="N1070">
            <v>7000</v>
          </cell>
          <cell r="Y1070">
            <v>1785</v>
          </cell>
        </row>
        <row r="1071">
          <cell r="B1071">
            <v>11</v>
          </cell>
          <cell r="N1071">
            <v>38430.400000000001</v>
          </cell>
          <cell r="Y1071">
            <v>1791</v>
          </cell>
        </row>
        <row r="1072">
          <cell r="B1072">
            <v>11</v>
          </cell>
          <cell r="N1072">
            <v>24166.799999999999</v>
          </cell>
          <cell r="Y1072">
            <v>1784</v>
          </cell>
        </row>
        <row r="1073">
          <cell r="B1073">
            <v>11</v>
          </cell>
          <cell r="N1073">
            <v>24166.799999999999</v>
          </cell>
          <cell r="Y1073">
            <v>1784</v>
          </cell>
        </row>
        <row r="1074">
          <cell r="B1074">
            <v>11</v>
          </cell>
          <cell r="N1074">
            <v>15410.17</v>
          </cell>
          <cell r="Y1074">
            <v>1782</v>
          </cell>
        </row>
        <row r="1075">
          <cell r="B1075">
            <v>11</v>
          </cell>
          <cell r="N1075">
            <v>15410.17</v>
          </cell>
          <cell r="Y1075">
            <v>1782</v>
          </cell>
        </row>
        <row r="1076">
          <cell r="B1076">
            <v>11</v>
          </cell>
          <cell r="N1076">
            <v>15410.17</v>
          </cell>
          <cell r="Y1076">
            <v>1782</v>
          </cell>
        </row>
        <row r="1077">
          <cell r="B1077">
            <v>11</v>
          </cell>
          <cell r="N1077">
            <v>15410.17</v>
          </cell>
          <cell r="Y1077">
            <v>1782</v>
          </cell>
        </row>
        <row r="1078">
          <cell r="B1078">
            <v>11</v>
          </cell>
          <cell r="N1078">
            <v>15410.17</v>
          </cell>
          <cell r="Y1078">
            <v>1782</v>
          </cell>
        </row>
        <row r="1079">
          <cell r="B1079">
            <v>11</v>
          </cell>
          <cell r="N1079">
            <v>15410.17</v>
          </cell>
          <cell r="Y1079">
            <v>1782</v>
          </cell>
        </row>
        <row r="1080">
          <cell r="B1080">
            <v>11</v>
          </cell>
          <cell r="N1080">
            <v>5321.42</v>
          </cell>
          <cell r="Y1080">
            <v>1783</v>
          </cell>
        </row>
        <row r="1081">
          <cell r="B1081">
            <v>11</v>
          </cell>
          <cell r="N1081">
            <v>5321.42</v>
          </cell>
          <cell r="Y1081">
            <v>1787</v>
          </cell>
        </row>
        <row r="1082">
          <cell r="B1082">
            <v>11</v>
          </cell>
          <cell r="N1082">
            <v>5321.42</v>
          </cell>
          <cell r="Y1082">
            <v>1783</v>
          </cell>
        </row>
        <row r="1083">
          <cell r="B1083">
            <v>11</v>
          </cell>
          <cell r="N1083">
            <v>5321.42</v>
          </cell>
          <cell r="Y1083">
            <v>1783</v>
          </cell>
        </row>
        <row r="1084">
          <cell r="B1084">
            <v>11</v>
          </cell>
          <cell r="N1084">
            <v>5321.42</v>
          </cell>
          <cell r="Y1084">
            <v>1783</v>
          </cell>
        </row>
        <row r="1085">
          <cell r="B1085">
            <v>11</v>
          </cell>
          <cell r="N1085">
            <v>5321.42</v>
          </cell>
          <cell r="Y1085">
            <v>1787</v>
          </cell>
        </row>
        <row r="1086">
          <cell r="B1086">
            <v>11</v>
          </cell>
          <cell r="N1086">
            <v>5321.42</v>
          </cell>
          <cell r="Y1086">
            <v>1783</v>
          </cell>
        </row>
        <row r="1087">
          <cell r="B1087">
            <v>11</v>
          </cell>
          <cell r="N1087">
            <v>5321.42</v>
          </cell>
          <cell r="Y1087">
            <v>1783</v>
          </cell>
        </row>
        <row r="1088">
          <cell r="B1088">
            <v>11</v>
          </cell>
          <cell r="N1088">
            <v>5321.42</v>
          </cell>
          <cell r="Y1088">
            <v>1783</v>
          </cell>
        </row>
        <row r="1089">
          <cell r="B1089">
            <v>11</v>
          </cell>
          <cell r="N1089">
            <v>5321.42</v>
          </cell>
          <cell r="Y1089">
            <v>1783</v>
          </cell>
        </row>
        <row r="1090">
          <cell r="B1090">
            <v>11</v>
          </cell>
          <cell r="N1090">
            <v>5321.42</v>
          </cell>
          <cell r="Y1090">
            <v>1783</v>
          </cell>
        </row>
        <row r="1091">
          <cell r="B1091">
            <v>11</v>
          </cell>
          <cell r="N1091">
            <v>5321.42</v>
          </cell>
          <cell r="Y1091">
            <v>1783</v>
          </cell>
        </row>
        <row r="1092">
          <cell r="B1092">
            <v>11</v>
          </cell>
          <cell r="N1092">
            <v>5321.42</v>
          </cell>
          <cell r="Y1092">
            <v>1783</v>
          </cell>
        </row>
        <row r="1093">
          <cell r="B1093">
            <v>11</v>
          </cell>
          <cell r="N1093">
            <v>5321.42</v>
          </cell>
          <cell r="Y1093">
            <v>1783</v>
          </cell>
        </row>
        <row r="1094">
          <cell r="B1094">
            <v>11</v>
          </cell>
          <cell r="N1094">
            <v>5321.42</v>
          </cell>
          <cell r="Y1094">
            <v>1783</v>
          </cell>
        </row>
        <row r="1095">
          <cell r="B1095">
            <v>11</v>
          </cell>
          <cell r="N1095">
            <v>5321.42</v>
          </cell>
          <cell r="Y1095">
            <v>1783</v>
          </cell>
        </row>
        <row r="1096">
          <cell r="B1096">
            <v>11</v>
          </cell>
          <cell r="N1096">
            <v>5321.42</v>
          </cell>
          <cell r="Y1096">
            <v>1783</v>
          </cell>
        </row>
        <row r="1097">
          <cell r="B1097">
            <v>11</v>
          </cell>
          <cell r="N1097">
            <v>5321.42</v>
          </cell>
          <cell r="Y1097">
            <v>1783</v>
          </cell>
        </row>
        <row r="1098">
          <cell r="B1098">
            <v>11</v>
          </cell>
          <cell r="N1098">
            <v>5321.42</v>
          </cell>
          <cell r="Y1098">
            <v>1783</v>
          </cell>
        </row>
        <row r="1099">
          <cell r="B1099">
            <v>11</v>
          </cell>
          <cell r="N1099">
            <v>5321.42</v>
          </cell>
          <cell r="Y1099">
            <v>1787</v>
          </cell>
        </row>
        <row r="1100">
          <cell r="B1100">
            <v>11</v>
          </cell>
          <cell r="N1100">
            <v>5321.42</v>
          </cell>
          <cell r="Y1100">
            <v>1783</v>
          </cell>
        </row>
        <row r="1101">
          <cell r="B1101">
            <v>11</v>
          </cell>
          <cell r="N1101">
            <v>5321.42</v>
          </cell>
          <cell r="Y1101">
            <v>1783</v>
          </cell>
        </row>
        <row r="1102">
          <cell r="B1102">
            <v>11</v>
          </cell>
          <cell r="N1102">
            <v>5321.42</v>
          </cell>
          <cell r="Y1102">
            <v>1783</v>
          </cell>
        </row>
        <row r="1103">
          <cell r="B1103">
            <v>11</v>
          </cell>
          <cell r="N1103">
            <v>7000</v>
          </cell>
          <cell r="Y1103">
            <v>1785</v>
          </cell>
        </row>
        <row r="1104">
          <cell r="B1104">
            <v>11</v>
          </cell>
          <cell r="N1104">
            <v>5321.42</v>
          </cell>
          <cell r="Y1104">
            <v>1783</v>
          </cell>
        </row>
        <row r="1105">
          <cell r="B1105">
            <v>11</v>
          </cell>
          <cell r="N1105">
            <v>5321.42</v>
          </cell>
          <cell r="Y1105">
            <v>1783</v>
          </cell>
        </row>
        <row r="1106">
          <cell r="B1106">
            <v>11</v>
          </cell>
          <cell r="N1106">
            <v>5321.42</v>
          </cell>
          <cell r="Y1106">
            <v>1783</v>
          </cell>
        </row>
        <row r="1107">
          <cell r="B1107">
            <v>11</v>
          </cell>
          <cell r="N1107">
            <v>5321.42</v>
          </cell>
          <cell r="Y1107">
            <v>1783</v>
          </cell>
        </row>
        <row r="1108">
          <cell r="B1108">
            <v>11</v>
          </cell>
          <cell r="N1108">
            <v>5321.42</v>
          </cell>
          <cell r="Y1108">
            <v>1783</v>
          </cell>
        </row>
        <row r="1109">
          <cell r="B1109">
            <v>11</v>
          </cell>
          <cell r="N1109">
            <v>5321.42</v>
          </cell>
          <cell r="Y1109">
            <v>1783</v>
          </cell>
        </row>
        <row r="1110">
          <cell r="B1110">
            <v>11</v>
          </cell>
          <cell r="N1110">
            <v>5321.42</v>
          </cell>
          <cell r="Y1110">
            <v>1783</v>
          </cell>
        </row>
        <row r="1111">
          <cell r="B1111">
            <v>11</v>
          </cell>
          <cell r="N1111">
            <v>5321.42</v>
          </cell>
          <cell r="Y1111">
            <v>1783</v>
          </cell>
        </row>
        <row r="1112">
          <cell r="B1112">
            <v>11</v>
          </cell>
          <cell r="N1112">
            <v>13491.13</v>
          </cell>
          <cell r="Y1112">
            <v>1833</v>
          </cell>
        </row>
        <row r="1113">
          <cell r="B1113">
            <v>11</v>
          </cell>
          <cell r="N1113">
            <v>13491.13</v>
          </cell>
          <cell r="Y1113">
            <v>1807</v>
          </cell>
        </row>
        <row r="1114">
          <cell r="B1114">
            <v>11</v>
          </cell>
          <cell r="N1114">
            <v>20000</v>
          </cell>
          <cell r="Y1114">
            <v>1826</v>
          </cell>
        </row>
        <row r="1115">
          <cell r="B1115">
            <v>11</v>
          </cell>
          <cell r="N1115">
            <v>7000</v>
          </cell>
          <cell r="Y1115">
            <v>1785</v>
          </cell>
        </row>
        <row r="1116">
          <cell r="B1116">
            <v>11</v>
          </cell>
          <cell r="N1116">
            <v>8056</v>
          </cell>
          <cell r="Y1116">
            <v>1834</v>
          </cell>
        </row>
        <row r="1117">
          <cell r="B1117">
            <v>11</v>
          </cell>
          <cell r="N1117">
            <v>20000</v>
          </cell>
          <cell r="Y1117">
            <v>1796</v>
          </cell>
        </row>
        <row r="1118">
          <cell r="B1118">
            <v>11</v>
          </cell>
          <cell r="N1118">
            <v>30000</v>
          </cell>
          <cell r="Y1118">
            <v>1796</v>
          </cell>
        </row>
        <row r="1119">
          <cell r="B1119">
            <v>11</v>
          </cell>
          <cell r="N1119">
            <v>7000</v>
          </cell>
          <cell r="Y1119">
            <v>1785</v>
          </cell>
        </row>
        <row r="1120">
          <cell r="B1120">
            <v>11</v>
          </cell>
          <cell r="N1120">
            <v>7000</v>
          </cell>
          <cell r="Y1120">
            <v>1785</v>
          </cell>
        </row>
        <row r="1121">
          <cell r="B1121">
            <v>11</v>
          </cell>
          <cell r="N1121">
            <v>5321.42</v>
          </cell>
          <cell r="Y1121">
            <v>1785</v>
          </cell>
        </row>
        <row r="1122">
          <cell r="B1122">
            <v>11</v>
          </cell>
          <cell r="N1122">
            <v>5321.42</v>
          </cell>
          <cell r="Y1122">
            <v>1783</v>
          </cell>
        </row>
        <row r="1123">
          <cell r="B1123">
            <v>11</v>
          </cell>
          <cell r="N1123">
            <v>5321.42</v>
          </cell>
          <cell r="Y1123">
            <v>1783</v>
          </cell>
        </row>
        <row r="1124">
          <cell r="B1124">
            <v>11</v>
          </cell>
          <cell r="N1124">
            <v>5321.42</v>
          </cell>
          <cell r="Y1124">
            <v>1787</v>
          </cell>
        </row>
        <row r="1125">
          <cell r="B1125">
            <v>11</v>
          </cell>
          <cell r="N1125">
            <v>5321.42</v>
          </cell>
          <cell r="Y1125">
            <v>1787</v>
          </cell>
        </row>
        <row r="1126">
          <cell r="B1126">
            <v>11</v>
          </cell>
          <cell r="N1126">
            <v>5321.42</v>
          </cell>
          <cell r="Y1126">
            <v>1787</v>
          </cell>
        </row>
        <row r="1127">
          <cell r="B1127">
            <v>11</v>
          </cell>
          <cell r="N1127">
            <v>5321.42</v>
          </cell>
          <cell r="Y1127">
            <v>1787</v>
          </cell>
        </row>
        <row r="1128">
          <cell r="B1128">
            <v>11</v>
          </cell>
          <cell r="N1128">
            <v>5321.42</v>
          </cell>
          <cell r="Y1128">
            <v>1787</v>
          </cell>
        </row>
        <row r="1129">
          <cell r="B1129">
            <v>11</v>
          </cell>
          <cell r="N1129">
            <v>5321.42</v>
          </cell>
          <cell r="Y1129">
            <v>1787</v>
          </cell>
        </row>
        <row r="1130">
          <cell r="B1130">
            <v>11</v>
          </cell>
          <cell r="N1130">
            <v>5321.42</v>
          </cell>
          <cell r="Y1130">
            <v>1783</v>
          </cell>
        </row>
        <row r="1131">
          <cell r="B1131">
            <v>11</v>
          </cell>
          <cell r="N1131">
            <v>5321.42</v>
          </cell>
          <cell r="Y1131">
            <v>1783</v>
          </cell>
        </row>
        <row r="1132">
          <cell r="B1132">
            <v>11</v>
          </cell>
          <cell r="N1132">
            <v>5321.42</v>
          </cell>
          <cell r="Y1132">
            <v>1785</v>
          </cell>
        </row>
        <row r="1133">
          <cell r="B1133">
            <v>11</v>
          </cell>
          <cell r="N1133">
            <v>5321.42</v>
          </cell>
          <cell r="Y1133">
            <v>1798</v>
          </cell>
        </row>
        <row r="1134">
          <cell r="B1134">
            <v>11</v>
          </cell>
          <cell r="N1134">
            <v>5321.42</v>
          </cell>
          <cell r="Y1134">
            <v>1783</v>
          </cell>
        </row>
        <row r="1135">
          <cell r="B1135">
            <v>11</v>
          </cell>
          <cell r="N1135">
            <v>5321.42</v>
          </cell>
          <cell r="Y1135">
            <v>1783</v>
          </cell>
        </row>
        <row r="1136">
          <cell r="B1136">
            <v>11</v>
          </cell>
          <cell r="N1136">
            <v>5321.42</v>
          </cell>
          <cell r="Y1136">
            <v>1783</v>
          </cell>
        </row>
        <row r="1137">
          <cell r="B1137">
            <v>11</v>
          </cell>
          <cell r="N1137">
            <v>5321.42</v>
          </cell>
          <cell r="Y1137">
            <v>1798</v>
          </cell>
        </row>
        <row r="1138">
          <cell r="B1138">
            <v>11</v>
          </cell>
          <cell r="N1138">
            <v>5321.42</v>
          </cell>
          <cell r="Y1138">
            <v>1878</v>
          </cell>
        </row>
        <row r="1139">
          <cell r="B1139">
            <v>11</v>
          </cell>
          <cell r="N1139">
            <v>5321.42</v>
          </cell>
          <cell r="Y1139">
            <v>1878</v>
          </cell>
        </row>
        <row r="1140">
          <cell r="B1140">
            <v>11</v>
          </cell>
          <cell r="N1140">
            <v>20000</v>
          </cell>
          <cell r="Y1140">
            <v>1786</v>
          </cell>
        </row>
        <row r="1141">
          <cell r="B1141">
            <v>11</v>
          </cell>
          <cell r="N1141">
            <v>5321.42</v>
          </cell>
          <cell r="Y1141">
            <v>1787</v>
          </cell>
        </row>
        <row r="1142">
          <cell r="B1142">
            <v>11</v>
          </cell>
          <cell r="N1142">
            <v>5321.42</v>
          </cell>
          <cell r="Y1142">
            <v>1783</v>
          </cell>
        </row>
        <row r="1143">
          <cell r="B1143">
            <v>11</v>
          </cell>
          <cell r="N1143">
            <v>5321.42</v>
          </cell>
          <cell r="Y1143">
            <v>1783</v>
          </cell>
        </row>
        <row r="1144">
          <cell r="B1144">
            <v>11</v>
          </cell>
          <cell r="N1144">
            <v>5321.42</v>
          </cell>
          <cell r="Y1144">
            <v>1878</v>
          </cell>
        </row>
        <row r="1145">
          <cell r="B1145">
            <v>11</v>
          </cell>
          <cell r="N1145">
            <v>4000</v>
          </cell>
          <cell r="Y1145">
            <v>1809</v>
          </cell>
        </row>
        <row r="1146">
          <cell r="B1146">
            <v>11</v>
          </cell>
          <cell r="N1146">
            <v>4000</v>
          </cell>
          <cell r="Y1146">
            <v>2143</v>
          </cell>
        </row>
        <row r="1147">
          <cell r="B1147">
            <v>12</v>
          </cell>
          <cell r="N1147">
            <v>0.02</v>
          </cell>
          <cell r="Y1147">
            <v>1822</v>
          </cell>
        </row>
        <row r="1148">
          <cell r="B1148">
            <v>12</v>
          </cell>
          <cell r="N1148">
            <v>134.78</v>
          </cell>
          <cell r="Y1148">
            <v>1822</v>
          </cell>
        </row>
        <row r="1149">
          <cell r="B1149">
            <v>12</v>
          </cell>
          <cell r="N1149">
            <v>898.89</v>
          </cell>
          <cell r="Y1149">
            <v>1792</v>
          </cell>
        </row>
        <row r="1150">
          <cell r="B1150">
            <v>12</v>
          </cell>
          <cell r="N1150">
            <v>2927.71</v>
          </cell>
          <cell r="Y1150">
            <v>1792</v>
          </cell>
        </row>
        <row r="1151">
          <cell r="B1151">
            <v>12</v>
          </cell>
          <cell r="N1151">
            <v>1500.05</v>
          </cell>
          <cell r="Y1151">
            <v>1799</v>
          </cell>
        </row>
        <row r="1152">
          <cell r="B1152">
            <v>12</v>
          </cell>
          <cell r="N1152">
            <v>4.18</v>
          </cell>
          <cell r="Y1152">
            <v>1822</v>
          </cell>
        </row>
        <row r="1153">
          <cell r="B1153">
            <v>12</v>
          </cell>
          <cell r="N1153">
            <v>1.79</v>
          </cell>
          <cell r="Y1153">
            <v>1822</v>
          </cell>
        </row>
        <row r="1154">
          <cell r="B1154">
            <v>12</v>
          </cell>
          <cell r="N1154">
            <v>72.17</v>
          </cell>
          <cell r="Y1154">
            <v>1822</v>
          </cell>
        </row>
        <row r="1155">
          <cell r="B1155">
            <v>12</v>
          </cell>
          <cell r="N1155">
            <v>96.96</v>
          </cell>
          <cell r="Y1155">
            <v>1822</v>
          </cell>
        </row>
        <row r="1156">
          <cell r="B1156">
            <v>12</v>
          </cell>
          <cell r="N1156">
            <v>5300.84</v>
          </cell>
          <cell r="Y1156">
            <v>1810</v>
          </cell>
        </row>
        <row r="1157">
          <cell r="B1157">
            <v>12</v>
          </cell>
          <cell r="N1157">
            <v>363.84</v>
          </cell>
          <cell r="Y1157">
            <v>1822</v>
          </cell>
        </row>
        <row r="1158">
          <cell r="B1158">
            <v>12</v>
          </cell>
          <cell r="N1158">
            <v>750</v>
          </cell>
          <cell r="Y1158">
            <v>1792</v>
          </cell>
        </row>
        <row r="1159">
          <cell r="B1159">
            <v>12</v>
          </cell>
          <cell r="N1159">
            <v>1500</v>
          </cell>
          <cell r="Y1159">
            <v>1805</v>
          </cell>
        </row>
        <row r="1160">
          <cell r="B1160">
            <v>12</v>
          </cell>
          <cell r="N1160">
            <v>1400.1</v>
          </cell>
          <cell r="Y1160">
            <v>1792</v>
          </cell>
        </row>
        <row r="1161">
          <cell r="B1161">
            <v>12</v>
          </cell>
          <cell r="N1161">
            <v>1500.1</v>
          </cell>
          <cell r="Y1161">
            <v>1799</v>
          </cell>
        </row>
        <row r="1162">
          <cell r="B1162">
            <v>12</v>
          </cell>
          <cell r="N1162">
            <v>1500.1</v>
          </cell>
          <cell r="Y1162">
            <v>1805</v>
          </cell>
        </row>
        <row r="1163">
          <cell r="B1163">
            <v>12</v>
          </cell>
          <cell r="N1163">
            <v>2865.22</v>
          </cell>
          <cell r="Y1163">
            <v>2144</v>
          </cell>
        </row>
        <row r="1164">
          <cell r="B1164">
            <v>12</v>
          </cell>
          <cell r="N1164">
            <v>869.57</v>
          </cell>
          <cell r="Y1164">
            <v>2144</v>
          </cell>
        </row>
        <row r="1165">
          <cell r="B1165">
            <v>12</v>
          </cell>
          <cell r="N1165">
            <v>869.57</v>
          </cell>
          <cell r="Y1165">
            <v>2144</v>
          </cell>
        </row>
        <row r="1166">
          <cell r="B1166">
            <v>12</v>
          </cell>
          <cell r="N1166">
            <v>1700</v>
          </cell>
          <cell r="Y1166">
            <v>1806</v>
          </cell>
        </row>
        <row r="1167">
          <cell r="B1167">
            <v>12</v>
          </cell>
          <cell r="N1167">
            <v>1460.87</v>
          </cell>
          <cell r="Y1167">
            <v>1799</v>
          </cell>
        </row>
        <row r="1168">
          <cell r="B1168">
            <v>12</v>
          </cell>
          <cell r="N1168">
            <v>1500</v>
          </cell>
          <cell r="Y1168">
            <v>1799</v>
          </cell>
        </row>
        <row r="1169">
          <cell r="B1169">
            <v>12</v>
          </cell>
          <cell r="N1169">
            <v>300</v>
          </cell>
          <cell r="Y1169">
            <v>1806</v>
          </cell>
        </row>
        <row r="1170">
          <cell r="B1170">
            <v>12</v>
          </cell>
          <cell r="N1170">
            <v>4480</v>
          </cell>
          <cell r="Y1170">
            <v>2145</v>
          </cell>
        </row>
        <row r="1171">
          <cell r="B1171">
            <v>12</v>
          </cell>
          <cell r="N1171">
            <v>58231.29</v>
          </cell>
          <cell r="Y1171">
            <v>1810</v>
          </cell>
        </row>
        <row r="1172">
          <cell r="B1172">
            <v>12</v>
          </cell>
          <cell r="N1172">
            <v>1040</v>
          </cell>
          <cell r="Y1172">
            <v>1805</v>
          </cell>
        </row>
        <row r="1173">
          <cell r="B1173">
            <v>12</v>
          </cell>
          <cell r="N1173">
            <v>17090</v>
          </cell>
          <cell r="Y1173">
            <v>1789</v>
          </cell>
        </row>
        <row r="1174">
          <cell r="B1174">
            <v>12</v>
          </cell>
          <cell r="N1174">
            <v>1135.77</v>
          </cell>
          <cell r="Y1174">
            <v>1789</v>
          </cell>
        </row>
        <row r="1175">
          <cell r="B1175">
            <v>12</v>
          </cell>
          <cell r="N1175">
            <v>3954.46</v>
          </cell>
          <cell r="Y1175">
            <v>1789</v>
          </cell>
        </row>
        <row r="1176">
          <cell r="B1176">
            <v>12</v>
          </cell>
          <cell r="N1176">
            <v>2953.04</v>
          </cell>
          <cell r="Y1176">
            <v>2145</v>
          </cell>
        </row>
        <row r="1177">
          <cell r="B1177">
            <v>12</v>
          </cell>
          <cell r="N1177">
            <v>5560</v>
          </cell>
          <cell r="Y1177">
            <v>2145</v>
          </cell>
        </row>
        <row r="1178">
          <cell r="B1178">
            <v>12</v>
          </cell>
          <cell r="N1178">
            <v>1000</v>
          </cell>
          <cell r="Y1178">
            <v>1806</v>
          </cell>
        </row>
        <row r="1179">
          <cell r="B1179">
            <v>12</v>
          </cell>
          <cell r="N1179">
            <v>32.61</v>
          </cell>
          <cell r="Y1179">
            <v>1822</v>
          </cell>
        </row>
        <row r="1180">
          <cell r="B1180">
            <v>12</v>
          </cell>
          <cell r="N1180">
            <v>1000</v>
          </cell>
          <cell r="Y1180">
            <v>1792</v>
          </cell>
        </row>
        <row r="1181">
          <cell r="B1181">
            <v>12</v>
          </cell>
          <cell r="N1181">
            <v>20.87</v>
          </cell>
          <cell r="Y1181">
            <v>1822</v>
          </cell>
        </row>
        <row r="1182">
          <cell r="B1182">
            <v>12</v>
          </cell>
          <cell r="N1182">
            <v>20.87</v>
          </cell>
          <cell r="Y1182">
            <v>1822</v>
          </cell>
        </row>
        <row r="1183">
          <cell r="B1183">
            <v>12</v>
          </cell>
          <cell r="N1183">
            <v>20.87</v>
          </cell>
          <cell r="Y1183">
            <v>1822</v>
          </cell>
        </row>
        <row r="1184">
          <cell r="B1184">
            <v>12</v>
          </cell>
          <cell r="N1184">
            <v>20.87</v>
          </cell>
          <cell r="Y1184">
            <v>1822</v>
          </cell>
        </row>
        <row r="1185">
          <cell r="B1185">
            <v>12</v>
          </cell>
          <cell r="N1185">
            <v>20.87</v>
          </cell>
          <cell r="Y1185">
            <v>1822</v>
          </cell>
        </row>
        <row r="1186">
          <cell r="B1186">
            <v>12</v>
          </cell>
          <cell r="N1186">
            <v>6992.5</v>
          </cell>
          <cell r="Y1186">
            <v>2145</v>
          </cell>
        </row>
        <row r="1187">
          <cell r="B1187">
            <v>12</v>
          </cell>
          <cell r="N1187">
            <v>4050</v>
          </cell>
          <cell r="Y1187">
            <v>2145</v>
          </cell>
        </row>
        <row r="1188">
          <cell r="B1188">
            <v>12</v>
          </cell>
          <cell r="N1188">
            <v>1500.1</v>
          </cell>
          <cell r="Y1188">
            <v>1799</v>
          </cell>
        </row>
        <row r="1189">
          <cell r="B1189">
            <v>12</v>
          </cell>
          <cell r="N1189">
            <v>1500.1</v>
          </cell>
          <cell r="Y1189">
            <v>1799</v>
          </cell>
        </row>
        <row r="1190">
          <cell r="B1190">
            <v>12</v>
          </cell>
          <cell r="N1190">
            <v>1700.05</v>
          </cell>
          <cell r="Y1190">
            <v>1805</v>
          </cell>
        </row>
        <row r="1191">
          <cell r="B1191">
            <v>12</v>
          </cell>
          <cell r="N1191">
            <v>1243.9000000000001</v>
          </cell>
          <cell r="Y1191">
            <v>1805</v>
          </cell>
        </row>
        <row r="1192">
          <cell r="B1192">
            <v>12</v>
          </cell>
          <cell r="N1192">
            <v>98</v>
          </cell>
          <cell r="Y1192">
            <v>1805</v>
          </cell>
        </row>
        <row r="1193">
          <cell r="B1193">
            <v>12</v>
          </cell>
          <cell r="N1193">
            <v>1400</v>
          </cell>
          <cell r="Y1193">
            <v>2144</v>
          </cell>
        </row>
        <row r="1194">
          <cell r="B1194">
            <v>12</v>
          </cell>
          <cell r="N1194">
            <v>16046.36</v>
          </cell>
          <cell r="Y1194">
            <v>1797</v>
          </cell>
        </row>
        <row r="1195">
          <cell r="B1195">
            <v>12</v>
          </cell>
          <cell r="N1195">
            <v>21.98</v>
          </cell>
          <cell r="Y1195">
            <v>1822</v>
          </cell>
        </row>
        <row r="1196">
          <cell r="B1196">
            <v>12</v>
          </cell>
          <cell r="N1196">
            <v>54281.27</v>
          </cell>
          <cell r="Y1196">
            <v>1791</v>
          </cell>
        </row>
        <row r="1197">
          <cell r="B1197">
            <v>12</v>
          </cell>
          <cell r="N1197">
            <v>41759.74</v>
          </cell>
          <cell r="Y1197">
            <v>1823</v>
          </cell>
        </row>
        <row r="1198">
          <cell r="B1198">
            <v>12</v>
          </cell>
          <cell r="N1198">
            <v>23333.33</v>
          </cell>
          <cell r="Y1198">
            <v>1791</v>
          </cell>
        </row>
        <row r="1199">
          <cell r="B1199">
            <v>12</v>
          </cell>
          <cell r="N1199">
            <v>38430.400000000001</v>
          </cell>
          <cell r="Y1199">
            <v>1791</v>
          </cell>
        </row>
        <row r="1200">
          <cell r="B1200">
            <v>12</v>
          </cell>
          <cell r="N1200">
            <v>31500</v>
          </cell>
          <cell r="Y1200">
            <v>1824</v>
          </cell>
        </row>
        <row r="1201">
          <cell r="B1201">
            <v>12</v>
          </cell>
          <cell r="N1201">
            <v>38430.400000000001</v>
          </cell>
          <cell r="Y1201">
            <v>1791</v>
          </cell>
        </row>
        <row r="1202">
          <cell r="B1202">
            <v>12</v>
          </cell>
          <cell r="N1202">
            <v>38430.400000000001</v>
          </cell>
          <cell r="Y1202">
            <v>1835</v>
          </cell>
        </row>
        <row r="1203">
          <cell r="B1203">
            <v>12</v>
          </cell>
          <cell r="N1203">
            <v>22500</v>
          </cell>
          <cell r="Y1203">
            <v>1827</v>
          </cell>
        </row>
        <row r="1204">
          <cell r="B1204">
            <v>12</v>
          </cell>
          <cell r="N1204">
            <v>38430.400000000001</v>
          </cell>
          <cell r="Y1204">
            <v>1788</v>
          </cell>
        </row>
        <row r="1205">
          <cell r="B1205">
            <v>12</v>
          </cell>
          <cell r="N1205">
            <v>20157.8</v>
          </cell>
          <cell r="Y1205">
            <v>1833</v>
          </cell>
        </row>
        <row r="1206">
          <cell r="B1206">
            <v>12</v>
          </cell>
          <cell r="N1206">
            <v>10972</v>
          </cell>
          <cell r="Y1206">
            <v>1834</v>
          </cell>
        </row>
        <row r="1207">
          <cell r="B1207">
            <v>12</v>
          </cell>
          <cell r="N1207">
            <v>10972</v>
          </cell>
          <cell r="Y1207">
            <v>1834</v>
          </cell>
        </row>
        <row r="1208">
          <cell r="B1208">
            <v>12</v>
          </cell>
          <cell r="N1208">
            <v>7000</v>
          </cell>
          <cell r="Y1208">
            <v>1785</v>
          </cell>
        </row>
        <row r="1209">
          <cell r="B1209">
            <v>12</v>
          </cell>
          <cell r="N1209">
            <v>38430.400000000001</v>
          </cell>
          <cell r="Y1209">
            <v>1791</v>
          </cell>
        </row>
        <row r="1210">
          <cell r="B1210">
            <v>12</v>
          </cell>
          <cell r="N1210">
            <v>24166.799999999999</v>
          </cell>
          <cell r="Y1210">
            <v>1784</v>
          </cell>
        </row>
        <row r="1211">
          <cell r="B1211">
            <v>12</v>
          </cell>
          <cell r="N1211">
            <v>24166.799999999999</v>
          </cell>
          <cell r="Y1211">
            <v>1784</v>
          </cell>
        </row>
        <row r="1212">
          <cell r="B1212">
            <v>12</v>
          </cell>
          <cell r="N1212">
            <v>15410.17</v>
          </cell>
          <cell r="Y1212">
            <v>1782</v>
          </cell>
        </row>
        <row r="1213">
          <cell r="B1213">
            <v>12</v>
          </cell>
          <cell r="N1213">
            <v>15410.17</v>
          </cell>
          <cell r="Y1213">
            <v>1782</v>
          </cell>
        </row>
        <row r="1214">
          <cell r="B1214">
            <v>12</v>
          </cell>
          <cell r="N1214">
            <v>15410.17</v>
          </cell>
          <cell r="Y1214">
            <v>1782</v>
          </cell>
        </row>
        <row r="1215">
          <cell r="B1215">
            <v>12</v>
          </cell>
          <cell r="N1215">
            <v>15410.17</v>
          </cell>
          <cell r="Y1215">
            <v>1782</v>
          </cell>
        </row>
        <row r="1216">
          <cell r="B1216">
            <v>12</v>
          </cell>
          <cell r="N1216">
            <v>15410.17</v>
          </cell>
          <cell r="Y1216">
            <v>1782</v>
          </cell>
        </row>
        <row r="1217">
          <cell r="B1217">
            <v>12</v>
          </cell>
          <cell r="N1217">
            <v>15410.17</v>
          </cell>
          <cell r="Y1217">
            <v>1782</v>
          </cell>
        </row>
        <row r="1218">
          <cell r="B1218">
            <v>12</v>
          </cell>
          <cell r="N1218">
            <v>5321.42</v>
          </cell>
          <cell r="Y1218">
            <v>1783</v>
          </cell>
        </row>
        <row r="1219">
          <cell r="B1219">
            <v>12</v>
          </cell>
          <cell r="N1219">
            <v>5321.42</v>
          </cell>
          <cell r="Y1219">
            <v>1787</v>
          </cell>
        </row>
        <row r="1220">
          <cell r="B1220">
            <v>12</v>
          </cell>
          <cell r="N1220">
            <v>5321.42</v>
          </cell>
          <cell r="Y1220">
            <v>1783</v>
          </cell>
        </row>
        <row r="1221">
          <cell r="B1221">
            <v>12</v>
          </cell>
          <cell r="N1221">
            <v>5321.42</v>
          </cell>
          <cell r="Y1221">
            <v>1783</v>
          </cell>
        </row>
        <row r="1222">
          <cell r="B1222">
            <v>12</v>
          </cell>
          <cell r="N1222">
            <v>5321.42</v>
          </cell>
          <cell r="Y1222">
            <v>1783</v>
          </cell>
        </row>
        <row r="1223">
          <cell r="B1223">
            <v>12</v>
          </cell>
          <cell r="N1223">
            <v>5321.42</v>
          </cell>
          <cell r="Y1223">
            <v>1787</v>
          </cell>
        </row>
        <row r="1224">
          <cell r="B1224">
            <v>12</v>
          </cell>
          <cell r="N1224">
            <v>5321.42</v>
          </cell>
          <cell r="Y1224">
            <v>1783</v>
          </cell>
        </row>
        <row r="1225">
          <cell r="B1225">
            <v>12</v>
          </cell>
          <cell r="N1225">
            <v>5321.42</v>
          </cell>
          <cell r="Y1225">
            <v>1783</v>
          </cell>
        </row>
        <row r="1226">
          <cell r="B1226">
            <v>12</v>
          </cell>
          <cell r="N1226">
            <v>5321.42</v>
          </cell>
          <cell r="Y1226">
            <v>1783</v>
          </cell>
        </row>
        <row r="1227">
          <cell r="B1227">
            <v>12</v>
          </cell>
          <cell r="N1227">
            <v>5321.42</v>
          </cell>
          <cell r="Y1227">
            <v>1783</v>
          </cell>
        </row>
        <row r="1228">
          <cell r="B1228">
            <v>12</v>
          </cell>
          <cell r="N1228">
            <v>5321.42</v>
          </cell>
          <cell r="Y1228">
            <v>1783</v>
          </cell>
        </row>
        <row r="1229">
          <cell r="B1229">
            <v>12</v>
          </cell>
          <cell r="N1229">
            <v>5321.42</v>
          </cell>
          <cell r="Y1229">
            <v>1783</v>
          </cell>
        </row>
        <row r="1230">
          <cell r="B1230">
            <v>12</v>
          </cell>
          <cell r="N1230">
            <v>5321.42</v>
          </cell>
          <cell r="Y1230">
            <v>1783</v>
          </cell>
        </row>
        <row r="1231">
          <cell r="B1231">
            <v>12</v>
          </cell>
          <cell r="N1231">
            <v>5321.42</v>
          </cell>
          <cell r="Y1231">
            <v>1783</v>
          </cell>
        </row>
        <row r="1232">
          <cell r="B1232">
            <v>12</v>
          </cell>
          <cell r="N1232">
            <v>5321.42</v>
          </cell>
          <cell r="Y1232">
            <v>1783</v>
          </cell>
        </row>
        <row r="1233">
          <cell r="B1233">
            <v>12</v>
          </cell>
          <cell r="N1233">
            <v>5321.42</v>
          </cell>
          <cell r="Y1233">
            <v>1783</v>
          </cell>
        </row>
        <row r="1234">
          <cell r="B1234">
            <v>12</v>
          </cell>
          <cell r="N1234">
            <v>5321.42</v>
          </cell>
          <cell r="Y1234">
            <v>1783</v>
          </cell>
        </row>
        <row r="1235">
          <cell r="B1235">
            <v>12</v>
          </cell>
          <cell r="N1235">
            <v>5321.42</v>
          </cell>
          <cell r="Y1235">
            <v>1783</v>
          </cell>
        </row>
        <row r="1236">
          <cell r="B1236">
            <v>12</v>
          </cell>
          <cell r="N1236">
            <v>5321.42</v>
          </cell>
          <cell r="Y1236">
            <v>1783</v>
          </cell>
        </row>
        <row r="1237">
          <cell r="B1237">
            <v>12</v>
          </cell>
          <cell r="N1237">
            <v>5321.42</v>
          </cell>
          <cell r="Y1237">
            <v>1787</v>
          </cell>
        </row>
        <row r="1238">
          <cell r="B1238">
            <v>12</v>
          </cell>
          <cell r="N1238">
            <v>5321.42</v>
          </cell>
          <cell r="Y1238">
            <v>1783</v>
          </cell>
        </row>
        <row r="1239">
          <cell r="B1239">
            <v>12</v>
          </cell>
          <cell r="N1239">
            <v>5321.42</v>
          </cell>
          <cell r="Y1239">
            <v>1783</v>
          </cell>
        </row>
        <row r="1240">
          <cell r="B1240">
            <v>12</v>
          </cell>
          <cell r="N1240">
            <v>5321.42</v>
          </cell>
          <cell r="Y1240">
            <v>1783</v>
          </cell>
        </row>
        <row r="1241">
          <cell r="B1241">
            <v>12</v>
          </cell>
          <cell r="N1241">
            <v>7000</v>
          </cell>
          <cell r="Y1241">
            <v>1785</v>
          </cell>
        </row>
        <row r="1242">
          <cell r="B1242">
            <v>12</v>
          </cell>
          <cell r="N1242">
            <v>5321.42</v>
          </cell>
          <cell r="Y1242">
            <v>1783</v>
          </cell>
        </row>
        <row r="1243">
          <cell r="B1243">
            <v>12</v>
          </cell>
          <cell r="N1243">
            <v>5321.42</v>
          </cell>
          <cell r="Y1243">
            <v>1783</v>
          </cell>
        </row>
        <row r="1244">
          <cell r="B1244">
            <v>12</v>
          </cell>
          <cell r="N1244">
            <v>5321.42</v>
          </cell>
          <cell r="Y1244">
            <v>1783</v>
          </cell>
        </row>
        <row r="1245">
          <cell r="B1245">
            <v>12</v>
          </cell>
          <cell r="N1245">
            <v>5321.42</v>
          </cell>
          <cell r="Y1245">
            <v>1783</v>
          </cell>
        </row>
        <row r="1246">
          <cell r="B1246">
            <v>12</v>
          </cell>
          <cell r="N1246">
            <v>5321.42</v>
          </cell>
          <cell r="Y1246">
            <v>1783</v>
          </cell>
        </row>
        <row r="1247">
          <cell r="B1247">
            <v>12</v>
          </cell>
          <cell r="N1247">
            <v>5321.42</v>
          </cell>
          <cell r="Y1247">
            <v>1783</v>
          </cell>
        </row>
        <row r="1248">
          <cell r="B1248">
            <v>12</v>
          </cell>
          <cell r="N1248">
            <v>5321.42</v>
          </cell>
          <cell r="Y1248">
            <v>1783</v>
          </cell>
        </row>
        <row r="1249">
          <cell r="B1249">
            <v>12</v>
          </cell>
          <cell r="N1249">
            <v>5321.42</v>
          </cell>
          <cell r="Y1249">
            <v>1783</v>
          </cell>
        </row>
        <row r="1250">
          <cell r="B1250">
            <v>12</v>
          </cell>
          <cell r="N1250">
            <v>13491.13</v>
          </cell>
          <cell r="Y1250">
            <v>1833</v>
          </cell>
        </row>
        <row r="1251">
          <cell r="B1251">
            <v>12</v>
          </cell>
          <cell r="N1251">
            <v>13491.13</v>
          </cell>
          <cell r="Y1251">
            <v>1807</v>
          </cell>
        </row>
        <row r="1252">
          <cell r="B1252">
            <v>12</v>
          </cell>
          <cell r="N1252">
            <v>20000</v>
          </cell>
          <cell r="Y1252">
            <v>1826</v>
          </cell>
        </row>
        <row r="1253">
          <cell r="B1253">
            <v>12</v>
          </cell>
          <cell r="N1253">
            <v>7000</v>
          </cell>
          <cell r="Y1253">
            <v>1785</v>
          </cell>
        </row>
        <row r="1254">
          <cell r="B1254">
            <v>12</v>
          </cell>
          <cell r="N1254">
            <v>8056</v>
          </cell>
          <cell r="Y1254">
            <v>1834</v>
          </cell>
        </row>
        <row r="1255">
          <cell r="B1255">
            <v>12</v>
          </cell>
          <cell r="N1255">
            <v>20000</v>
          </cell>
          <cell r="Y1255">
            <v>1786</v>
          </cell>
        </row>
        <row r="1256">
          <cell r="B1256">
            <v>12</v>
          </cell>
          <cell r="N1256">
            <v>30000</v>
          </cell>
          <cell r="Y1256">
            <v>1796</v>
          </cell>
        </row>
        <row r="1257">
          <cell r="B1257">
            <v>12</v>
          </cell>
          <cell r="N1257">
            <v>7000</v>
          </cell>
          <cell r="Y1257">
            <v>1802</v>
          </cell>
        </row>
        <row r="1258">
          <cell r="B1258">
            <v>12</v>
          </cell>
          <cell r="N1258">
            <v>7000</v>
          </cell>
          <cell r="Y1258">
            <v>1802</v>
          </cell>
        </row>
        <row r="1259">
          <cell r="B1259">
            <v>12</v>
          </cell>
          <cell r="N1259">
            <v>5321.42</v>
          </cell>
          <cell r="Y1259">
            <v>1785</v>
          </cell>
        </row>
        <row r="1260">
          <cell r="B1260">
            <v>12</v>
          </cell>
          <cell r="N1260">
            <v>5321.42</v>
          </cell>
          <cell r="Y1260">
            <v>1783</v>
          </cell>
        </row>
        <row r="1261">
          <cell r="B1261">
            <v>12</v>
          </cell>
          <cell r="N1261">
            <v>5321.42</v>
          </cell>
          <cell r="Y1261">
            <v>1783</v>
          </cell>
        </row>
        <row r="1262">
          <cell r="B1262">
            <v>12</v>
          </cell>
          <cell r="N1262">
            <v>5321.42</v>
          </cell>
          <cell r="Y1262">
            <v>1787</v>
          </cell>
        </row>
        <row r="1263">
          <cell r="B1263">
            <v>12</v>
          </cell>
          <cell r="N1263">
            <v>5321.42</v>
          </cell>
          <cell r="Y1263">
            <v>1787</v>
          </cell>
        </row>
        <row r="1264">
          <cell r="B1264">
            <v>12</v>
          </cell>
          <cell r="N1264">
            <v>5321.42</v>
          </cell>
          <cell r="Y1264">
            <v>1787</v>
          </cell>
        </row>
        <row r="1265">
          <cell r="B1265">
            <v>12</v>
          </cell>
          <cell r="N1265">
            <v>5321.42</v>
          </cell>
          <cell r="Y1265">
            <v>1787</v>
          </cell>
        </row>
        <row r="1266">
          <cell r="B1266">
            <v>12</v>
          </cell>
          <cell r="N1266">
            <v>5321.42</v>
          </cell>
          <cell r="Y1266">
            <v>1787</v>
          </cell>
        </row>
        <row r="1267">
          <cell r="B1267">
            <v>12</v>
          </cell>
          <cell r="N1267">
            <v>5321.42</v>
          </cell>
          <cell r="Y1267">
            <v>1787</v>
          </cell>
        </row>
        <row r="1268">
          <cell r="B1268">
            <v>12</v>
          </cell>
          <cell r="N1268">
            <v>5321.42</v>
          </cell>
          <cell r="Y1268">
            <v>1783</v>
          </cell>
        </row>
        <row r="1269">
          <cell r="B1269">
            <v>12</v>
          </cell>
          <cell r="N1269">
            <v>5321.42</v>
          </cell>
          <cell r="Y1269">
            <v>1783</v>
          </cell>
        </row>
        <row r="1270">
          <cell r="B1270">
            <v>12</v>
          </cell>
          <cell r="N1270">
            <v>5321.42</v>
          </cell>
          <cell r="Y1270">
            <v>1787</v>
          </cell>
        </row>
        <row r="1271">
          <cell r="B1271">
            <v>12</v>
          </cell>
          <cell r="N1271">
            <v>5321.42</v>
          </cell>
          <cell r="Y1271">
            <v>1798</v>
          </cell>
        </row>
        <row r="1272">
          <cell r="B1272">
            <v>12</v>
          </cell>
          <cell r="N1272">
            <v>5321.42</v>
          </cell>
          <cell r="Y1272">
            <v>1783</v>
          </cell>
        </row>
        <row r="1273">
          <cell r="B1273">
            <v>12</v>
          </cell>
          <cell r="N1273">
            <v>5321.42</v>
          </cell>
          <cell r="Y1273">
            <v>1783</v>
          </cell>
        </row>
        <row r="1274">
          <cell r="B1274">
            <v>12</v>
          </cell>
          <cell r="N1274">
            <v>5321.42</v>
          </cell>
          <cell r="Y1274">
            <v>1783</v>
          </cell>
        </row>
        <row r="1275">
          <cell r="B1275">
            <v>12</v>
          </cell>
          <cell r="N1275">
            <v>5321.42</v>
          </cell>
          <cell r="Y1275">
            <v>1787</v>
          </cell>
        </row>
        <row r="1276">
          <cell r="B1276">
            <v>12</v>
          </cell>
          <cell r="N1276">
            <v>5321.42</v>
          </cell>
          <cell r="Y1276">
            <v>1878</v>
          </cell>
        </row>
        <row r="1277">
          <cell r="B1277">
            <v>12</v>
          </cell>
          <cell r="N1277">
            <v>5321.42</v>
          </cell>
          <cell r="Y1277">
            <v>1878</v>
          </cell>
        </row>
        <row r="1278">
          <cell r="B1278">
            <v>12</v>
          </cell>
          <cell r="N1278">
            <v>20000</v>
          </cell>
          <cell r="Y1278">
            <v>1786</v>
          </cell>
        </row>
        <row r="1279">
          <cell r="B1279">
            <v>12</v>
          </cell>
          <cell r="N1279">
            <v>5321.42</v>
          </cell>
          <cell r="Y1279">
            <v>1787</v>
          </cell>
        </row>
        <row r="1280">
          <cell r="B1280">
            <v>12</v>
          </cell>
          <cell r="N1280">
            <v>5321.42</v>
          </cell>
          <cell r="Y1280">
            <v>1783</v>
          </cell>
        </row>
        <row r="1281">
          <cell r="B1281">
            <v>12</v>
          </cell>
          <cell r="N1281">
            <v>5321.42</v>
          </cell>
          <cell r="Y1281">
            <v>1783</v>
          </cell>
        </row>
        <row r="1282">
          <cell r="B1282">
            <v>12</v>
          </cell>
          <cell r="N1282">
            <v>5321.42</v>
          </cell>
          <cell r="Y1282">
            <v>1878</v>
          </cell>
        </row>
        <row r="1283">
          <cell r="B1283">
            <v>12</v>
          </cell>
          <cell r="N1283">
            <v>4000</v>
          </cell>
          <cell r="Y1283">
            <v>1809</v>
          </cell>
        </row>
        <row r="1284">
          <cell r="B1284">
            <v>12</v>
          </cell>
          <cell r="N1284">
            <v>4000</v>
          </cell>
          <cell r="Y1284">
            <v>2143</v>
          </cell>
        </row>
        <row r="1285">
          <cell r="B1285">
            <v>12</v>
          </cell>
          <cell r="N1285">
            <v>5321.42</v>
          </cell>
          <cell r="Y1285">
            <v>1785</v>
          </cell>
        </row>
        <row r="1286">
          <cell r="B1286">
            <v>12</v>
          </cell>
          <cell r="N1286">
            <v>5321.42</v>
          </cell>
          <cell r="Y1286">
            <v>1785</v>
          </cell>
        </row>
        <row r="1287">
          <cell r="B1287">
            <v>12</v>
          </cell>
          <cell r="N1287">
            <v>5321.42</v>
          </cell>
          <cell r="Y1287">
            <v>1783</v>
          </cell>
        </row>
        <row r="1288">
          <cell r="B1288">
            <v>12</v>
          </cell>
          <cell r="N1288">
            <v>5321.42</v>
          </cell>
          <cell r="Y1288">
            <v>1783</v>
          </cell>
        </row>
        <row r="1289">
          <cell r="B1289">
            <v>12</v>
          </cell>
          <cell r="N1289">
            <v>5321.42</v>
          </cell>
          <cell r="Y1289">
            <v>1783</v>
          </cell>
        </row>
        <row r="1290">
          <cell r="B1290">
            <v>12</v>
          </cell>
          <cell r="N1290">
            <v>5321.42</v>
          </cell>
          <cell r="Y1290">
            <v>1783</v>
          </cell>
        </row>
        <row r="1291">
          <cell r="B1291">
            <v>12</v>
          </cell>
          <cell r="N1291">
            <v>5321.42</v>
          </cell>
          <cell r="Y1291">
            <v>1783</v>
          </cell>
        </row>
        <row r="1292">
          <cell r="B1292">
            <v>12</v>
          </cell>
          <cell r="N1292">
            <v>5321.42</v>
          </cell>
          <cell r="Y1292">
            <v>1783</v>
          </cell>
        </row>
        <row r="1293">
          <cell r="B1293">
            <v>12</v>
          </cell>
          <cell r="N1293">
            <v>5321.42</v>
          </cell>
          <cell r="Y1293">
            <v>1783</v>
          </cell>
        </row>
        <row r="1294">
          <cell r="B1294">
            <v>12</v>
          </cell>
          <cell r="N1294">
            <v>5321.42</v>
          </cell>
          <cell r="Y1294">
            <v>1783</v>
          </cell>
        </row>
        <row r="1295">
          <cell r="B1295">
            <v>12</v>
          </cell>
          <cell r="N1295">
            <v>5321.42</v>
          </cell>
          <cell r="Y1295">
            <v>1783</v>
          </cell>
        </row>
        <row r="4804">
          <cell r="N4804">
            <v>0</v>
          </cell>
        </row>
        <row r="4807">
          <cell r="B4807" t="str">
            <v>TOTAL</v>
          </cell>
          <cell r="N4807">
            <v>1332562.3599999996</v>
          </cell>
        </row>
        <row r="4814">
          <cell r="N4814">
            <v>0</v>
          </cell>
        </row>
      </sheetData>
      <sheetData sheetId="5"/>
      <sheetData sheetId="6"/>
      <sheetData sheetId="7"/>
      <sheetData sheetId="8"/>
      <sheetData sheetId="9"/>
      <sheetData sheetId="10"/>
      <sheetData sheetId="11"/>
      <sheetData sheetId="12"/>
      <sheetData sheetId="13"/>
      <sheetData sheetId="14"/>
      <sheetData sheetId="15"/>
      <sheetData sheetId="16">
        <row r="3">
          <cell r="B3" t="str">
            <v>Month #</v>
          </cell>
          <cell r="C3" t="str">
            <v>Quarters</v>
          </cell>
          <cell r="D3" t="str">
            <v>Date</v>
          </cell>
          <cell r="E3" t="str">
            <v>Quarter</v>
          </cell>
        </row>
        <row r="4">
          <cell r="B4">
            <v>1</v>
          </cell>
          <cell r="C4">
            <v>1</v>
          </cell>
          <cell r="D4">
            <v>44652</v>
          </cell>
          <cell r="E4" t="str">
            <v>Q1</v>
          </cell>
        </row>
        <row r="5">
          <cell r="B5">
            <v>2</v>
          </cell>
          <cell r="C5">
            <v>1</v>
          </cell>
          <cell r="D5">
            <v>44682</v>
          </cell>
          <cell r="E5" t="str">
            <v>Q1</v>
          </cell>
        </row>
        <row r="6">
          <cell r="B6">
            <v>3</v>
          </cell>
          <cell r="C6">
            <v>1</v>
          </cell>
          <cell r="D6">
            <v>44713</v>
          </cell>
          <cell r="E6" t="str">
            <v>Q1</v>
          </cell>
        </row>
        <row r="7">
          <cell r="B7">
            <v>4</v>
          </cell>
          <cell r="C7">
            <v>2</v>
          </cell>
          <cell r="D7">
            <v>44743</v>
          </cell>
          <cell r="E7" t="str">
            <v>Q2</v>
          </cell>
        </row>
        <row r="8">
          <cell r="B8">
            <v>5</v>
          </cell>
          <cell r="C8">
            <v>2</v>
          </cell>
          <cell r="D8">
            <v>44774</v>
          </cell>
          <cell r="E8" t="str">
            <v>Q2</v>
          </cell>
        </row>
        <row r="9">
          <cell r="B9">
            <v>6</v>
          </cell>
          <cell r="C9">
            <v>2</v>
          </cell>
          <cell r="D9">
            <v>44805</v>
          </cell>
          <cell r="E9" t="str">
            <v>Q2</v>
          </cell>
        </row>
        <row r="10">
          <cell r="B10">
            <v>7</v>
          </cell>
          <cell r="C10">
            <v>3</v>
          </cell>
          <cell r="D10">
            <v>44835</v>
          </cell>
          <cell r="E10" t="str">
            <v>Q3</v>
          </cell>
        </row>
        <row r="11">
          <cell r="B11">
            <v>8</v>
          </cell>
          <cell r="C11">
            <v>3</v>
          </cell>
          <cell r="D11">
            <v>44866</v>
          </cell>
          <cell r="E11" t="str">
            <v>Q3</v>
          </cell>
        </row>
        <row r="12">
          <cell r="B12">
            <v>9</v>
          </cell>
          <cell r="C12">
            <v>3</v>
          </cell>
          <cell r="D12">
            <v>44896</v>
          </cell>
          <cell r="E12" t="str">
            <v>Q3</v>
          </cell>
        </row>
        <row r="13">
          <cell r="B13">
            <v>10</v>
          </cell>
          <cell r="C13">
            <v>4</v>
          </cell>
          <cell r="D13">
            <v>44927</v>
          </cell>
          <cell r="E13" t="str">
            <v>Q4</v>
          </cell>
        </row>
        <row r="14">
          <cell r="B14">
            <v>11</v>
          </cell>
          <cell r="C14">
            <v>4</v>
          </cell>
          <cell r="D14">
            <v>44958</v>
          </cell>
          <cell r="E14" t="str">
            <v>Q4</v>
          </cell>
        </row>
        <row r="15">
          <cell r="B15">
            <v>12</v>
          </cell>
          <cell r="C15">
            <v>4</v>
          </cell>
          <cell r="D15">
            <v>44986</v>
          </cell>
          <cell r="E15" t="str">
            <v>Q4</v>
          </cell>
        </row>
        <row r="16">
          <cell r="B16">
            <v>13</v>
          </cell>
          <cell r="C16">
            <v>5</v>
          </cell>
          <cell r="D16">
            <v>45017</v>
          </cell>
          <cell r="E16" t="str">
            <v>Q5</v>
          </cell>
        </row>
        <row r="17">
          <cell r="B17">
            <v>14</v>
          </cell>
          <cell r="C17">
            <v>5</v>
          </cell>
          <cell r="D17">
            <v>45047</v>
          </cell>
          <cell r="E17" t="str">
            <v>Q5</v>
          </cell>
        </row>
        <row r="18">
          <cell r="B18">
            <v>15</v>
          </cell>
          <cell r="C18">
            <v>5</v>
          </cell>
          <cell r="D18">
            <v>45078</v>
          </cell>
          <cell r="E18" t="str">
            <v>Q5</v>
          </cell>
        </row>
        <row r="19">
          <cell r="B19">
            <v>16</v>
          </cell>
          <cell r="C19">
            <v>6</v>
          </cell>
          <cell r="D19">
            <v>45108</v>
          </cell>
          <cell r="E19" t="str">
            <v>Q6</v>
          </cell>
        </row>
        <row r="20">
          <cell r="B20">
            <v>17</v>
          </cell>
          <cell r="C20">
            <v>6</v>
          </cell>
          <cell r="D20">
            <v>45139</v>
          </cell>
          <cell r="E20" t="str">
            <v>Q6</v>
          </cell>
        </row>
        <row r="21">
          <cell r="B21">
            <v>18</v>
          </cell>
          <cell r="C21">
            <v>6</v>
          </cell>
          <cell r="D21">
            <v>45170</v>
          </cell>
          <cell r="E21" t="str">
            <v>Q6</v>
          </cell>
        </row>
        <row r="22">
          <cell r="B22">
            <v>19</v>
          </cell>
          <cell r="C22">
            <v>7</v>
          </cell>
          <cell r="D22">
            <v>45200</v>
          </cell>
          <cell r="E22" t="str">
            <v>Q7</v>
          </cell>
        </row>
        <row r="23">
          <cell r="B23">
            <v>20</v>
          </cell>
          <cell r="C23">
            <v>7</v>
          </cell>
          <cell r="D23">
            <v>45231</v>
          </cell>
          <cell r="E23" t="str">
            <v>Q7</v>
          </cell>
        </row>
        <row r="24">
          <cell r="B24">
            <v>21</v>
          </cell>
          <cell r="C24">
            <v>7</v>
          </cell>
          <cell r="D24">
            <v>45261</v>
          </cell>
          <cell r="E24" t="str">
            <v>Q7</v>
          </cell>
        </row>
        <row r="25">
          <cell r="B25">
            <v>22</v>
          </cell>
          <cell r="C25">
            <v>8</v>
          </cell>
          <cell r="D25">
            <v>45292</v>
          </cell>
          <cell r="E25" t="str">
            <v>Q8</v>
          </cell>
        </row>
        <row r="26">
          <cell r="B26">
            <v>23</v>
          </cell>
          <cell r="C26">
            <v>8</v>
          </cell>
          <cell r="D26">
            <v>45323</v>
          </cell>
          <cell r="E26" t="str">
            <v>Q8</v>
          </cell>
        </row>
        <row r="27">
          <cell r="B27">
            <v>24</v>
          </cell>
          <cell r="C27">
            <v>8</v>
          </cell>
          <cell r="D27">
            <v>45352</v>
          </cell>
          <cell r="E27" t="str">
            <v>Q8</v>
          </cell>
        </row>
        <row r="28">
          <cell r="B28">
            <v>25</v>
          </cell>
          <cell r="C28">
            <v>9</v>
          </cell>
          <cell r="D28">
            <v>45383</v>
          </cell>
          <cell r="E28" t="str">
            <v>Q9</v>
          </cell>
        </row>
        <row r="29">
          <cell r="B29">
            <v>26</v>
          </cell>
          <cell r="C29">
            <v>9</v>
          </cell>
          <cell r="D29">
            <v>45413</v>
          </cell>
          <cell r="E29" t="str">
            <v>Q9</v>
          </cell>
        </row>
        <row r="30">
          <cell r="B30">
            <v>27</v>
          </cell>
          <cell r="C30">
            <v>9</v>
          </cell>
          <cell r="D30">
            <v>45444</v>
          </cell>
          <cell r="E30" t="str">
            <v>Q9</v>
          </cell>
        </row>
        <row r="31">
          <cell r="B31">
            <v>28</v>
          </cell>
          <cell r="C31">
            <v>10</v>
          </cell>
          <cell r="D31">
            <v>45474</v>
          </cell>
          <cell r="E31" t="str">
            <v>Q10</v>
          </cell>
        </row>
        <row r="32">
          <cell r="B32">
            <v>29</v>
          </cell>
          <cell r="C32">
            <v>10</v>
          </cell>
          <cell r="D32">
            <v>45505</v>
          </cell>
          <cell r="E32" t="str">
            <v>Q10</v>
          </cell>
        </row>
        <row r="33">
          <cell r="B33">
            <v>30</v>
          </cell>
          <cell r="C33">
            <v>10</v>
          </cell>
          <cell r="D33">
            <v>45536</v>
          </cell>
          <cell r="E33" t="str">
            <v>Q10</v>
          </cell>
        </row>
        <row r="34">
          <cell r="B34">
            <v>31</v>
          </cell>
          <cell r="C34">
            <v>11</v>
          </cell>
          <cell r="D34">
            <v>45566</v>
          </cell>
        </row>
        <row r="35">
          <cell r="B35">
            <v>32</v>
          </cell>
          <cell r="C35">
            <v>11</v>
          </cell>
          <cell r="D35">
            <v>45597</v>
          </cell>
        </row>
        <row r="36">
          <cell r="B36">
            <v>33</v>
          </cell>
          <cell r="C36">
            <v>11</v>
          </cell>
          <cell r="D36">
            <v>45627</v>
          </cell>
        </row>
        <row r="37">
          <cell r="B37">
            <v>34</v>
          </cell>
          <cell r="C37">
            <v>12</v>
          </cell>
          <cell r="D37">
            <v>45658</v>
          </cell>
        </row>
        <row r="38">
          <cell r="B38">
            <v>35</v>
          </cell>
          <cell r="C38">
            <v>12</v>
          </cell>
          <cell r="D38">
            <v>45689</v>
          </cell>
        </row>
        <row r="39">
          <cell r="B39">
            <v>36</v>
          </cell>
          <cell r="C39">
            <v>12</v>
          </cell>
          <cell r="D39">
            <v>45717</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PR_Programmatic Progress_1A"/>
      <sheetName val="PR_Programmatic Progress_1B"/>
      <sheetName val="PR_Grant Management_2"/>
      <sheetName val="PR_Total PR Cash Outflow_3A"/>
      <sheetName val="EFR HIV AIDS Financial Data_3B"/>
      <sheetName val="PR_Procurement Info_4"/>
      <sheetName val="PR_Cash Reconciliation_5A"/>
      <sheetName val="PR_Disbursement Request_5B"/>
      <sheetName val="PR_Overall Performance_6"/>
      <sheetName val="PR_Cash Request_7A&amp;B"/>
      <sheetName val="PR_Bank Details_7C"/>
      <sheetName val="PR_Annex_SR-Financials"/>
      <sheetName val="Checklist"/>
      <sheetName val="LFA_Programmatic Progress_1A"/>
      <sheetName val="LFA_Programmatic Progress_1B"/>
      <sheetName val="LFA_Grant Management_2"/>
      <sheetName val="LFA_Total PR Cash Outflow_3A"/>
      <sheetName val="LFA_EFR Review_3B"/>
      <sheetName val="LFA_Procurement Info_4"/>
      <sheetName val="LFA_Findings&amp;Recommendations"/>
      <sheetName val="LFA_Cash Reconciliation_5A"/>
      <sheetName val="LFA_Disbursement Recommend_5B"/>
      <sheetName val="Sheet1"/>
      <sheetName val="LFA_Overall Performance_6"/>
      <sheetName val="LFA_DisbursementRecommendation7"/>
      <sheetName val="LFA_Bank Details_7C"/>
      <sheetName val="LFA_Annex-SR Financials"/>
      <sheetName val="Annex 1 - Cash position"/>
      <sheetName val="Annex 2 - PR expenditure"/>
      <sheetName val="Annex 3 - Cash Recon "/>
      <sheetName val="Annex 4 - M&amp;E results"/>
      <sheetName val="Annex 5 - Commitments"/>
      <sheetName val="Annex 6 - Forex"/>
      <sheetName val="Memo HIV"/>
      <sheetName val="Memo TB"/>
      <sheetName val="Memo Malaria"/>
      <sheetName val="Definitions-lists-EFR"/>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2">
          <cell r="A2" t="str">
            <v>Please select…</v>
          </cell>
        </row>
        <row r="3">
          <cell r="A3" t="str">
            <v>Prevention: Behavioral Change Communication - Mass media</v>
          </cell>
        </row>
        <row r="4">
          <cell r="A4" t="str">
            <v>Prevention: Behavioral Change Communication - community outreach</v>
          </cell>
        </row>
        <row r="5">
          <cell r="A5" t="str">
            <v>Prevention: Condom distribution</v>
          </cell>
        </row>
        <row r="6">
          <cell r="A6" t="str">
            <v xml:space="preserve">Prevention: Counseling and Testing </v>
          </cell>
        </row>
        <row r="7">
          <cell r="A7" t="str">
            <v>Prevention: PMTCT</v>
          </cell>
        </row>
        <row r="8">
          <cell r="A8" t="str">
            <v>Prevention: Post-exposure prophylaxis (PEP)</v>
          </cell>
        </row>
        <row r="9">
          <cell r="A9" t="str">
            <v>Prevention: STI diagnosis and treatment</v>
          </cell>
        </row>
        <row r="10">
          <cell r="A10" t="str">
            <v>Prevention: Blood safety and universal precaution</v>
          </cell>
        </row>
        <row r="11">
          <cell r="A11" t="str">
            <v>Treatment: Antiretroviral treatment (ARV) and monitoring</v>
          </cell>
        </row>
        <row r="12">
          <cell r="A12" t="str">
            <v>Treatment: Prophylaxis and treatment for opportunistic infections</v>
          </cell>
        </row>
        <row r="13">
          <cell r="A13" t="str">
            <v>Care and support: Care and support for the chronically ill</v>
          </cell>
        </row>
        <row r="14">
          <cell r="A14" t="str">
            <v>Care and support: Support for orphans and vulnerable children</v>
          </cell>
        </row>
        <row r="15">
          <cell r="A15" t="str">
            <v xml:space="preserve">TB/HIV collaborative activities: HIV care and support for HIV-positive TB patients </v>
          </cell>
        </row>
        <row r="16">
          <cell r="A16" t="str">
            <v>Supportive environment: Policy development including workplace policy</v>
          </cell>
        </row>
        <row r="17">
          <cell r="A17" t="str">
            <v xml:space="preserve">Supportive environment: Strengthening of civil society and institutional capacity building </v>
          </cell>
        </row>
        <row r="18">
          <cell r="A18" t="str">
            <v>Supportive environment: Stigma reduction in all settings</v>
          </cell>
        </row>
        <row r="19">
          <cell r="A19" t="str">
            <v>Supportive environment: Program management and administration</v>
          </cell>
        </row>
        <row r="20">
          <cell r="A20" t="str">
            <v>HSS: Service delivery</v>
          </cell>
        </row>
        <row r="21">
          <cell r="A21" t="str">
            <v>HSS: Human resources</v>
          </cell>
        </row>
        <row r="22">
          <cell r="A22" t="str">
            <v>HSS: Community Systems Strengthening</v>
          </cell>
        </row>
        <row r="23">
          <cell r="A23" t="str">
            <v>HSS: Information system &amp; Operational research</v>
          </cell>
        </row>
        <row r="24">
          <cell r="A24" t="str">
            <v>HSS: Infrastructure</v>
          </cell>
        </row>
        <row r="25">
          <cell r="A25" t="str">
            <v>HSS: Procurement and Supply management</v>
          </cell>
        </row>
        <row r="26">
          <cell r="A26" t="str">
            <v>HSS: Other, specify</v>
          </cell>
        </row>
      </sheetData>
      <sheetData sheetId="35">
        <row r="2">
          <cell r="B2" t="str">
            <v>please select…</v>
          </cell>
        </row>
      </sheetData>
      <sheetData sheetId="36">
        <row r="2">
          <cell r="B2" t="str">
            <v>please select…</v>
          </cell>
        </row>
      </sheetData>
      <sheetData sheetId="37" refreshError="1"/>
      <sheetData sheetId="3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etup"/>
      <sheetName val="Detailed Budget"/>
      <sheetName val="Assumptions TRC"/>
      <sheetName val="Assumptions HR"/>
      <sheetName val="Assumptions Other"/>
      <sheetName val="Budget Summary"/>
      <sheetName val="Rank unique Mod-Int-PR"/>
      <sheetName val="Concept Note Module Budget"/>
      <sheetName val="Country"/>
      <sheetName val="Recipient"/>
      <sheetName val="Currencies"/>
      <sheetName val="Assumptions"/>
      <sheetName val="CatCmp"/>
      <sheetName val="CatModules"/>
      <sheetName val="ModInCmp"/>
      <sheetName val="CatInt"/>
      <sheetName val="Budget Lines"/>
      <sheetName val="ActivityConcat"/>
      <sheetName val="Translations"/>
      <sheetName val="CostGroup"/>
      <sheetName val="Cost Inputs"/>
      <sheetName val="Sheet2"/>
      <sheetName val="CoverSheet"/>
      <sheetName val="Decaissement total"/>
      <sheetName val="Dep Entité"/>
      <sheetName val="Avances"/>
      <sheetName val="NFM FM TB"/>
      <sheetName val="Dep module"/>
      <sheetName val="Dep catégories"/>
      <sheetName val="Engagements"/>
      <sheetName val="Compte banque jui15-déc15"/>
      <sheetName val="Frais bancaires-com Sof"/>
      <sheetName val="Impact Outcome Indicators_1A"/>
      <sheetName val="Data"/>
      <sheetName val="ImpactOutcomeDisaggData"/>
      <sheetName val="Disaggregation_1A"/>
      <sheetName val="Impactoutcome"/>
      <sheetName val="Coverage Indicators_1B"/>
      <sheetName val="Coverage Indicators"/>
      <sheetName val="Disaggregation_1B"/>
      <sheetName val="CoverageDisaggregationData"/>
      <sheetName val="WPTM_1C"/>
      <sheetName val="Intervention By Modules old"/>
      <sheetName val="Intervention By Modules"/>
      <sheetName val="PR Cash Reconciliation_2A,B,C"/>
      <sheetName val="SR_Cash Reconciliation_2D"/>
      <sheetName val="Budget Variance_2E"/>
      <sheetName val="Procurement_3"/>
      <sheetName val="Grant Management_4"/>
      <sheetName val="PR-LFA Evaluation_5"/>
      <sheetName val="LFA_Findings&amp;Recommendations_6"/>
      <sheetName val="PR AFR_7A"/>
      <sheetName val="LFA AFR_7B"/>
      <sheetName val="Annual Cash Forecast_8A"/>
      <sheetName val=" Request and Recommendation_8B"/>
      <sheetName val="PR Authorization_9A"/>
      <sheetName val="LFA Authorization_9B"/>
      <sheetName val="PR_Disbursement Request_7"/>
      <sheetName val="Modules"/>
      <sheetName val="Sheet3"/>
      <sheetName val="Checklist"/>
      <sheetName val="Memo HIV"/>
      <sheetName val="Memo TB"/>
      <sheetName val="Memo Malaria"/>
      <sheetName val="Detailed_Budget"/>
      <sheetName val="Assumptions_TRC"/>
      <sheetName val="Assumptions_HR"/>
      <sheetName val="Assumptions_Other"/>
      <sheetName val="Budget_Summary"/>
      <sheetName val="Rank_unique_Mod-Int-PR"/>
      <sheetName val="Concept_Note_Module_Budget"/>
      <sheetName val="Budget_Lines"/>
      <sheetName val="Cost_Inputs"/>
      <sheetName val="Detailed_Budget2"/>
      <sheetName val="Assumptions_TRC2"/>
      <sheetName val="Assumptions_HR2"/>
      <sheetName val="Assumptions_Other2"/>
      <sheetName val="Budget_Summary2"/>
      <sheetName val="Rank_unique_Mod-Int-PR2"/>
      <sheetName val="Concept_Note_Module_Budget2"/>
      <sheetName val="Budget_Lines2"/>
      <sheetName val="Cost_Inputs2"/>
      <sheetName val="Detailed_Budget1"/>
      <sheetName val="Assumptions_TRC1"/>
      <sheetName val="Assumptions_HR1"/>
      <sheetName val="Assumptions_Other1"/>
      <sheetName val="Budget_Summary1"/>
      <sheetName val="Rank_unique_Mod-Int-PR1"/>
      <sheetName val="Concept_Note_Module_Budget1"/>
      <sheetName val="Budget_Lines1"/>
      <sheetName val="Cost_Inputs1"/>
      <sheetName val="MTL$-INTER"/>
      <sheetName val="Range Page"/>
      <sheetName val="Chg log"/>
      <sheetName val="TRC-PIVOT"/>
      <sheetName val="Budget Summary En"/>
      <sheetName val="Summary by Intervention"/>
      <sheetName val="Summary by Cost Input"/>
      <sheetName val="Free sheet-enter what you need"/>
      <sheetName val="Free pivot table"/>
      <sheetName val="Decaissement_total"/>
      <sheetName val="Dep_Entité"/>
      <sheetName val="NFM_FM_TB"/>
      <sheetName val="Dep_module"/>
      <sheetName val="Dep_catégories"/>
      <sheetName val="Compte_banque_jui15-déc15"/>
      <sheetName val="Frais_bancaires-com_Sof"/>
      <sheetName val="Impact_Outcome_Indicators_1A"/>
      <sheetName val="Coverage_Indicators_1B"/>
      <sheetName val="Coverage_Indicators"/>
      <sheetName val="Intervention_By_Modules_old"/>
      <sheetName val="Intervention_By_Modules"/>
      <sheetName val="PR_Cash_Reconciliation_2A,B,C"/>
      <sheetName val="SR_Cash_Reconciliation_2D"/>
      <sheetName val="Budget_Variance_2E"/>
      <sheetName val="Grant_Management_4"/>
      <sheetName val="PR-LFA_Evaluation_5"/>
      <sheetName val="PR_AFR_7A"/>
      <sheetName val="LFA_AFR_7B"/>
      <sheetName val="Annual_Cash_Forecast_8A"/>
      <sheetName val="_Request_and_Recommendation_8B"/>
      <sheetName val="PR_Authorization_9A"/>
      <sheetName val="LFA_Authorization_9B"/>
      <sheetName val="PR_Disbursement_Request_7"/>
      <sheetName val="Memo_HIV"/>
      <sheetName val="Memo_TB"/>
      <sheetName val="Memo_Malaria"/>
      <sheetName val="Grants"/>
      <sheetName val="Lists"/>
      <sheetName val="Detailed_Budget5"/>
      <sheetName val="Assumptions_TRC5"/>
      <sheetName val="Assumptions_HR5"/>
      <sheetName val="Assumptions_Other5"/>
      <sheetName val="Budget_Summary5"/>
      <sheetName val="Rank_unique_Mod-Int-PR5"/>
      <sheetName val="Concept_Note_Module_Budget5"/>
      <sheetName val="Budget_Lines5"/>
      <sheetName val="Cost_Inputs5"/>
      <sheetName val="Decaissement_total2"/>
      <sheetName val="Dep_Entité2"/>
      <sheetName val="NFM_FM_TB2"/>
      <sheetName val="Dep_module2"/>
      <sheetName val="Dep_catégories2"/>
      <sheetName val="Compte_banque_jui15-déc152"/>
      <sheetName val="Frais_bancaires-com_Sof2"/>
      <sheetName val="Impact_Outcome_Indicators_1A2"/>
      <sheetName val="Coverage_Indicators_1B2"/>
      <sheetName val="Coverage_Indicators2"/>
      <sheetName val="Intervention_By_Modules_old2"/>
      <sheetName val="Intervention_By_Modules2"/>
      <sheetName val="PR_Cash_Reconciliation_2A,B,C2"/>
      <sheetName val="SR_Cash_Reconciliation_2D2"/>
      <sheetName val="Budget_Variance_2E2"/>
      <sheetName val="Grant_Management_42"/>
      <sheetName val="PR-LFA_Evaluation_52"/>
      <sheetName val="PR_AFR_7A2"/>
      <sheetName val="LFA_AFR_7B2"/>
      <sheetName val="Annual_Cash_Forecast_8A2"/>
      <sheetName val="_Request_and_Recommendation_8B2"/>
      <sheetName val="PR_Authorization_9A2"/>
      <sheetName val="LFA_Authorization_9B2"/>
      <sheetName val="PR_Disbursement_Request_72"/>
      <sheetName val="Memo_HIV2"/>
      <sheetName val="Memo_TB2"/>
      <sheetName val="Memo_Malaria2"/>
      <sheetName val="Chg_log2"/>
      <sheetName val="Budget_Summary_En2"/>
      <sheetName val="Summary_by_Intervention2"/>
      <sheetName val="Summary_by_Cost_Input2"/>
      <sheetName val="Free_sheet-enter_what_you_need2"/>
      <sheetName val="Free_pivot_table2"/>
      <sheetName val="Detailed_Budget3"/>
      <sheetName val="Assumptions_TRC3"/>
      <sheetName val="Assumptions_HR3"/>
      <sheetName val="Assumptions_Other3"/>
      <sheetName val="Budget_Summary3"/>
      <sheetName val="Rank_unique_Mod-Int-PR3"/>
      <sheetName val="Concept_Note_Module_Budget3"/>
      <sheetName val="Budget_Lines3"/>
      <sheetName val="Cost_Inputs3"/>
      <sheetName val="Chg_log"/>
      <sheetName val="Budget_Summary_En"/>
      <sheetName val="Summary_by_Intervention"/>
      <sheetName val="Summary_by_Cost_Input"/>
      <sheetName val="Free_sheet-enter_what_you_need"/>
      <sheetName val="Free_pivot_table"/>
      <sheetName val="Detailed_Budget4"/>
      <sheetName val="Assumptions_TRC4"/>
      <sheetName val="Assumptions_HR4"/>
      <sheetName val="Assumptions_Other4"/>
      <sheetName val="Budget_Summary4"/>
      <sheetName val="Rank_unique_Mod-Int-PR4"/>
      <sheetName val="Concept_Note_Module_Budget4"/>
      <sheetName val="Budget_Lines4"/>
      <sheetName val="Cost_Inputs4"/>
      <sheetName val="Decaissement_total1"/>
      <sheetName val="Dep_Entité1"/>
      <sheetName val="NFM_FM_TB1"/>
      <sheetName val="Dep_module1"/>
      <sheetName val="Dep_catégories1"/>
      <sheetName val="Compte_banque_jui15-déc151"/>
      <sheetName val="Frais_bancaires-com_Sof1"/>
      <sheetName val="Impact_Outcome_Indicators_1A1"/>
      <sheetName val="Coverage_Indicators_1B1"/>
      <sheetName val="Coverage_Indicators1"/>
      <sheetName val="Intervention_By_Modules_old1"/>
      <sheetName val="Intervention_By_Modules1"/>
      <sheetName val="PR_Cash_Reconciliation_2A,B,C1"/>
      <sheetName val="SR_Cash_Reconciliation_2D1"/>
      <sheetName val="Budget_Variance_2E1"/>
      <sheetName val="Grant_Management_41"/>
      <sheetName val="PR-LFA_Evaluation_51"/>
      <sheetName val="PR_AFR_7A1"/>
      <sheetName val="LFA_AFR_7B1"/>
      <sheetName val="Annual_Cash_Forecast_8A1"/>
      <sheetName val="_Request_and_Recommendation_8B1"/>
      <sheetName val="PR_Authorization_9A1"/>
      <sheetName val="LFA_Authorization_9B1"/>
      <sheetName val="PR_Disbursement_Request_71"/>
      <sheetName val="Memo_HIV1"/>
      <sheetName val="Memo_TB1"/>
      <sheetName val="Memo_Malaria1"/>
      <sheetName val="Chg_log1"/>
      <sheetName val="Budget_Summary_En1"/>
      <sheetName val="Summary_by_Intervention1"/>
      <sheetName val="Summary_by_Cost_Input1"/>
      <sheetName val="Free_sheet-enter_what_you_need1"/>
      <sheetName val="Free_pivot_table1"/>
      <sheetName val="Decaissement_total3"/>
      <sheetName val="Dep_Entité3"/>
      <sheetName val="NFM_FM_TB3"/>
      <sheetName val="Dep_module3"/>
      <sheetName val="Dep_catégories3"/>
      <sheetName val="Compte_banque_jui15-déc153"/>
      <sheetName val="Frais_bancaires-com_Sof3"/>
      <sheetName val="Impact_Outcome_Indicators_1A3"/>
      <sheetName val="Coverage_Indicators_1B3"/>
      <sheetName val="Coverage_Indicators3"/>
      <sheetName val="Intervention_By_Modules_old3"/>
      <sheetName val="Intervention_By_Modules3"/>
      <sheetName val="PR_Cash_Reconciliation_2A,B,C3"/>
      <sheetName val="SR_Cash_Reconciliation_2D3"/>
      <sheetName val="Budget_Variance_2E3"/>
      <sheetName val="Grant_Management_43"/>
      <sheetName val="PR-LFA_Evaluation_53"/>
      <sheetName val="PR_AFR_7A3"/>
      <sheetName val="LFA_AFR_7B3"/>
      <sheetName val="Annual_Cash_Forecast_8A3"/>
      <sheetName val="_Request_and_Recommendation_8B3"/>
      <sheetName val="PR_Authorization_9A3"/>
      <sheetName val="LFA_Authorization_9B3"/>
      <sheetName val="PR_Disbursement_Request_73"/>
      <sheetName val="Memo_HIV3"/>
      <sheetName val="Memo_TB3"/>
      <sheetName val="Memo_Malaria3"/>
      <sheetName val="Range_Page"/>
      <sheetName val="Decaissement_total4"/>
      <sheetName val="Dep_Entité4"/>
      <sheetName val="NFM_FM_TB4"/>
      <sheetName val="Dep_module4"/>
      <sheetName val="Dep_catégories4"/>
      <sheetName val="Compte_banque_jui15-déc154"/>
      <sheetName val="Frais_bancaires-com_Sof4"/>
      <sheetName val="Impact_Outcome_Indicators_1A4"/>
      <sheetName val="Coverage_Indicators_1B4"/>
      <sheetName val="Coverage_Indicators4"/>
      <sheetName val="Intervention_By_Modules_old4"/>
      <sheetName val="Intervention_By_Modules4"/>
      <sheetName val="PR_Cash_Reconciliation_2A,B,C4"/>
      <sheetName val="SR_Cash_Reconciliation_2D4"/>
      <sheetName val="Budget_Variance_2E4"/>
      <sheetName val="Grant_Management_44"/>
      <sheetName val="PR-LFA_Evaluation_54"/>
      <sheetName val="PR_AFR_7A4"/>
      <sheetName val="LFA_AFR_7B4"/>
      <sheetName val="Annual_Cash_Forecast_8A4"/>
      <sheetName val="_Request_and_Recommendation_8B4"/>
      <sheetName val="PR_Authorization_9A4"/>
      <sheetName val="LFA_Authorization_9B4"/>
      <sheetName val="PR_Disbursement_Request_74"/>
      <sheetName val="Memo_HIV4"/>
      <sheetName val="Memo_TB4"/>
      <sheetName val="Memo_Malaria4"/>
      <sheetName val="Range_Page1"/>
      <sheetName val="Decaissement_total5"/>
      <sheetName val="Dep_Entité5"/>
      <sheetName val="NFM_FM_TB5"/>
      <sheetName val="Dep_module5"/>
      <sheetName val="Dep_catégories5"/>
      <sheetName val="Compte_banque_jui15-déc155"/>
      <sheetName val="Frais_bancaires-com_Sof5"/>
      <sheetName val="Impact_Outcome_Indicators_1A5"/>
      <sheetName val="Coverage_Indicators_1B5"/>
      <sheetName val="Coverage_Indicators5"/>
      <sheetName val="Intervention_By_Modules_old5"/>
      <sheetName val="Intervention_By_Modules5"/>
      <sheetName val="PR_Cash_Reconciliation_2A,B,C5"/>
      <sheetName val="SR_Cash_Reconciliation_2D5"/>
      <sheetName val="Budget_Variance_2E5"/>
      <sheetName val="Grant_Management_45"/>
      <sheetName val="PR-LFA_Evaluation_55"/>
      <sheetName val="PR_AFR_7A5"/>
      <sheetName val="LFA_AFR_7B5"/>
      <sheetName val="Annual_Cash_Forecast_8A5"/>
      <sheetName val="_Request_and_Recommendation_8B5"/>
      <sheetName val="PR_Authorization_9A5"/>
      <sheetName val="LFA_Authorization_9B5"/>
      <sheetName val="PR_Disbursement_Request_75"/>
      <sheetName val="Memo_HIV5"/>
      <sheetName val="Memo_TB5"/>
      <sheetName val="Memo_Malaria5"/>
      <sheetName val="Range_Page2"/>
    </sheetNames>
    <sheetDataSet>
      <sheetData sheetId="0" refreshError="1"/>
      <sheetData sheetId="1">
        <row r="4">
          <cell r="B4" t="str">
            <v>Malaria</v>
          </cell>
        </row>
        <row r="10">
          <cell r="B10" t="str">
            <v>EUR</v>
          </cell>
        </row>
        <row r="11">
          <cell r="B11" t="str">
            <v>XOF</v>
          </cell>
        </row>
        <row r="12">
          <cell r="B12" t="str">
            <v>USD</v>
          </cell>
        </row>
      </sheetData>
      <sheetData sheetId="2">
        <row r="2">
          <cell r="S2">
            <v>46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CatModRowNbr</v>
          </cell>
        </row>
        <row r="2">
          <cell r="A2" t="str">
            <v>Detailed workings</v>
          </cell>
        </row>
        <row r="3">
          <cell r="A3" t="str">
            <v>Historical cost</v>
          </cell>
        </row>
        <row r="4">
          <cell r="A4" t="str">
            <v>Quote from supplier</v>
          </cell>
        </row>
        <row r="5">
          <cell r="A5" t="str">
            <v>Recent invoice</v>
          </cell>
        </row>
        <row r="6">
          <cell r="A6" t="str">
            <v>PSM Products &amp; Costs</v>
          </cell>
        </row>
      </sheetData>
      <sheetData sheetId="13">
        <row r="1">
          <cell r="C1" t="str">
            <v>Label</v>
          </cell>
        </row>
      </sheetData>
      <sheetData sheetId="14">
        <row r="2">
          <cell r="J2" t="str">
            <v>PSI</v>
          </cell>
        </row>
      </sheetData>
      <sheetData sheetId="15">
        <row r="1">
          <cell r="A1" t="str">
            <v>CatModRowNbr</v>
          </cell>
        </row>
      </sheetData>
      <sheetData sheetId="16">
        <row r="1">
          <cell r="C1">
            <v>0</v>
          </cell>
        </row>
      </sheetData>
      <sheetData sheetId="17">
        <row r="2">
          <cell r="J2" t="str">
            <v>PSI</v>
          </cell>
        </row>
      </sheetData>
      <sheetData sheetId="18" refreshError="1"/>
      <sheetData sheetId="19">
        <row r="1">
          <cell r="A1" t="str">
            <v>ID</v>
          </cell>
        </row>
      </sheetData>
      <sheetData sheetId="20">
        <row r="1">
          <cell r="A1" t="str">
            <v>ID</v>
          </cell>
        </row>
      </sheetData>
      <sheetData sheetId="21">
        <row r="1">
          <cell r="A1" t="str">
            <v>ID</v>
          </cell>
        </row>
      </sheetData>
      <sheetData sheetId="22" refreshError="1"/>
      <sheetData sheetId="23">
        <row r="4">
          <cell r="B4">
            <v>0</v>
          </cell>
        </row>
      </sheetData>
      <sheetData sheetId="24">
        <row r="4">
          <cell r="B4">
            <v>0</v>
          </cell>
        </row>
      </sheetData>
      <sheetData sheetId="25">
        <row r="4">
          <cell r="B4">
            <v>0</v>
          </cell>
        </row>
      </sheetData>
      <sheetData sheetId="26">
        <row r="4">
          <cell r="B4">
            <v>0</v>
          </cell>
        </row>
      </sheetData>
      <sheetData sheetId="27">
        <row r="4">
          <cell r="B4">
            <v>0</v>
          </cell>
        </row>
      </sheetData>
      <sheetData sheetId="28">
        <row r="4">
          <cell r="B4">
            <v>0</v>
          </cell>
        </row>
      </sheetData>
      <sheetData sheetId="29">
        <row r="4">
          <cell r="B4">
            <v>0</v>
          </cell>
        </row>
      </sheetData>
      <sheetData sheetId="30">
        <row r="2">
          <cell r="J2" t="str">
            <v>PSI</v>
          </cell>
        </row>
      </sheetData>
      <sheetData sheetId="31">
        <row r="2">
          <cell r="S2">
            <v>46</v>
          </cell>
        </row>
      </sheetData>
      <sheetData sheetId="32">
        <row r="4">
          <cell r="B4">
            <v>0</v>
          </cell>
        </row>
      </sheetData>
      <sheetData sheetId="33">
        <row r="4">
          <cell r="B4">
            <v>0</v>
          </cell>
        </row>
      </sheetData>
      <sheetData sheetId="34">
        <row r="4">
          <cell r="B4">
            <v>0</v>
          </cell>
        </row>
      </sheetData>
      <sheetData sheetId="35"/>
      <sheetData sheetId="36"/>
      <sheetData sheetId="37">
        <row r="2">
          <cell r="S2">
            <v>46</v>
          </cell>
        </row>
      </sheetData>
      <sheetData sheetId="38"/>
      <sheetData sheetId="39">
        <row r="2">
          <cell r="J2" t="str">
            <v>PSI</v>
          </cell>
        </row>
      </sheetData>
      <sheetData sheetId="40">
        <row r="2">
          <cell r="S2">
            <v>46</v>
          </cell>
        </row>
      </sheetData>
      <sheetData sheetId="41"/>
      <sheetData sheetId="42"/>
      <sheetData sheetId="43"/>
      <sheetData sheetId="44">
        <row r="2">
          <cell r="J2" t="str">
            <v>PSI</v>
          </cell>
        </row>
      </sheetData>
      <sheetData sheetId="45">
        <row r="1">
          <cell r="A1" t="str">
            <v>ID</v>
          </cell>
        </row>
      </sheetData>
      <sheetData sheetId="46"/>
      <sheetData sheetId="47"/>
      <sheetData sheetId="48">
        <row r="2">
          <cell r="J2" t="str">
            <v>PSI</v>
          </cell>
        </row>
      </sheetData>
      <sheetData sheetId="49">
        <row r="2">
          <cell r="S2">
            <v>46</v>
          </cell>
        </row>
      </sheetData>
      <sheetData sheetId="50">
        <row r="4">
          <cell r="B4">
            <v>0</v>
          </cell>
        </row>
      </sheetData>
      <sheetData sheetId="51">
        <row r="4">
          <cell r="B4">
            <v>0</v>
          </cell>
        </row>
      </sheetData>
      <sheetData sheetId="52"/>
      <sheetData sheetId="53">
        <row r="2">
          <cell r="J2" t="str">
            <v>PSI</v>
          </cell>
        </row>
      </sheetData>
      <sheetData sheetId="54">
        <row r="2">
          <cell r="S2">
            <v>46</v>
          </cell>
        </row>
      </sheetData>
      <sheetData sheetId="55"/>
      <sheetData sheetId="56"/>
      <sheetData sheetId="57"/>
      <sheetData sheetId="58"/>
      <sheetData sheetId="59"/>
      <sheetData sheetId="60"/>
      <sheetData sheetId="61"/>
      <sheetData sheetId="62">
        <row r="2">
          <cell r="J2" t="str">
            <v>PSI</v>
          </cell>
        </row>
      </sheetData>
      <sheetData sheetId="63">
        <row r="2">
          <cell r="S2">
            <v>46</v>
          </cell>
        </row>
      </sheetData>
      <sheetData sheetId="64">
        <row r="4">
          <cell r="B4">
            <v>0</v>
          </cell>
        </row>
      </sheetData>
      <sheetData sheetId="65">
        <row r="2">
          <cell r="S2">
            <v>46</v>
          </cell>
        </row>
      </sheetData>
      <sheetData sheetId="66">
        <row r="2">
          <cell r="S2">
            <v>46</v>
          </cell>
        </row>
      </sheetData>
      <sheetData sheetId="67">
        <row r="4">
          <cell r="B4">
            <v>0</v>
          </cell>
        </row>
      </sheetData>
      <sheetData sheetId="68"/>
      <sheetData sheetId="69"/>
      <sheetData sheetId="70"/>
      <sheetData sheetId="71"/>
      <sheetData sheetId="72">
        <row r="2">
          <cell r="J2" t="str">
            <v>PSI</v>
          </cell>
        </row>
      </sheetData>
      <sheetData sheetId="73">
        <row r="1">
          <cell r="A1" t="str">
            <v>ID</v>
          </cell>
        </row>
      </sheetData>
      <sheetData sheetId="74">
        <row r="1">
          <cell r="A1" t="str">
            <v>ID</v>
          </cell>
        </row>
      </sheetData>
      <sheetData sheetId="75"/>
      <sheetData sheetId="76"/>
      <sheetData sheetId="77"/>
      <sheetData sheetId="78"/>
      <sheetData sheetId="79"/>
      <sheetData sheetId="80"/>
      <sheetData sheetId="81">
        <row r="2">
          <cell r="J2" t="str">
            <v>PSI</v>
          </cell>
        </row>
      </sheetData>
      <sheetData sheetId="82">
        <row r="1">
          <cell r="A1" t="str">
            <v>ID</v>
          </cell>
        </row>
      </sheetData>
      <sheetData sheetId="83">
        <row r="2">
          <cell r="S2">
            <v>46</v>
          </cell>
        </row>
      </sheetData>
      <sheetData sheetId="84"/>
      <sheetData sheetId="85"/>
      <sheetData sheetId="86"/>
      <sheetData sheetId="87"/>
      <sheetData sheetId="88"/>
      <sheetData sheetId="89"/>
      <sheetData sheetId="90">
        <row r="2">
          <cell r="J2" t="str">
            <v>PSI</v>
          </cell>
        </row>
      </sheetData>
      <sheetData sheetId="91">
        <row r="1">
          <cell r="A1" t="str">
            <v>ID</v>
          </cell>
        </row>
      </sheetData>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
          <cell r="B4">
            <v>0</v>
          </cell>
        </row>
      </sheetData>
      <sheetData sheetId="102">
        <row r="4">
          <cell r="B4">
            <v>0</v>
          </cell>
        </row>
      </sheetData>
      <sheetData sheetId="103">
        <row r="4">
          <cell r="B4">
            <v>0</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ow r="2">
          <cell r="S2">
            <v>46</v>
          </cell>
        </row>
      </sheetData>
      <sheetData sheetId="131"/>
      <sheetData sheetId="132"/>
      <sheetData sheetId="133"/>
      <sheetData sheetId="134"/>
      <sheetData sheetId="135"/>
      <sheetData sheetId="136"/>
      <sheetData sheetId="137">
        <row r="2">
          <cell r="J2" t="str">
            <v>PSI</v>
          </cell>
        </row>
      </sheetData>
      <sheetData sheetId="138">
        <row r="1">
          <cell r="A1" t="str">
            <v>ID</v>
          </cell>
        </row>
      </sheetData>
      <sheetData sheetId="139">
        <row r="4">
          <cell r="B4">
            <v>0</v>
          </cell>
        </row>
      </sheetData>
      <sheetData sheetId="140">
        <row r="4">
          <cell r="B4">
            <v>0</v>
          </cell>
        </row>
      </sheetData>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ow r="2">
          <cell r="S2">
            <v>46</v>
          </cell>
        </row>
      </sheetData>
      <sheetData sheetId="173"/>
      <sheetData sheetId="174"/>
      <sheetData sheetId="175"/>
      <sheetData sheetId="176"/>
      <sheetData sheetId="177"/>
      <sheetData sheetId="178"/>
      <sheetData sheetId="179">
        <row r="2">
          <cell r="J2" t="str">
            <v>PSI</v>
          </cell>
        </row>
      </sheetData>
      <sheetData sheetId="180">
        <row r="1">
          <cell r="A1" t="str">
            <v>ID</v>
          </cell>
        </row>
      </sheetData>
      <sheetData sheetId="181"/>
      <sheetData sheetId="182"/>
      <sheetData sheetId="183"/>
      <sheetData sheetId="184"/>
      <sheetData sheetId="185"/>
      <sheetData sheetId="186"/>
      <sheetData sheetId="187">
        <row r="2">
          <cell r="S2">
            <v>46</v>
          </cell>
        </row>
      </sheetData>
      <sheetData sheetId="188"/>
      <sheetData sheetId="189"/>
      <sheetData sheetId="190"/>
      <sheetData sheetId="191"/>
      <sheetData sheetId="192"/>
      <sheetData sheetId="193"/>
      <sheetData sheetId="194">
        <row r="2">
          <cell r="J2" t="str">
            <v>PSI</v>
          </cell>
        </row>
      </sheetData>
      <sheetData sheetId="195">
        <row r="1">
          <cell r="A1" t="str">
            <v>ID</v>
          </cell>
        </row>
      </sheetData>
      <sheetData sheetId="196">
        <row r="4">
          <cell r="B4">
            <v>0</v>
          </cell>
        </row>
      </sheetData>
      <sheetData sheetId="197">
        <row r="4">
          <cell r="B4">
            <v>0</v>
          </cell>
        </row>
      </sheetData>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ow r="4">
          <cell r="B4">
            <v>0</v>
          </cell>
        </row>
      </sheetData>
      <sheetData sheetId="230">
        <row r="4">
          <cell r="B4">
            <v>0</v>
          </cell>
        </row>
      </sheetData>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ow r="4">
          <cell r="B4">
            <v>0</v>
          </cell>
        </row>
      </sheetData>
      <sheetData sheetId="258">
        <row r="4">
          <cell r="B4">
            <v>0</v>
          </cell>
        </row>
      </sheetData>
      <sheetData sheetId="259">
        <row r="4">
          <cell r="B4">
            <v>0</v>
          </cell>
        </row>
      </sheetData>
      <sheetData sheetId="260"/>
      <sheetData sheetId="261"/>
      <sheetData sheetId="262">
        <row r="4">
          <cell r="B4">
            <v>0</v>
          </cell>
        </row>
      </sheetData>
      <sheetData sheetId="263">
        <row r="4">
          <cell r="B4">
            <v>0</v>
          </cell>
        </row>
      </sheetData>
      <sheetData sheetId="264">
        <row r="4">
          <cell r="B4">
            <v>0</v>
          </cell>
        </row>
      </sheetData>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row r="4">
          <cell r="B4">
            <v>0</v>
          </cell>
        </row>
      </sheetData>
      <sheetData sheetId="286">
        <row r="4">
          <cell r="B4">
            <v>0</v>
          </cell>
        </row>
      </sheetData>
      <sheetData sheetId="287">
        <row r="4">
          <cell r="B4">
            <v>0</v>
          </cell>
        </row>
      </sheetData>
      <sheetData sheetId="288"/>
      <sheetData sheetId="289"/>
      <sheetData sheetId="290">
        <row r="4">
          <cell r="B4">
            <v>0</v>
          </cell>
        </row>
      </sheetData>
      <sheetData sheetId="291">
        <row r="4">
          <cell r="B4">
            <v>0</v>
          </cell>
        </row>
      </sheetData>
      <sheetData sheetId="292">
        <row r="4">
          <cell r="B4">
            <v>0</v>
          </cell>
        </row>
      </sheetData>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 Unit Costs"/>
      <sheetName val="2. Unit Cost Notes"/>
      <sheetName val="3. Detailed workplan budget"/>
      <sheetName val="3. Detailed workplan budget (2"/>
      <sheetName val="3b Rolled over activitities"/>
      <sheetName val="4. Budget summary GF"/>
      <sheetName val="5. Annexure 1a"/>
      <sheetName val="6. Annexure 1b"/>
      <sheetName val="Track changes"/>
      <sheetName val="ValidationLists"/>
    </sheetNames>
    <sheetDataSet>
      <sheetData sheetId="0"/>
      <sheetData sheetId="1"/>
      <sheetData sheetId="2"/>
      <sheetData sheetId="3"/>
      <sheetData sheetId="4"/>
      <sheetData sheetId="5"/>
      <sheetData sheetId="6"/>
      <sheetData sheetId="7"/>
      <sheetData sheetId="8"/>
      <sheetData sheetId="9"/>
      <sheetData sheetId="10">
        <row r="42">
          <cell r="C42" t="str">
            <v>Implementation responsibility</v>
          </cell>
        </row>
        <row r="43">
          <cell r="C43" t="str">
            <v>NDoH - PR</v>
          </cell>
        </row>
        <row r="44">
          <cell r="C44" t="str">
            <v>NDoH - Affordable Medicines Directorate</v>
          </cell>
        </row>
        <row r="45">
          <cell r="C45" t="str">
            <v>NDoH - M&amp;E Directorate</v>
          </cell>
        </row>
        <row r="46">
          <cell r="C46" t="str">
            <v>NDoH - HIV AIDS Directorate</v>
          </cell>
        </row>
        <row r="47">
          <cell r="C47" t="str">
            <v>DSD</v>
          </cell>
        </row>
        <row r="48">
          <cell r="C48" t="str">
            <v>NDOH - PMTCT</v>
          </cell>
        </row>
        <row r="49">
          <cell r="C49" t="str">
            <v>NDOH - TB</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Menu"/>
      <sheetName val="Setup"/>
      <sheetName val="Setupformbu"/>
      <sheetName val="Input costs"/>
      <sheetName val="HIV treatment"/>
      <sheetName val="PMTCT &amp; VCT"/>
      <sheetName val="BB outputs"/>
      <sheetName val="Prevention"/>
      <sheetName val="Care and treatment"/>
      <sheetName val="Mitigation"/>
      <sheetName val="Policy, mgt, etc."/>
      <sheetName val="Summary"/>
      <sheetName val="Funding chart"/>
      <sheetName val="Prevention Funding Chart"/>
      <sheetName val="Care funding chart"/>
      <sheetName val="Mitigation funding chart"/>
      <sheetName val="Distribution chart"/>
      <sheetName val="Unit costs-reference"/>
      <sheetName val="Coverage targets"/>
      <sheetName val="Key inputs"/>
      <sheetName val="Demography summary"/>
      <sheetName val="Impacts summary"/>
      <sheetName val="Unit costs"/>
      <sheetName val="Chart data"/>
      <sheetName val="Socio-demographic data"/>
      <sheetName val="Demography"/>
      <sheetName val="Primary school population"/>
      <sheetName val="Secondary school population"/>
      <sheetName val="Adults 15-49 Summary"/>
      <sheetName val="Adult 15+ Summary"/>
      <sheetName val="Children 0-14 Summary"/>
      <sheetName val="HIV+ pregnant women"/>
      <sheetName val="OVC"/>
      <sheetName val="Translation"/>
      <sheetName val="Unit costs-Russian"/>
      <sheetName val="PMTCT _ VCT"/>
      <sheetName val="Instructions en"/>
      <sheetName val="Instructions fr"/>
      <sheetName val="Instructions sp"/>
      <sheetName val="Instructions ru"/>
      <sheetName val="Performance Framework"/>
      <sheetName val="Target assumptions"/>
      <sheetName val="HIV"/>
      <sheetName val="TB"/>
      <sheetName val="Malaria"/>
      <sheetName val="Drops"/>
      <sheetName val="Definitions"/>
      <sheetName val="HSS"/>
      <sheetName val="Translations"/>
      <sheetName val="$Ranges$"/>
      <sheetName val="$Meta$"/>
      <sheetName val="2013-05-16 NACOSA Performance F"/>
      <sheetName val="Index"/>
      <sheetName val="1. Monthly Summary &amp; recon"/>
      <sheetName val="2. Variances_activities"/>
      <sheetName val="3. Variances_CCs"/>
      <sheetName val="4a. Expenditure Journal Q5"/>
      <sheetName val="9. Logframe"/>
      <sheetName val="4b. Expenditure Journal Q6"/>
      <sheetName val="4c. Expenditure Journal Q7"/>
      <sheetName val="4d. Expenditure Journal Q8"/>
      <sheetName val="5. Inventory Control"/>
      <sheetName val="6. Asset Register"/>
      <sheetName val="10. Lists"/>
      <sheetName val="Numbering"/>
      <sheetName val="7. NACOSA ZAR"/>
      <sheetName val="8. M&amp;E Summary"/>
      <sheetName val="14. M&amp;E Types of Support"/>
      <sheetName val="9a. M&amp;E CHBC Q9"/>
      <sheetName val="9b. M&amp;E CHBC Q10"/>
      <sheetName val="10a. M&amp;E OVC Nutrition Q9"/>
      <sheetName val="10b. M&amp;E OVC Nutrition Q10"/>
      <sheetName val="11a. M&amp;E OVC Psychosocial Q9"/>
      <sheetName val="11b. M&amp;E OVC Psychosocial Q10"/>
      <sheetName val="15. Finance and M&amp;E Recon"/>
      <sheetName val="13. M&amp;E Performance Framework"/>
      <sheetName val="Budget summary GF"/>
      <sheetName val="NACOSA PR &amp; SRs "/>
      <sheetName val="HBC OVC NGOs"/>
      <sheetName val="Khetimpilo"/>
      <sheetName val="Mosaic"/>
      <sheetName val="MSM"/>
      <sheetName val="Nacosa"/>
      <sheetName val="Nacosa KZN"/>
      <sheetName val="Quad"/>
      <sheetName val="Sweat_PSH"/>
      <sheetName val="Tshepang"/>
      <sheetName val=" Unit Costs  "/>
      <sheetName val="Unit Cost Notes"/>
      <sheetName val="Lists"/>
      <sheetName val="Target breakdowns (2)"/>
      <sheetName val="Target breakdowns"/>
      <sheetName val="VCT breakdown"/>
      <sheetName val="Definitions (2)"/>
      <sheetName val="GF Consolidated ZAR"/>
      <sheetName val="Sheet1"/>
      <sheetName val="NACOSA PR &amp; SRs  (2)"/>
      <sheetName val="_Unit Costs  "/>
      <sheetName val=" 3. Unit Costs  "/>
      <sheetName val="5.Organisational costs"/>
      <sheetName val="Strategic Plan Map"/>
      <sheetName val="Basic Data"/>
      <sheetName val="FRfGF"/>
      <sheetName val="FRbFA"/>
      <sheetName val="FRbAPSum"/>
      <sheetName val="FRbAp"/>
      <sheetName val="Comb per organisation"/>
      <sheetName val="Combined Pino"/>
      <sheetName val="Gerda Combined"/>
      <sheetName val="ENTITIES"/>
      <sheetName val="m&amp;e"/>
      <sheetName val="Service Delivery area"/>
      <sheetName val="Budget summary"/>
      <sheetName val="Obj 01"/>
      <sheetName val="Obj 02"/>
      <sheetName val="Obj 03"/>
      <sheetName val="Obj 04"/>
      <sheetName val="Obj 05"/>
      <sheetName val="Obj 06"/>
      <sheetName val="Obj 07"/>
      <sheetName val="Obj List"/>
      <sheetName val="SDA List"/>
      <sheetName val="Act List"/>
      <sheetName val="App List"/>
      <sheetName val="Range Page"/>
      <sheetName val="1. Monthly Cash Recon"/>
      <sheetName val="3. Cost Category Analysis"/>
      <sheetName val="4a. Expenditure Journal Q1"/>
      <sheetName val="4b. Expenditure Journal Q2"/>
      <sheetName val="7.Budget"/>
      <sheetName val="B"/>
      <sheetName val="Generic Payment Tool January"/>
      <sheetName val="Generic Payment Tool"/>
      <sheetName val="9a. M&amp;E CHBC Q1"/>
      <sheetName val="9b. M&amp;E CHBC Q2"/>
      <sheetName val="9c. M&amp;E CHBC Q3"/>
      <sheetName val="10c. M&amp;E Org services Q3"/>
      <sheetName val="10b. M&amp;E Org services Q4"/>
      <sheetName val="11a. M&amp;E OVC services Q1"/>
      <sheetName val="11b. M&amp;E OVC services Q2"/>
      <sheetName val="11c. M&amp;E OVC services Q3"/>
      <sheetName val="Conditions"/>
      <sheetName val="HR Map"/>
      <sheetName val="12.Performance Framework"/>
      <sheetName val="HIV AIDS_Financial Data"/>
      <sheetName val="Breakdown by activity"/>
      <sheetName val="workplan Lists"/>
      <sheetName val="8e.SW SITE DATA Q7"/>
      <sheetName val="8f.SW SITE DATA Q8"/>
      <sheetName val="8g.SW SITE DATA Q9"/>
      <sheetName val="8h.SW SITE DATA Q10"/>
      <sheetName val="1. Monthly Checklist"/>
      <sheetName val="4b. Expenditure Journal Q4 (2)"/>
      <sheetName val="2. Monthly Summary"/>
      <sheetName val="4a. Expenditure Journal Q3"/>
      <sheetName val="4b. Expenditure Journal Q4"/>
      <sheetName val="6. Budget"/>
      <sheetName val="4c. Expenditure Journal Q5"/>
      <sheetName val="4d. Expenditure Journal Q6"/>
      <sheetName val="5a. Budget Line Analysis Q3"/>
      <sheetName val="5b. Budget Line Analysis Q4"/>
      <sheetName val="5c. Budget Line Analysis Q5"/>
      <sheetName val="5d. Budget Line Analysis Q6"/>
      <sheetName val="12. HR Map"/>
      <sheetName val="DATA SHEET"/>
      <sheetName val="Note 7B"/>
      <sheetName val="7a. Payment Recommendation Q3"/>
      <sheetName val="7b. Payment Recommendation Q4"/>
      <sheetName val="7c. Payment Recommendation Q5"/>
      <sheetName val="7d. Payment Recommendation Q6"/>
      <sheetName val="7e. Payment Requisition"/>
      <sheetName val="8.Performance Framework"/>
      <sheetName val="8.SW M&amp;E Totals Q3-6"/>
      <sheetName val="8. TCC M&amp;E Totals Q3-6"/>
      <sheetName val="8a.Performance Framework"/>
      <sheetName val="8a.SW M&amp;E Totals Q1-10"/>
      <sheetName val="8a.SW M&amp;E SITE DATA Q3"/>
      <sheetName val="8b.SW SITE DATA Q4"/>
      <sheetName val="8c.SW SITE DATA Q5"/>
      <sheetName val="8.a TCC SITE DATA Q3"/>
      <sheetName val="8.b TCC SITE DATA Q4"/>
      <sheetName val="8.c TCC SITE DATA Q5"/>
      <sheetName val="8.d TCC SITE DATA Q6"/>
      <sheetName val="8d.SW SITE DATA Q6"/>
      <sheetName val="Condom control sheet"/>
      <sheetName val="13. Conditions"/>
      <sheetName val="hr"/>
      <sheetName val="Performance Review - PSR"/>
      <sheetName val="Sheet3"/>
      <sheetName val="Cover"/>
      <sheetName val="BudgetTemplatePartial_en"/>
      <sheetName val="Attach A map"/>
      <sheetName val="ANC Age Prevalence"/>
      <sheetName val="Calibration"/>
      <sheetName val="ART adult"/>
      <sheetName val="FigTotCost"/>
      <sheetName val="ValidationLists"/>
      <sheetName val="Consolidated"/>
      <sheetName val="Assumptions"/>
      <sheetName val="INCSTATE"/>
      <sheetName val="FORM1"/>
      <sheetName val="Finance Rating"/>
      <sheetName val="Exp Jnl Example"/>
      <sheetName val="1. Unit Costs"/>
      <sheetName val=" Unit Costs   (2)"/>
      <sheetName val="2. Unit Cost Notes"/>
      <sheetName val="3. Detailed workplan budget"/>
      <sheetName val="4. Budget summary GF"/>
      <sheetName val="Overheads &amp; Admin Appropriation"/>
      <sheetName val="Note for Steve - Old SDA List"/>
      <sheetName val="Note 22 Overheads"/>
      <sheetName val="Note 23 Planning and Admin"/>
      <sheetName val="Note 24 HCT Costings"/>
      <sheetName val="Note 32 Rape Victims Support"/>
      <sheetName val="Note 36 - HBC Refill Kits"/>
      <sheetName val="Note 48 - HR Support Pool"/>
      <sheetName val="HR Sheet"/>
      <sheetName val="SFH detailed budget template"/>
      <sheetName val=" Summary Budget by Year"/>
      <sheetName val="VCT PLAN"/>
      <sheetName val="YA PLAN"/>
      <sheetName val="Mobile VCT"/>
      <sheetName val="NGO Prvt Sctr Cap Build"/>
      <sheetName val="VCT NGO Cap Build"/>
      <sheetName val="HIV AIDS Prev MPU"/>
      <sheetName val="Comm Outr Schools"/>
      <sheetName val="Pub Sect Condom Distrib"/>
      <sheetName val="NGO Cap Build Condom Distrib"/>
      <sheetName val="Proposal Approval Sheet"/>
      <sheetName val="GF Budget Summary"/>
      <sheetName val="Calculation"/>
      <sheetName val="Match Requirement"/>
      <sheetName val="Internal Budget Analysis"/>
      <sheetName val="Proportions"/>
      <sheetName val="4. Budget summary GF Extension"/>
      <sheetName val="5. Performance Framework Ext."/>
      <sheetName val="NEW PROPORTIONS"/>
      <sheetName val="5. Budget summary TOTAL"/>
      <sheetName val="Note 26 Rape Victim Assistance"/>
      <sheetName val="Sheet2"/>
      <sheetName val="Sheet4"/>
      <sheetName val="Sheet5"/>
      <sheetName val="Instructions"/>
      <sheetName val="PBF Framework 1&amp;2"/>
      <sheetName val="GF Consolidated Z"/>
      <sheetName val="4c. Expenditure Journal Q3"/>
      <sheetName val="4d. Expenditure Journal Q4"/>
      <sheetName val="10a. M&amp;E OVC Nutrition Q1"/>
      <sheetName val="10b. M&amp;E OVC Nutrition Q2"/>
      <sheetName val="10c. M&amp;E OVC Nutrition Q3"/>
      <sheetName val="10d. M&amp;E OVC Nutrition Q4"/>
      <sheetName val="11a. M&amp;E OVC Psychosocial Q1"/>
      <sheetName val="11b. M&amp;E OVC Psychosocial Q2"/>
      <sheetName val="11c. M&amp;E OVC Psychosocial Q3"/>
      <sheetName val="11d. M&amp;E OVC Psychosocial Q4"/>
      <sheetName val="12. M&amp;E OVC Material Annual"/>
      <sheetName val="Instructi"/>
      <sheetName val="Input cos"/>
      <sheetName val="ART"/>
      <sheetName val="Palliativ"/>
      <sheetName val="Wellness"/>
      <sheetName val="VCT"/>
      <sheetName val="PMTCT"/>
      <sheetName val="Goal 1"/>
      <sheetName val="Goal 2"/>
      <sheetName val="Goal 3"/>
      <sheetName val="Goal 4"/>
      <sheetName val="Goal 5"/>
      <sheetName val="Goal 6"/>
      <sheetName val="Goal 7"/>
      <sheetName val="Goal 8"/>
      <sheetName val="PMTCTtabl"/>
      <sheetName val="Tables"/>
      <sheetName val="FigTotCos"/>
      <sheetName val="FigARTCos"/>
      <sheetName val="FigARTNo"/>
      <sheetName val="ART kids"/>
      <sheetName val="ASSA"/>
      <sheetName val="Logframe "/>
      <sheetName val="Definitio"/>
      <sheetName val="Palliative ca"/>
      <sheetName val="PMTCTtable"/>
      <sheetName val="FigARTCost"/>
      <sheetName val="ART adults"/>
      <sheetName val="Logframe List"/>
      <sheetName val="8a.SW SITE DATA Q3"/>
      <sheetName val="Sheet15"/>
      <sheetName val="General instructions"/>
      <sheetName val="Title sheet"/>
      <sheetName val="General assumptions"/>
      <sheetName val="Detailed assumptions"/>
      <sheetName val="Detailed Budget - Year 1"/>
      <sheetName val="Detailed Budget - Year 2"/>
      <sheetName val="Detailed Budget-Year 3, 4 and 5"/>
      <sheetName val="5 Year Budget"/>
      <sheetName val="BudgetTemplatePartial_en.xls"/>
      <sheetName val="Detailed budget- Year 1"/>
      <sheetName val="Detailed budget- Year 2"/>
      <sheetName val="Rnd9-Budget-Toolkit_en"/>
      <sheetName val="\Documents and Settings\Steve\M"/>
      <sheetName val="Rnd9-Budget-Toolkit_en.xls"/>
      <sheetName val="3. Unit Costs  "/>
      <sheetName val="4. Unit Cost Notes"/>
      <sheetName val="PMTCT Unit Costs"/>
      <sheetName val="Unit Cost Notes "/>
      <sheetName val="R6 SR Organisational costs "/>
      <sheetName val="Consolidated (2) for sorting"/>
      <sheetName val="R6 operational unit costs (2)"/>
      <sheetName val="9d. M&amp;E CHBC Q4"/>
      <sheetName val="9a. M&amp;E CHBC Q5"/>
      <sheetName val="9b. M&amp;E CHBC Q6"/>
      <sheetName val="9c. M&amp;E CHBC Q7"/>
      <sheetName val="9d. M&amp;E CHBC Q8"/>
      <sheetName val="10. M&amp;E Performance Framework"/>
      <sheetName val="Results"/>
      <sheetName val="Interventions"/>
      <sheetName val="Population"/>
      <sheetName val="MortTable"/>
      <sheetName val="SexActivity"/>
      <sheetName val="Male HIVTable"/>
      <sheetName val="Female HIVTable"/>
      <sheetName val="HIVTable"/>
      <sheetName val="Adult Survival"/>
      <sheetName val="Staging"/>
      <sheetName val="Paediatric Survival"/>
      <sheetName val="Non-HIV Fertility"/>
      <sheetName val="HIV+ Fertility"/>
      <sheetName val="Male Migration"/>
      <sheetName val="Female Migration"/>
      <sheetName val="FemPRO"/>
      <sheetName val="FemSTD"/>
      <sheetName val="FemRSK"/>
      <sheetName val="FemNOT"/>
      <sheetName val="MalePRO"/>
      <sheetName val="MaleSTD"/>
      <sheetName val="MaleRSK"/>
      <sheetName val="MaleNOT"/>
      <sheetName val="MaleOLD"/>
      <sheetName val="FemOLD"/>
      <sheetName val="Young"/>
      <sheetName val="AIDS Age Profile"/>
      <sheetName val="HIV Prevalence"/>
      <sheetName val="ANC Age Profile"/>
      <sheetName val="Cumulative Deaths"/>
      <sheetName val="Deaths"/>
      <sheetName val="Pyramid"/>
      <sheetName val="Mortality"/>
      <sheetName val="Macros"/>
      <sheetName val="Reported deaths - Female"/>
      <sheetName val="Reported deaths - Male"/>
      <sheetName val="CopyrightMacro"/>
      <sheetName val="INCSTATE (2)"/>
      <sheetName val="FAR"/>
      <sheetName val="1.Budget summary GF_consolidate"/>
      <sheetName val="2. R6 Budget Consolidated"/>
      <sheetName val="CATHCA"/>
      <sheetName val="Child Welfare"/>
      <sheetName val="DoH"/>
      <sheetName val="Humana"/>
      <sheetName val="Mindset"/>
      <sheetName val="MSH"/>
      <sheetName val="Olive"/>
      <sheetName val="Redpeg"/>
      <sheetName val="SACC"/>
      <sheetName val="SFH"/>
      <sheetName val="Soul City"/>
      <sheetName val="TAC CHMT"/>
      <sheetName val="6. Performance Framework"/>
      <sheetName val=" Soul City additional notes"/>
      <sheetName val="SFH additional Notes"/>
      <sheetName val="RecoveredExternalLink1"/>
      <sheetName val="HR Map Dec 14"/>
      <sheetName val="HR Map Jan 15"/>
      <sheetName val="HR COSTS 2015"/>
      <sheetName val="4. Expenditure Journal"/>
      <sheetName val="Mosaic ZAR"/>
      <sheetName val="6. Inventory Control"/>
      <sheetName val="Sweat ZAR"/>
      <sheetName val="7. SWEAT ZAR"/>
      <sheetName val="Pharma CIs"/>
      <sheetName val="CatInt"/>
      <sheetName val="Cost Inputs"/>
      <sheetName val="CatCmp"/>
      <sheetName val="Detailed Budget"/>
      <sheetName val="CatProd"/>
      <sheetName val="ModInCmp"/>
      <sheetName val="Feuil1"/>
      <sheetName val="Codes "/>
      <sheetName val="Pharma%20CIs"/>
      <sheetName val="asumsi"/>
      <sheetName val="Memo HIV"/>
      <sheetName val="CIs"/>
      <sheetName val="Budget Lines"/>
      <sheetName val="Country"/>
      <sheetName val="Currencies"/>
      <sheetName val="Recipient"/>
      <sheetName val="IRS FORMAT GF"/>
      <sheetName val="Apercu - Section A"/>
      <sheetName val="analysis"/>
      <sheetName val="Rate tables"/>
      <sheetName val="1 Res Hum"/>
      <sheetName val="Budget Template"/>
      <sheetName val="2-Drugs"/>
      <sheetName val="Pharma_CIs"/>
      <sheetName val="LFA_Programmatic Progress_1B"/>
      <sheetName val="Pharma_CIs1"/>
      <sheetName val="Code"/>
      <sheetName val="Item cost"/>
      <sheetName val="SDA 1.1"/>
      <sheetName val="coa"/>
      <sheetName val="ImpactInCmp"/>
      <sheetName val="OutcomeInCmp"/>
      <sheetName val="Staffing Levels"/>
      <sheetName val="[Pharma CIs]__tgf_sharepoint__2"/>
      <sheetName val="data"/>
      <sheetName val="Detailed_Budget"/>
      <sheetName val="Cost_Inputs"/>
      <sheetName val="Codes_"/>
      <sheetName val="Apercu_-_Section_A"/>
      <sheetName val="Rate_tables"/>
      <sheetName val="1_Res_Hum"/>
      <sheetName val="Budget_Template"/>
      <sheetName val="Data_Sheet"/>
      <sheetName val="INSTRUCTION"/>
      <sheetName val="O. PTB IMA"/>
      <sheetName val="1. REQUETE DES FONDS"/>
      <sheetName val="ACCUSE DE RECEPTION"/>
      <sheetName val="2. SUIVI FINANCIER"/>
      <sheetName val="3. JOURNAL DES DEPENSES"/>
      <sheetName val="4. SUIVI BUDGETAIRE"/>
      <sheetName val="5. EFR MALARIA"/>
      <sheetName val="6.0 RESOURCES EMPLOIS"/>
      <sheetName val="6.1RESSOURCES EMPLOIS CUMULES"/>
      <sheetName val="7.0 DETAILS DES AVANCES"/>
      <sheetName val="7.1 AVANCES AGEES"/>
      <sheetName val="8.DETAILS DES ENGAGEMENTS Cptbl"/>
      <sheetName val="8.DETAILS DES ENGAG. non cptbls"/>
      <sheetName val="9.DETAILS DES OBLIGATIONS"/>
      <sheetName val="10.RECONCILIATION BANCAIRE"/>
      <sheetName val="11.PV DE CAISSE"/>
      <sheetName val="12.INVENTAIRE DES ASSETS"/>
      <sheetName val="excelupload T"/>
      <sheetName val="GJ T"/>
      <sheetName val="excelupload-LC"/>
      <sheetName val="Account Code"/>
      <sheetName val="T4 Codes"/>
      <sheetName val="T7 Codes"/>
      <sheetName val="T0T2"/>
      <sheetName val="Pharma_CIs3"/>
      <sheetName val="Detailed_Budget2"/>
      <sheetName val="Cost_Inputs2"/>
      <sheetName val="Codes_2"/>
      <sheetName val="Apercu_-_Section_A2"/>
      <sheetName val="Pharma_CIs2"/>
      <sheetName val="Detailed_Budget1"/>
      <sheetName val="Cost_Inputs1"/>
      <sheetName val="Codes_1"/>
      <sheetName val="Apercu_-_Section_A1"/>
      <sheetName val="Pharma_CIs4"/>
      <sheetName val="Detailed_Budget3"/>
      <sheetName val="Cost_Inputs3"/>
      <sheetName val="Codes_3"/>
      <sheetName val="Apercu_-_Section_A3"/>
      <sheetName val="Busgetisation_feuille_revision "/>
      <sheetName val="[Pharma CIs]__tgf_sharepoint__3"/>
      <sheetName val="[Pharma CIs]__tgf_sharepoint__4"/>
      <sheetName val="LFA_Programmatic_Progress_1B"/>
      <sheetName val="Range_Page"/>
      <sheetName val="Budget_Lines"/>
      <sheetName val="IRS_FORMAT_GF"/>
      <sheetName val="Memo_HIV"/>
      <sheetName val="Item_cost"/>
      <sheetName val="Pharma_CIs5"/>
      <sheetName val="LFA_Programmatic_Progress_1B1"/>
      <sheetName val="Range_Page1"/>
      <sheetName val="Budget_Lines1"/>
      <sheetName val="IRS_FORMAT_GF1"/>
      <sheetName val="Memo_HIV1"/>
      <sheetName val="Budget_Template1"/>
      <sheetName val="Data_Sheet1"/>
      <sheetName val="Item_cost1"/>
      <sheetName val="[Pharma CIs]__tgf_sharepoint__5"/>
      <sheetName val="[Pharma CIs]__tgf_sharepoint__6"/>
      <sheetName val="[Pharma CIs]__tgf_sharepoint_10"/>
      <sheetName val="[Pharma CIs]__tgf_sharepoint__7"/>
      <sheetName val="[Pharma CIs]__tgf_sharepoint__8"/>
      <sheetName val="[Pharma CIs]__tgf_sharepoint__9"/>
      <sheetName val="[Pharma CIs]__tgf_sharepoint_11"/>
      <sheetName val="[Pharma CIs]__tgf_sharepoint_13"/>
      <sheetName val="[Pharma CIs]__tgf_sharepoint_12"/>
      <sheetName val="[Pharma CIs]__tgf_sharepoint_68"/>
      <sheetName val="[Pharma CIs]__tgf_sharepoint_22"/>
      <sheetName val="[Pharma CIs]__tgf_sharepoint_14"/>
      <sheetName val="[Pharma CIs]__tgf_sharepoint_15"/>
      <sheetName val="[Pharma CIs]__tgf_sharepoint_16"/>
      <sheetName val="[Pharma CIs]__tgf_sharepoint_17"/>
      <sheetName val="[Pharma CIs]__tgf_sharepoint_18"/>
      <sheetName val="[Pharma CIs]__tgf_sharepoint_19"/>
      <sheetName val="[Pharma CIs]__tgf_sharepoint_20"/>
      <sheetName val="[Pharma CIs]__tgf_sharepoint_21"/>
      <sheetName val="[Pharma CIs]__tgf_sharepoint_31"/>
      <sheetName val="[Pharma CIs]__tgf_sharepoint_23"/>
      <sheetName val="[Pharma CIs]__tgf_sharepoint_24"/>
      <sheetName val="[Pharma CIs]__tgf_sharepoint_25"/>
      <sheetName val="[Pharma CIs]__tgf_sharepoint_26"/>
      <sheetName val="[Pharma CIs]__tgf_sharepoint_27"/>
      <sheetName val="[Pharma CIs]__tgf_sharepoint_28"/>
      <sheetName val="[Pharma CIs]__tgf_sharepoint_29"/>
      <sheetName val="[Pharma CIs]__tgf_sharepoint_30"/>
      <sheetName val="[Pharma CIs]__tgf_sharepoint_32"/>
      <sheetName val="[Pharma CIs]__tgf_sharepoint_39"/>
      <sheetName val="[Pharma CIs]__tgf_sharepoint_33"/>
      <sheetName val="[Pharma CIs]__tgf_sharepoint_34"/>
      <sheetName val="[Pharma CIs]__tgf_sharepoint_35"/>
      <sheetName val="[Pharma CIs]__tgf_sharepoint_36"/>
      <sheetName val="[Pharma CIs]__tgf_sharepoint_37"/>
      <sheetName val="[Pharma CIs]__tgf_sharepoint_38"/>
      <sheetName val="[Pharma CIs]__tgf_sharepoint_42"/>
      <sheetName val="[Pharma CIs]__tgf_sharepoint_40"/>
      <sheetName val="[Pharma CIs]__tgf_sharepoint_41"/>
      <sheetName val="[Pharma CIs]__tgf_sharepoint_48"/>
      <sheetName val="[Pharma CIs]__tgf_sharepoint_44"/>
      <sheetName val="[Pharma CIs]__tgf_sharepoint_43"/>
      <sheetName val="[Pharma CIs]__tgf_sharepoint_45"/>
      <sheetName val="[Pharma CIs]__tgf_sharepoint_46"/>
      <sheetName val="[Pharma CIs]__tgf_sharepoint_47"/>
      <sheetName val="[Pharma CIs]__tgf_sharepoint_53"/>
      <sheetName val="[Pharma CIs]__tgf_sharepoint_49"/>
      <sheetName val="[Pharma CIs]__tgf_sharepoint_50"/>
      <sheetName val="[Pharma CIs]__tgf_sharepoint_51"/>
      <sheetName val="[Pharma CIs]__tgf_sharepoint_52"/>
      <sheetName val="[Pharma CIs]__tgf_sharepoint_57"/>
      <sheetName val="[Pharma CIs]__tgf_sharepoint_54"/>
      <sheetName val="[Pharma CIs]__tgf_sharepoint_55"/>
      <sheetName val="[Pharma CIs]__tgf_sharepoint_56"/>
      <sheetName val="[Pharma CIs]__tgf_sharepoint_59"/>
      <sheetName val="[Pharma CIs]__tgf_sharepoint_58"/>
      <sheetName val="[Pharma CIs]__tgf_sharepoint_60"/>
      <sheetName val="[Pharma CIs]__tgf_sharepoint_61"/>
      <sheetName val="[Pharma CIs]__tgf_sharepoint_62"/>
      <sheetName val="[Pharma CIs]__tgf_sharepoint_63"/>
      <sheetName val="[Pharma CIs]__tgf_sharepoint_64"/>
      <sheetName val="[Pharma CIs]__tgf_sharepoint_67"/>
      <sheetName val="[Pharma CIs]__tgf_sharepoint_65"/>
      <sheetName val="[Pharma CIs]__tgf_sharepoint_66"/>
      <sheetName val="[Pharma CIs]__tgf_sharepoint_84"/>
      <sheetName val="[Pharma CIs]__tgf_sharepoint_75"/>
      <sheetName val="[Pharma CIs]__tgf_sharepoint_71"/>
      <sheetName val="[Pharma CIs]__tgf_sharepoint_69"/>
      <sheetName val="[Pharma CIs]__tgf_sharepoint_70"/>
      <sheetName val="[Pharma CIs]__tgf_sharepoint_74"/>
      <sheetName val="[Pharma CIs]__tgf_sharepoint_72"/>
      <sheetName val="[Pharma CIs]__tgf_sharepoint_73"/>
      <sheetName val="Ficha de Recalendariz"/>
      <sheetName val="Original"/>
      <sheetName val="Detalle presupuestario "/>
      <sheetName val="Materialidad (2)"/>
      <sheetName val="PST Triggers - Budget"/>
      <sheetName val="Schedule 1 Trial Balance"/>
      <sheetName val="OB2"/>
      <sheetName val="OB5"/>
      <sheetName val="Non-Statistical Sampling Master"/>
      <sheetName val="Two Step Revenue Testing Master"/>
      <sheetName val="Global Data"/>
      <sheetName val="Budget résumé"/>
      <sheetName val="List"/>
      <sheetName val="Memo Malaria"/>
      <sheetName val="Annexe 1a_PTB_Caritas"/>
      <sheetName val="Annexe 6_Hypot activités"/>
      <sheetName val="Pharma_CIs6"/>
      <sheetName val="to print for signing"/>
      <sheetName val="Cost_Inputs4"/>
      <sheetName val="Detailed_Budget4"/>
      <sheetName val="Codes_4"/>
      <sheetName val="Apercu_-_Section_A4"/>
      <sheetName val="excelupload_T"/>
      <sheetName val="GJ_T"/>
      <sheetName val="Account_Code"/>
      <sheetName val="T4_Codes"/>
      <sheetName val="T7_Codes"/>
      <sheetName val="Pharma_CIs7"/>
      <sheetName val="Pharma_CIs8"/>
      <sheetName val="Detailed_Budget5"/>
      <sheetName val="Cost_Inputs5"/>
      <sheetName val="Codes_5"/>
      <sheetName val="Apercu_-_Section_A5"/>
      <sheetName val="Rate_tables1"/>
      <sheetName val="1_Res_Hum1"/>
      <sheetName val="Budget_Template2"/>
      <sheetName val="Data_Sheet2"/>
      <sheetName val="O__PTB_IMA"/>
      <sheetName val="1__REQUETE_DES_FONDS"/>
      <sheetName val="ACCUSE_DE_RECEPTION"/>
      <sheetName val="2__SUIVI_FINANCIER"/>
      <sheetName val="3__JOURNAL_DES_DEPENSES"/>
      <sheetName val="4__SUIVI_BUDGETAIRE"/>
      <sheetName val="5__EFR_MALARIA"/>
      <sheetName val="6_0_RESOURCES_EMPLOIS"/>
      <sheetName val="6_1RESSOURCES_EMPLOIS_CUMULES"/>
      <sheetName val="7_0_DETAILS_DES_AVANCES"/>
      <sheetName val="7_1_AVANCES_AGEES"/>
      <sheetName val="8_DETAILS_DES_ENGAGEMENTS_Cptbl"/>
      <sheetName val="8_DETAILS_DES_ENGAG__non_cptbls"/>
      <sheetName val="9_DETAILS_DES_OBLIGATIONS"/>
      <sheetName val="10_RECONCILIATION_BANCAIRE"/>
      <sheetName val="11_PV_DE_CAISSE"/>
      <sheetName val="12_INVENTAIRE_DES_ASSETS"/>
      <sheetName val="Budget_Lines2"/>
      <sheetName val="IRS_FORMAT_GF2"/>
      <sheetName val="Memo_HIV2"/>
      <sheetName val="Item_cost2"/>
      <sheetName val="LFA_Programmatic_Progress_1B2"/>
      <sheetName val="SDA_1_1"/>
      <sheetName val="//tgf_sharepoint_com/Users/Faza"/>
      <sheetName val="excelupload_T1"/>
      <sheetName val="GJ_T1"/>
      <sheetName val="Account_Code1"/>
      <sheetName val="T4_Codes1"/>
      <sheetName val="T7_Codes1"/>
      <sheetName val="Busgetisation_feuille_revision_"/>
      <sheetName val="Annexe_1a_PTB_Caritas"/>
      <sheetName val="Annexe_6_Hypot_activités"/>
      <sheetName val="Staffing_Levels"/>
      <sheetName val="Non-Statistical_Sampling_Master"/>
      <sheetName val="Two_Step_Revenue_Testing_Master"/>
      <sheetName val="Global_Data"/>
      <sheetName val="Budget_résumé"/>
      <sheetName val="to_print_for_signing"/>
      <sheetName val="Memo_Malaria"/>
      <sheetName val="NHSO"/>
      <sheetName val="Grants"/>
      <sheetName val="4. National Staff"/>
      <sheetName val="Avril 2020 Cohesion sociale"/>
      <sheetName val="[Pharma CIs][Pharma CIs]__tgf_2"/>
      <sheetName val="[Pharma CIs][Pharma CIs]//tgf.s"/>
      <sheetName val="[Pharma CIs][Pharma CIs]__tgf_4"/>
      <sheetName val="[Pharma CIs][Pharma CIs]__tgf_3"/>
      <sheetName val="[Pharma CIs][Pharma CIs]__tg_15"/>
      <sheetName val="[Pharma CIs][Pharma CIs]__tgf_5"/>
      <sheetName val="[Pharma CIs][Pharma CIs]__tgf_7"/>
      <sheetName val="[Pharma CIs][Pharma CIs]__tgf_6"/>
      <sheetName val="[Pharma CIs][Pharma CIs]__tg_10"/>
      <sheetName val="[Pharma CIs][Pharma CIs]__tgf_8"/>
      <sheetName val="[Pharma CIs][Pharma CIs]__tgf_9"/>
      <sheetName val="[Pharma CIs][Pharma CIs]__tg_11"/>
      <sheetName val="[Pharma CIs][Pharma CIs]__tg_13"/>
      <sheetName val="[Pharma CIs][Pharma CIs]__tg_12"/>
      <sheetName val="[Pharma CIs][Pharma CIs]__tg_14"/>
      <sheetName val="[Pharma CIs][Pharma CIs]__tg_19"/>
      <sheetName val="[Pharma CIs][Pharma CIs]__tg_16"/>
      <sheetName val="[Pharma CIs][Pharma CIs]__tg_17"/>
      <sheetName val="[Pharma CIs][Pharma CIs]__tg_18"/>
      <sheetName val="[Pharma CIs][Pharma CIs]__tg_20"/>
      <sheetName val="[Pharma CIs][Pharma CIs]__tg_23"/>
      <sheetName val="[Pharma CIs][Pharma CIs]__tg_21"/>
      <sheetName val="[Pharma CIs][Pharma CIs]__tg_22"/>
      <sheetName val="[Pharma CIs][Pharma CIs]__tg_27"/>
      <sheetName val="[Pharma CIs][Pharma CIs]__tg_24"/>
      <sheetName val="[Pharma CIs][Pharma CIs]__tg_26"/>
      <sheetName val="[Pharma CIs][Pharma CIs]__tg_25"/>
      <sheetName val="[Pharma CIs][Pharma CIs]__tg_28"/>
      <sheetName val="[Pharma CIs][Pharma CIs]__tg_29"/>
      <sheetName val="[Pharma CIs][Pharma CIs]__tg_30"/>
      <sheetName val="[Pharma CIs][Pharma CIs]__tg_31"/>
      <sheetName val="[Pharma CIs][Pharma CIs]__tg_32"/>
      <sheetName val="[Pharma CIs][Pharma CIs]__tg_34"/>
      <sheetName val="[Pharma CIs][Pharma CIs]__tg_33"/>
      <sheetName val="[Pharma CIs][Pharma CIs]__tg_35"/>
      <sheetName val="[Pharma CIs][Pharma CIs]__tg_36"/>
      <sheetName val="[Pharma CIs][Pharma CIs]__tg_39"/>
      <sheetName val="[Pharma CIs][Pharma CIs]__tg_37"/>
      <sheetName val="[Pharma CIs][Pharma CIs]__tg_38"/>
      <sheetName val="[Pharma CIs]__tgf_sharepoint_77"/>
      <sheetName val="[Pharma CIs]__tgf_sharepoint_76"/>
      <sheetName val="[Pharma CIs]__tgf_sharepoint_79"/>
      <sheetName val="[Pharma CIs]__tgf_sharepoint_78"/>
      <sheetName val="[Pharma CIs]__tgf_sharepoint_80"/>
      <sheetName val="Pharma_CIs9"/>
      <sheetName val="Detailed_Budget7"/>
      <sheetName val="Cost_Inputs7"/>
      <sheetName val="Codes_7"/>
      <sheetName val="Apercu_-_Section_A7"/>
      <sheetName val="Memo_HIV3"/>
      <sheetName val="Budget_Lines3"/>
      <sheetName val="IRS_FORMAT_GF3"/>
      <sheetName val="Data_Sheet4"/>
      <sheetName val="Rate_tables4"/>
      <sheetName val="1_Res_Hum4"/>
      <sheetName val="Budget_Template4"/>
      <sheetName val="LFA_Programmatic_Progress_1B3"/>
      <sheetName val="Item_cost3"/>
      <sheetName val="SDA_1_13"/>
      <sheetName val="Staffing_Levels3"/>
      <sheetName val="//tgf_sharepoint_com/Users/Faz3"/>
      <sheetName val="O__PTB_IMA3"/>
      <sheetName val="1__REQUETE_DES_FONDS3"/>
      <sheetName val="ACCUSE_DE_RECEPTION3"/>
      <sheetName val="2__SUIVI_FINANCIER3"/>
      <sheetName val="3__JOURNAL_DES_DEPENSES3"/>
      <sheetName val="4__SUIVI_BUDGETAIRE3"/>
      <sheetName val="5__EFR_MALARIA3"/>
      <sheetName val="6_0_RESOURCES_EMPLOIS3"/>
      <sheetName val="6_1RESSOURCES_EMPLOIS_CUMULES3"/>
      <sheetName val="7_0_DETAILS_DES_AVANCES3"/>
      <sheetName val="7_1_AVANCES_AGEES3"/>
      <sheetName val="8_DETAILS_DES_ENGAGEMENTS_Cptb3"/>
      <sheetName val="8_DETAILS_DES_ENGAG__non_cptbl3"/>
      <sheetName val="9_DETAILS_DES_OBLIGATIONS3"/>
      <sheetName val="10_RECONCILIATION_BANCAIRE3"/>
      <sheetName val="11_PV_DE_CAISSE3"/>
      <sheetName val="12_INVENTAIRE_DES_ASSETS3"/>
      <sheetName val="excelupload_T3"/>
      <sheetName val="GJ_T3"/>
      <sheetName val="Account_Code3"/>
      <sheetName val="T4_Codes3"/>
      <sheetName val="T7_Codes3"/>
      <sheetName val="range_page3"/>
      <sheetName val="Busgetisation_feuille_revision3"/>
      <sheetName val="Rate_tables2"/>
      <sheetName val="1_Res_Hum2"/>
      <sheetName val="SDA_1_11"/>
      <sheetName val="Staffing_Levels1"/>
      <sheetName val="//tgf_sharepoint_com/Users/Faz1"/>
      <sheetName val="O__PTB_IMA1"/>
      <sheetName val="1__REQUETE_DES_FONDS1"/>
      <sheetName val="ACCUSE_DE_RECEPTION1"/>
      <sheetName val="2__SUIVI_FINANCIER1"/>
      <sheetName val="3__JOURNAL_DES_DEPENSES1"/>
      <sheetName val="4__SUIVI_BUDGETAIRE1"/>
      <sheetName val="5__EFR_MALARIA1"/>
      <sheetName val="6_0_RESOURCES_EMPLOIS1"/>
      <sheetName val="6_1RESSOURCES_EMPLOIS_CUMULES1"/>
      <sheetName val="7_0_DETAILS_DES_AVANCES1"/>
      <sheetName val="7_1_AVANCES_AGEES1"/>
      <sheetName val="8_DETAILS_DES_ENGAGEMENTS_Cptb1"/>
      <sheetName val="8_DETAILS_DES_ENGAG__non_cptbl1"/>
      <sheetName val="9_DETAILS_DES_OBLIGATIONS1"/>
      <sheetName val="10_RECONCILIATION_BANCAIRE1"/>
      <sheetName val="11_PV_DE_CAISSE1"/>
      <sheetName val="12_INVENTAIRE_DES_ASSETS1"/>
      <sheetName val="Busgetisation_feuille_revision1"/>
      <sheetName val="Detailed_Budget6"/>
      <sheetName val="Cost_Inputs6"/>
      <sheetName val="Codes_6"/>
      <sheetName val="Apercu_-_Section_A6"/>
      <sheetName val="Data_Sheet3"/>
      <sheetName val="Rate_tables3"/>
      <sheetName val="1_Res_Hum3"/>
      <sheetName val="Budget_Template3"/>
      <sheetName val="SDA_1_12"/>
      <sheetName val="Staffing_Levels2"/>
      <sheetName val="//tgf_sharepoint_com/Users/Faz2"/>
      <sheetName val="O__PTB_IMA2"/>
      <sheetName val="1__REQUETE_DES_FONDS2"/>
      <sheetName val="ACCUSE_DE_RECEPTION2"/>
      <sheetName val="2__SUIVI_FINANCIER2"/>
      <sheetName val="3__JOURNAL_DES_DEPENSES2"/>
      <sheetName val="4__SUIVI_BUDGETAIRE2"/>
      <sheetName val="5__EFR_MALARIA2"/>
      <sheetName val="6_0_RESOURCES_EMPLOIS2"/>
      <sheetName val="6_1RESSOURCES_EMPLOIS_CUMULES2"/>
      <sheetName val="7_0_DETAILS_DES_AVANCES2"/>
      <sheetName val="7_1_AVANCES_AGEES2"/>
      <sheetName val="8_DETAILS_DES_ENGAGEMENTS_Cptb2"/>
      <sheetName val="8_DETAILS_DES_ENGAG__non_cptbl2"/>
      <sheetName val="9_DETAILS_DES_OBLIGATIONS2"/>
      <sheetName val="10_RECONCILIATION_BANCAIRE2"/>
      <sheetName val="11_PV_DE_CAISSE2"/>
      <sheetName val="12_INVENTAIRE_DES_ASSETS2"/>
      <sheetName val="excelupload_T2"/>
      <sheetName val="GJ_T2"/>
      <sheetName val="Account_Code2"/>
      <sheetName val="T4_Codes2"/>
      <sheetName val="T7_Codes2"/>
      <sheetName val="range_page2"/>
      <sheetName val="Busgetisation_feuille_revision2"/>
      <sheetName val="Pharma_CIs10"/>
      <sheetName val="Detailed_Budget8"/>
      <sheetName val="Cost_Inputs8"/>
      <sheetName val="Codes_8"/>
      <sheetName val="Apercu_-_Section_A8"/>
      <sheetName val="Memo_HIV4"/>
      <sheetName val="Budget_Lines4"/>
      <sheetName val="IRS_FORMAT_GF4"/>
      <sheetName val="Data_Sheet5"/>
      <sheetName val="Rate_tables5"/>
      <sheetName val="1_Res_Hum5"/>
      <sheetName val="Budget_Template5"/>
      <sheetName val="LFA_Programmatic_Progress_1B4"/>
      <sheetName val="Item_cost4"/>
      <sheetName val="SDA_1_14"/>
      <sheetName val="Staffing_Levels4"/>
      <sheetName val="//tgf_sharepoint_com/Users/Faz4"/>
      <sheetName val="O__PTB_IMA4"/>
      <sheetName val="1__REQUETE_DES_FONDS4"/>
      <sheetName val="ACCUSE_DE_RECEPTION4"/>
      <sheetName val="2__SUIVI_FINANCIER4"/>
      <sheetName val="3__JOURNAL_DES_DEPENSES4"/>
      <sheetName val="4__SUIVI_BUDGETAIRE4"/>
      <sheetName val="5__EFR_MALARIA4"/>
      <sheetName val="6_0_RESOURCES_EMPLOIS4"/>
      <sheetName val="6_1RESSOURCES_EMPLOIS_CUMULES4"/>
      <sheetName val="7_0_DETAILS_DES_AVANCES4"/>
      <sheetName val="7_1_AVANCES_AGEES4"/>
      <sheetName val="8_DETAILS_DES_ENGAGEMENTS_Cptb4"/>
      <sheetName val="8_DETAILS_DES_ENGAG__non_cptbl4"/>
      <sheetName val="9_DETAILS_DES_OBLIGATIONS4"/>
      <sheetName val="10_RECONCILIATION_BANCAIRE4"/>
      <sheetName val="11_PV_DE_CAISSE4"/>
      <sheetName val="12_INVENTAIRE_DES_ASSETS4"/>
      <sheetName val="excelupload_T4"/>
      <sheetName val="GJ_T4"/>
      <sheetName val="Account_Code4"/>
      <sheetName val="T4_Codes4"/>
      <sheetName val="T7_Codes4"/>
      <sheetName val="range_page4"/>
      <sheetName val="Busgetisation_feuille_revision4"/>
      <sheetName val="[Pharma CIs]__tgf_sharepoint_81"/>
      <sheetName val="[Pharma CIs]__tgf_sharepoint_82"/>
      <sheetName val="[Pharma CIs]__tgf_sharepoint_83"/>
      <sheetName val="[Pharma CIs]__tgf_sharepoint_85"/>
      <sheetName val="FBO Budget Master"/>
      <sheetName val="Detailed Notes"/>
      <sheetName val="Disb Sheet"/>
      <sheetName val="13.Lists"/>
      <sheetName val="10_ Lists"/>
      <sheetName val="NACOSA Ikamva Labantu Monthly R"/>
      <sheetName val="Master list"/>
      <sheetName val="Input_costs"/>
      <sheetName val="HIV_treatment"/>
      <sheetName val="PMTCT_&amp;_VCT"/>
      <sheetName val="BB_outputs"/>
      <sheetName val="Care_and_treatment"/>
      <sheetName val="Policy,_mgt,_etc_"/>
      <sheetName val="Funding_chart"/>
      <sheetName val="Prevention_Funding_Chart"/>
      <sheetName val="Care_funding_chart"/>
      <sheetName val="Mitigation_funding_chart"/>
      <sheetName val="Distribution_chart"/>
      <sheetName val="Unit_costs-reference"/>
      <sheetName val="Coverage_targets"/>
      <sheetName val="Key_inputs"/>
      <sheetName val="Demography_summary"/>
      <sheetName val="Impacts_summary"/>
      <sheetName val="Unit_costs"/>
      <sheetName val="Chart_data"/>
      <sheetName val="Socio-demographic_data"/>
      <sheetName val="Primary_school_population"/>
      <sheetName val="Secondary_school_population"/>
      <sheetName val="Adults_15-49_Summary"/>
      <sheetName val="Adult_15+_Summary"/>
      <sheetName val="Children_0-14_Summary"/>
      <sheetName val="HIV+_pregnant_women"/>
      <sheetName val="Unit_costs-Russian"/>
      <sheetName val="PMTCT___VCT"/>
      <sheetName val="Instructions_en"/>
      <sheetName val="Instructions_fr"/>
      <sheetName val="Instructions_sp"/>
      <sheetName val="Instructions_ru"/>
      <sheetName val="Performance_Framework"/>
      <sheetName val="Target_assumptions"/>
      <sheetName val="2013-05-16_NACOSA_Performance_F"/>
      <sheetName val="1__Monthly_Summary_&amp;_recon"/>
      <sheetName val="2__Variances_activities"/>
      <sheetName val="3__Variances_CCs"/>
      <sheetName val="4a__Expenditure_Journal_Q5"/>
      <sheetName val="9__Logframe"/>
      <sheetName val="4b__Expenditure_Journal_Q6"/>
      <sheetName val="4c__Expenditure_Journal_Q7"/>
      <sheetName val="4d__Expenditure_Journal_Q8"/>
      <sheetName val="5__Inventory_Control"/>
      <sheetName val="6__Asset_Register"/>
      <sheetName val="10__Lists"/>
      <sheetName val="7__NACOSA_ZAR"/>
      <sheetName val="8__M&amp;E_Summary"/>
      <sheetName val="14__M&amp;E_Types_of_Support"/>
      <sheetName val="9a__M&amp;E_CHBC_Q9"/>
      <sheetName val="9b__M&amp;E_CHBC_Q10"/>
      <sheetName val="10a__M&amp;E_OVC_Nutrition_Q9"/>
      <sheetName val="10b__M&amp;E_OVC_Nutrition_Q10"/>
      <sheetName val="11a__M&amp;E_OVC_Psychosocial_Q9"/>
      <sheetName val="11b__M&amp;E_OVC_Psychosocial_Q10"/>
      <sheetName val="15__Finance_and_M&amp;E_Recon"/>
      <sheetName val="13__M&amp;E_Performance_Framework"/>
      <sheetName val="Budget_summary_GF"/>
      <sheetName val="NACOSA_PR_&amp;_SRs_"/>
      <sheetName val="HBC_OVC_NGOs"/>
      <sheetName val="Nacosa_KZN"/>
      <sheetName val="_Unit_Costs__"/>
      <sheetName val="Unit_Cost_Notes"/>
      <sheetName val="Target_breakdowns_(2)"/>
      <sheetName val="Target_breakdowns"/>
      <sheetName val="VCT_breakdown"/>
      <sheetName val="Definitions_(2)"/>
      <sheetName val="GF_Consolidated_ZAR"/>
      <sheetName val="NACOSA_PR_&amp;_SRs__(2)"/>
      <sheetName val="_Unit_Costs__1"/>
      <sheetName val="_3__Unit_Costs__"/>
      <sheetName val="5_Organisational_costs"/>
      <sheetName val="Strategic_Plan_Map"/>
      <sheetName val="Basic_Data"/>
      <sheetName val="Comb_per_organisation"/>
      <sheetName val="Combined_Pino"/>
      <sheetName val="Gerda_Combined"/>
      <sheetName val="Service_Delivery_area"/>
      <sheetName val="Budget_summary"/>
      <sheetName val="Obj_01"/>
      <sheetName val="Obj_02"/>
      <sheetName val="Obj_03"/>
      <sheetName val="Obj_04"/>
      <sheetName val="Obj_05"/>
      <sheetName val="Obj_06"/>
      <sheetName val="Obj_07"/>
      <sheetName val="Obj_List"/>
      <sheetName val="SDA_List"/>
      <sheetName val="Act_List"/>
      <sheetName val="App_List"/>
      <sheetName val="1__Monthly_Cash_Recon"/>
      <sheetName val="3__Cost_Category_Analysis"/>
      <sheetName val="4a__Expenditure_Journal_Q1"/>
      <sheetName val="4b__Expenditure_Journal_Q2"/>
      <sheetName val="7_Budget"/>
      <sheetName val="Generic_Payment_Tool_January"/>
      <sheetName val="Generic_Payment_Tool"/>
      <sheetName val="9a__M&amp;E_CHBC_Q1"/>
      <sheetName val="9b__M&amp;E_CHBC_Q2"/>
      <sheetName val="9c__M&amp;E_CHBC_Q3"/>
      <sheetName val="10c__M&amp;E_Org_services_Q3"/>
      <sheetName val="10b__M&amp;E_Org_services_Q4"/>
      <sheetName val="11a__M&amp;E_OVC_services_Q1"/>
      <sheetName val="11b__M&amp;E_OVC_services_Q2"/>
      <sheetName val="11c__M&amp;E_OVC_services_Q3"/>
      <sheetName val="HR_Map"/>
      <sheetName val="12_Performance_Framework"/>
      <sheetName val="HIV_AIDS_Financial_Data"/>
      <sheetName val="Breakdown_by_activity"/>
      <sheetName val="workplan_Lists"/>
      <sheetName val="8e_SW_SITE_DATA_Q7"/>
      <sheetName val="8f_SW_SITE_DATA_Q8"/>
      <sheetName val="8g_SW_SITE_DATA_Q9"/>
      <sheetName val="8h_SW_SITE_DATA_Q10"/>
      <sheetName val="1__Monthly_Checklist"/>
      <sheetName val="4b__Expenditure_Journal_Q4_(2)"/>
      <sheetName val="2__Monthly_Summary"/>
      <sheetName val="4a__Expenditure_Journal_Q3"/>
      <sheetName val="4b__Expenditure_Journal_Q4"/>
      <sheetName val="6__Budget"/>
      <sheetName val="4c__Expenditure_Journal_Q5"/>
      <sheetName val="4d__Expenditure_Journal_Q6"/>
      <sheetName val="5a__Budget_Line_Analysis_Q3"/>
      <sheetName val="5b__Budget_Line_Analysis_Q4"/>
      <sheetName val="5c__Budget_Line_Analysis_Q5"/>
      <sheetName val="5d__Budget_Line_Analysis_Q6"/>
      <sheetName val="12__HR_Map"/>
      <sheetName val="Note_7B"/>
      <sheetName val="7a__Payment_Recommendation_Q3"/>
      <sheetName val="7b__Payment_Recommendation_Q4"/>
      <sheetName val="7c__Payment_Recommendation_Q5"/>
      <sheetName val="7d__Payment_Recommendation_Q6"/>
      <sheetName val="7e__Payment_Requisition"/>
      <sheetName val="8_Performance_Framework"/>
      <sheetName val="8_SW_M&amp;E_Totals_Q3-6"/>
      <sheetName val="8__TCC_M&amp;E_Totals_Q3-6"/>
      <sheetName val="8a_Performance_Framework"/>
      <sheetName val="8a_SW_M&amp;E_Totals_Q1-10"/>
      <sheetName val="8a_SW_M&amp;E_SITE_DATA_Q3"/>
      <sheetName val="8b_SW_SITE_DATA_Q4"/>
      <sheetName val="8c_SW_SITE_DATA_Q5"/>
      <sheetName val="8_a_TCC_SITE_DATA_Q3"/>
      <sheetName val="8_b_TCC_SITE_DATA_Q4"/>
      <sheetName val="8_c_TCC_SITE_DATA_Q5"/>
      <sheetName val="8_d_TCC_SITE_DATA_Q6"/>
      <sheetName val="8d_SW_SITE_DATA_Q6"/>
      <sheetName val="Condom_control_sheet"/>
      <sheetName val="13__Conditions"/>
      <sheetName val="Performance_Review_-_PSR"/>
      <sheetName val="Attach_A_map"/>
      <sheetName val="ANC_Age_Prevalence"/>
      <sheetName val="ART_adult"/>
      <sheetName val="Finance_Rating"/>
      <sheetName val="Exp_Jnl_Example"/>
      <sheetName val="1__Unit_Costs"/>
      <sheetName val="_Unit_Costs___(2)"/>
      <sheetName val="2__Unit_Cost_Notes"/>
      <sheetName val="3__Detailed_workplan_budget"/>
      <sheetName val="4__Budget_summary_GF"/>
      <sheetName val="Overheads_&amp;_Admin_Appropriation"/>
      <sheetName val="Note_for_Steve_-_Old_SDA_List"/>
      <sheetName val="Note_22_Overheads"/>
      <sheetName val="Note_23_Planning_and_Admin"/>
      <sheetName val="Note_24_HCT_Costings"/>
      <sheetName val="Note_32_Rape_Victims_Support"/>
      <sheetName val="Note_36_-_HBC_Refill_Kits"/>
      <sheetName val="Note_48_-_HR_Support_Pool"/>
      <sheetName val="HR_Sheet"/>
      <sheetName val="SFH_detailed_budget_template"/>
      <sheetName val="_Summary_Budget_by_Year"/>
      <sheetName val="VCT_PLAN"/>
      <sheetName val="YA_PLAN"/>
      <sheetName val="Mobile_VCT"/>
      <sheetName val="NGO_Prvt_Sctr_Cap_Build"/>
      <sheetName val="VCT_NGO_Cap_Build"/>
      <sheetName val="HIV_AIDS_Prev_MPU"/>
      <sheetName val="Comm_Outr_Schools"/>
      <sheetName val="Pub_Sect_Condom_Distrib"/>
      <sheetName val="NGO_Cap_Build_Condom_Distrib"/>
      <sheetName val="Proposal_Approval_Sheet"/>
      <sheetName val="GF_Budget_Summary"/>
      <sheetName val="Match_Requirement"/>
      <sheetName val="Internal_Budget_Analysis"/>
      <sheetName val="4__Budget_summary_GF_Extension"/>
      <sheetName val="5__Performance_Framework_Ext_"/>
      <sheetName val="NEW_PROPORTIONS"/>
      <sheetName val="5__Budget_summary_TOTAL"/>
      <sheetName val="Note_26_Rape_Victim_Assistance"/>
      <sheetName val="PBF_Framework_1&amp;2"/>
      <sheetName val="GF_Consolidated_Z"/>
      <sheetName val="4c__Expenditure_Journal_Q3"/>
      <sheetName val="4d__Expenditure_Journal_Q4"/>
      <sheetName val="10a__M&amp;E_OVC_Nutrition_Q1"/>
      <sheetName val="10b__M&amp;E_OVC_Nutrition_Q2"/>
      <sheetName val="10c__M&amp;E_OVC_Nutrition_Q3"/>
      <sheetName val="10d__M&amp;E_OVC_Nutrition_Q4"/>
      <sheetName val="11a__M&amp;E_OVC_Psychosocial_Q1"/>
      <sheetName val="11b__M&amp;E_OVC_Psychosocial_Q2"/>
      <sheetName val="11c__M&amp;E_OVC_Psychosocial_Q3"/>
      <sheetName val="11d__M&amp;E_OVC_Psychosocial_Q4"/>
      <sheetName val="12__M&amp;E_OVC_Material_Annual"/>
      <sheetName val="Input_cos"/>
      <sheetName val="Goal_1"/>
      <sheetName val="Goal_2"/>
      <sheetName val="Goal_3"/>
      <sheetName val="Goal_4"/>
      <sheetName val="Goal_5"/>
      <sheetName val="Goal_6"/>
      <sheetName val="Goal_7"/>
      <sheetName val="Goal_8"/>
      <sheetName val="ART_kids"/>
      <sheetName val="Logframe_"/>
      <sheetName val="Palliative_ca"/>
      <sheetName val="ART_adults"/>
      <sheetName val="Logframe_List"/>
      <sheetName val="8a_SW_SITE_DATA_Q3"/>
      <sheetName val="General_instructions"/>
      <sheetName val="Title_sheet"/>
      <sheetName val="General_assumptions"/>
      <sheetName val="Detailed_assumptions"/>
      <sheetName val="Detailed_Budget_-_Year_1"/>
      <sheetName val="Detailed_Budget_-_Year_2"/>
      <sheetName val="Detailed_Budget-Year_3,_4_and_5"/>
      <sheetName val="5_Year_Budget"/>
      <sheetName val="BudgetTemplatePartial_en_xls"/>
      <sheetName val="Detailed_budget-_Year_1"/>
      <sheetName val="Detailed_budget-_Year_2"/>
      <sheetName val="\Documents_and_Settings\Steve\M"/>
      <sheetName val="Rnd9-Budget-Toolkit_en_xls"/>
      <sheetName val="3__Unit_Costs__"/>
      <sheetName val="4__Unit_Cost_Notes"/>
      <sheetName val="PMTCT_Unit_Costs"/>
      <sheetName val="Unit_Cost_Notes_"/>
      <sheetName val="R6_SR_Organisational_costs_"/>
      <sheetName val="Consolidated_(2)_for_sorting"/>
      <sheetName val="R6_operational_unit_costs_(2)"/>
      <sheetName val="9d__M&amp;E_CHBC_Q4"/>
      <sheetName val="9a__M&amp;E_CHBC_Q5"/>
      <sheetName val="9b__M&amp;E_CHBC_Q6"/>
      <sheetName val="9c__M&amp;E_CHBC_Q7"/>
      <sheetName val="9d__M&amp;E_CHBC_Q8"/>
      <sheetName val="10__M&amp;E_Performance_Framework"/>
      <sheetName val="Male_HIVTable"/>
      <sheetName val="Female_HIVTable"/>
      <sheetName val="Adult_Survival"/>
      <sheetName val="Paediatric_Survival"/>
      <sheetName val="Non-HIV_Fertility"/>
      <sheetName val="HIV+_Fertility"/>
      <sheetName val="Male_Migration"/>
      <sheetName val="Female_Migration"/>
      <sheetName val="AIDS_Age_Profile"/>
      <sheetName val="HIV_Prevalence"/>
      <sheetName val="ANC_Age_Profile"/>
      <sheetName val="Cumulative_Deaths"/>
      <sheetName val="Reported_deaths_-_Female"/>
      <sheetName val="Reported_deaths_-_Male"/>
      <sheetName val="INCSTATE_(2)"/>
      <sheetName val="1_Budget_summary_GF_consolidate"/>
      <sheetName val="2__R6_Budget_Consolidated"/>
      <sheetName val="Child_Welfare"/>
      <sheetName val="Soul_City"/>
      <sheetName val="TAC_CHMT"/>
      <sheetName val="6__Performance_Framework"/>
      <sheetName val="_Soul_City_additional_notes"/>
      <sheetName val="SFH_additional_Notes"/>
      <sheetName val="HR_Map_Dec_14"/>
      <sheetName val="HR_Map_Jan_15"/>
      <sheetName val="HR_COSTS_2015"/>
      <sheetName val="4__Expenditure_Journal"/>
      <sheetName val="Mosaic_ZAR"/>
      <sheetName val="6__Inventory_Control"/>
      <sheetName val="Sweat_ZAR"/>
      <sheetName val="7__SWEAT_ZAR"/>
      <sheetName val="13_Lists"/>
      <sheetName val="Input_costs1"/>
      <sheetName val="HIV_treatment1"/>
      <sheetName val="PMTCT_&amp;_VCT1"/>
      <sheetName val="BB_outputs1"/>
      <sheetName val="Care_and_treatment1"/>
      <sheetName val="Policy,_mgt,_etc_1"/>
      <sheetName val="Funding_chart1"/>
      <sheetName val="Prevention_Funding_Chart1"/>
      <sheetName val="Care_funding_chart1"/>
      <sheetName val="Mitigation_funding_chart1"/>
      <sheetName val="Distribution_chart1"/>
      <sheetName val="Unit_costs-reference1"/>
      <sheetName val="Coverage_targets1"/>
      <sheetName val="Key_inputs1"/>
      <sheetName val="Demography_summary1"/>
      <sheetName val="Impacts_summary1"/>
      <sheetName val="Unit_costs1"/>
      <sheetName val="Chart_data1"/>
      <sheetName val="Socio-demographic_data1"/>
      <sheetName val="Primary_school_population1"/>
      <sheetName val="Secondary_school_population1"/>
      <sheetName val="Adults_15-49_Summary1"/>
      <sheetName val="Adult_15+_Summary1"/>
      <sheetName val="Children_0-14_Summary1"/>
      <sheetName val="HIV+_pregnant_women1"/>
      <sheetName val="Unit_costs-Russian1"/>
      <sheetName val="PMTCT___VCT1"/>
      <sheetName val="Instructions_en1"/>
      <sheetName val="Instructions_fr1"/>
      <sheetName val="Instructions_sp1"/>
      <sheetName val="Instructions_ru1"/>
      <sheetName val="Performance_Framework1"/>
      <sheetName val="Target_assumptions1"/>
      <sheetName val="2013-05-16_NACOSA_Performance_1"/>
      <sheetName val="1__Monthly_Summary_&amp;_recon1"/>
      <sheetName val="2__Variances_activities1"/>
      <sheetName val="3__Variances_CCs1"/>
      <sheetName val="4a__Expenditure_Journal_Q51"/>
      <sheetName val="9__Logframe1"/>
      <sheetName val="4b__Expenditure_Journal_Q61"/>
      <sheetName val="4c__Expenditure_Journal_Q71"/>
      <sheetName val="4d__Expenditure_Journal_Q81"/>
      <sheetName val="5__Inventory_Control1"/>
      <sheetName val="6__Asset_Register1"/>
      <sheetName val="10__Lists1"/>
      <sheetName val="7__NACOSA_ZAR1"/>
      <sheetName val="8__M&amp;E_Summary1"/>
      <sheetName val="14__M&amp;E_Types_of_Support1"/>
      <sheetName val="9a__M&amp;E_CHBC_Q91"/>
      <sheetName val="9b__M&amp;E_CHBC_Q101"/>
      <sheetName val="10a__M&amp;E_OVC_Nutrition_Q91"/>
      <sheetName val="10b__M&amp;E_OVC_Nutrition_Q101"/>
      <sheetName val="11a__M&amp;E_OVC_Psychosocial_Q91"/>
      <sheetName val="11b__M&amp;E_OVC_Psychosocial_Q101"/>
      <sheetName val="15__Finance_and_M&amp;E_Recon1"/>
      <sheetName val="13__M&amp;E_Performance_Framework1"/>
      <sheetName val="Budget_summary_GF1"/>
      <sheetName val="NACOSA_PR_&amp;_SRs_1"/>
      <sheetName val="HBC_OVC_NGOs1"/>
      <sheetName val="Nacosa_KZN1"/>
      <sheetName val="_Unit_Costs__2"/>
      <sheetName val="Unit_Cost_Notes1"/>
      <sheetName val="Target_breakdowns_(2)1"/>
      <sheetName val="Target_breakdowns1"/>
      <sheetName val="VCT_breakdown1"/>
      <sheetName val="Definitions_(2)1"/>
      <sheetName val="GF_Consolidated_ZAR1"/>
      <sheetName val="NACOSA_PR_&amp;_SRs__(2)1"/>
      <sheetName val="_Unit_Costs__3"/>
      <sheetName val="_3__Unit_Costs__1"/>
      <sheetName val="5_Organisational_costs1"/>
      <sheetName val="Strategic_Plan_Map1"/>
      <sheetName val="Basic_Data1"/>
      <sheetName val="Comb_per_organisation1"/>
      <sheetName val="Combined_Pino1"/>
      <sheetName val="Gerda_Combined1"/>
      <sheetName val="Service_Delivery_area1"/>
      <sheetName val="Budget_summary1"/>
      <sheetName val="Obj_011"/>
      <sheetName val="Obj_021"/>
      <sheetName val="Obj_031"/>
      <sheetName val="Obj_041"/>
      <sheetName val="Obj_051"/>
      <sheetName val="Obj_061"/>
      <sheetName val="Obj_071"/>
      <sheetName val="Obj_List1"/>
      <sheetName val="SDA_List1"/>
      <sheetName val="Act_List1"/>
      <sheetName val="App_List1"/>
      <sheetName val="1__Monthly_Cash_Recon1"/>
      <sheetName val="3__Cost_Category_Analysis1"/>
      <sheetName val="4a__Expenditure_Journal_Q11"/>
      <sheetName val="4b__Expenditure_Journal_Q21"/>
      <sheetName val="7_Budget1"/>
      <sheetName val="Generic_Payment_Tool_January1"/>
      <sheetName val="Generic_Payment_Tool1"/>
      <sheetName val="9a__M&amp;E_CHBC_Q11"/>
      <sheetName val="9b__M&amp;E_CHBC_Q21"/>
      <sheetName val="9c__M&amp;E_CHBC_Q31"/>
      <sheetName val="10c__M&amp;E_Org_services_Q31"/>
      <sheetName val="10b__M&amp;E_Org_services_Q41"/>
      <sheetName val="11a__M&amp;E_OVC_services_Q11"/>
      <sheetName val="11b__M&amp;E_OVC_services_Q21"/>
      <sheetName val="11c__M&amp;E_OVC_services_Q31"/>
      <sheetName val="HR_Map1"/>
      <sheetName val="12_Performance_Framework1"/>
      <sheetName val="HIV_AIDS_Financial_Data1"/>
      <sheetName val="Breakdown_by_activity1"/>
      <sheetName val="workplan_Lists1"/>
      <sheetName val="8e_SW_SITE_DATA_Q71"/>
      <sheetName val="8f_SW_SITE_DATA_Q81"/>
      <sheetName val="8g_SW_SITE_DATA_Q91"/>
      <sheetName val="8h_SW_SITE_DATA_Q101"/>
      <sheetName val="1__Monthly_Checklist1"/>
      <sheetName val="4b__Expenditure_Journal_Q4_(2)1"/>
      <sheetName val="2__Monthly_Summary1"/>
      <sheetName val="4a__Expenditure_Journal_Q31"/>
      <sheetName val="4b__Expenditure_Journal_Q41"/>
      <sheetName val="6__Budget1"/>
      <sheetName val="4c__Expenditure_Journal_Q51"/>
      <sheetName val="4d__Expenditure_Journal_Q61"/>
      <sheetName val="5a__Budget_Line_Analysis_Q31"/>
      <sheetName val="5b__Budget_Line_Analysis_Q41"/>
      <sheetName val="5c__Budget_Line_Analysis_Q51"/>
      <sheetName val="5d__Budget_Line_Analysis_Q61"/>
      <sheetName val="12__HR_Map1"/>
      <sheetName val="Note_7B1"/>
      <sheetName val="7a__Payment_Recommendation_Q31"/>
      <sheetName val="7b__Payment_Recommendation_Q41"/>
      <sheetName val="7c__Payment_Recommendation_Q51"/>
      <sheetName val="7d__Payment_Recommendation_Q61"/>
      <sheetName val="7e__Payment_Requisition1"/>
      <sheetName val="8_Performance_Framework1"/>
      <sheetName val="8_SW_M&amp;E_Totals_Q3-61"/>
      <sheetName val="8__TCC_M&amp;E_Totals_Q3-61"/>
      <sheetName val="8a_Performance_Framework1"/>
      <sheetName val="8a_SW_M&amp;E_Totals_Q1-101"/>
      <sheetName val="8a_SW_M&amp;E_SITE_DATA_Q31"/>
      <sheetName val="8b_SW_SITE_DATA_Q41"/>
      <sheetName val="8c_SW_SITE_DATA_Q51"/>
      <sheetName val="8_a_TCC_SITE_DATA_Q31"/>
      <sheetName val="8_b_TCC_SITE_DATA_Q41"/>
      <sheetName val="8_c_TCC_SITE_DATA_Q51"/>
      <sheetName val="8_d_TCC_SITE_DATA_Q61"/>
      <sheetName val="8d_SW_SITE_DATA_Q61"/>
      <sheetName val="Condom_control_sheet1"/>
      <sheetName val="13__Conditions1"/>
      <sheetName val="Performance_Review_-_PSR1"/>
      <sheetName val="Attach_A_map1"/>
      <sheetName val="ANC_Age_Prevalence1"/>
      <sheetName val="ART_adult1"/>
      <sheetName val="Finance_Rating1"/>
      <sheetName val="Exp_Jnl_Example1"/>
      <sheetName val="1__Unit_Costs1"/>
      <sheetName val="_Unit_Costs___(2)1"/>
      <sheetName val="2__Unit_Cost_Notes1"/>
      <sheetName val="3__Detailed_workplan_budget1"/>
      <sheetName val="4__Budget_summary_GF1"/>
      <sheetName val="Overheads_&amp;_Admin_Appropriatio1"/>
      <sheetName val="Note_for_Steve_-_Old_SDA_List1"/>
      <sheetName val="Note_22_Overheads1"/>
      <sheetName val="Note_23_Planning_and_Admin1"/>
      <sheetName val="Note_24_HCT_Costings1"/>
      <sheetName val="Note_32_Rape_Victims_Support1"/>
      <sheetName val="Note_36_-_HBC_Refill_Kits1"/>
      <sheetName val="Note_48_-_HR_Support_Pool1"/>
      <sheetName val="HR_Sheet1"/>
      <sheetName val="SFH_detailed_budget_template1"/>
      <sheetName val="_Summary_Budget_by_Year1"/>
      <sheetName val="VCT_PLAN1"/>
      <sheetName val="YA_PLAN1"/>
      <sheetName val="Mobile_VCT1"/>
      <sheetName val="NGO_Prvt_Sctr_Cap_Build1"/>
      <sheetName val="VCT_NGO_Cap_Build1"/>
      <sheetName val="HIV_AIDS_Prev_MPU1"/>
      <sheetName val="Comm_Outr_Schools1"/>
      <sheetName val="Pub_Sect_Condom_Distrib1"/>
      <sheetName val="NGO_Cap_Build_Condom_Distrib1"/>
      <sheetName val="Proposal_Approval_Sheet1"/>
      <sheetName val="GF_Budget_Summary1"/>
      <sheetName val="Match_Requirement1"/>
      <sheetName val="Internal_Budget_Analysis1"/>
      <sheetName val="4__Budget_summary_GF_Extension1"/>
      <sheetName val="5__Performance_Framework_Ext_1"/>
      <sheetName val="NEW_PROPORTIONS1"/>
      <sheetName val="5__Budget_summary_TOTAL1"/>
      <sheetName val="Note_26_Rape_Victim_Assistance1"/>
      <sheetName val="PBF_Framework_1&amp;21"/>
      <sheetName val="GF_Consolidated_Z1"/>
      <sheetName val="4c__Expenditure_Journal_Q31"/>
      <sheetName val="4d__Expenditure_Journal_Q41"/>
      <sheetName val="10a__M&amp;E_OVC_Nutrition_Q11"/>
      <sheetName val="10b__M&amp;E_OVC_Nutrition_Q21"/>
      <sheetName val="10c__M&amp;E_OVC_Nutrition_Q31"/>
      <sheetName val="10d__M&amp;E_OVC_Nutrition_Q41"/>
      <sheetName val="11a__M&amp;E_OVC_Psychosocial_Q11"/>
      <sheetName val="11b__M&amp;E_OVC_Psychosocial_Q21"/>
      <sheetName val="11c__M&amp;E_OVC_Psychosocial_Q31"/>
      <sheetName val="11d__M&amp;E_OVC_Psychosocial_Q41"/>
      <sheetName val="12__M&amp;E_OVC_Material_Annual1"/>
      <sheetName val="Input_cos1"/>
      <sheetName val="Goal_11"/>
      <sheetName val="Goal_21"/>
      <sheetName val="Goal_31"/>
      <sheetName val="Goal_41"/>
      <sheetName val="Goal_51"/>
      <sheetName val="Goal_61"/>
      <sheetName val="Goal_71"/>
      <sheetName val="Goal_81"/>
      <sheetName val="ART_kids1"/>
      <sheetName val="Logframe_1"/>
      <sheetName val="Palliative_ca1"/>
      <sheetName val="ART_adults1"/>
      <sheetName val="Logframe_List1"/>
      <sheetName val="8a_SW_SITE_DATA_Q31"/>
      <sheetName val="General_instructions1"/>
      <sheetName val="Title_sheet1"/>
      <sheetName val="General_assumptions1"/>
      <sheetName val="Detailed_assumptions1"/>
      <sheetName val="Detailed_Budget_-_Year_11"/>
      <sheetName val="Detailed_Budget_-_Year_21"/>
      <sheetName val="Detailed_Budget-Year_3,_4_and_1"/>
      <sheetName val="5_Year_Budget1"/>
      <sheetName val="BudgetTemplatePartial_en_xls1"/>
      <sheetName val="Detailed_budget-_Year_11"/>
      <sheetName val="Detailed_budget-_Year_21"/>
      <sheetName val="\Documents_and_Settings\Steve\1"/>
      <sheetName val="Rnd9-Budget-Toolkit_en_xls1"/>
      <sheetName val="3__Unit_Costs__1"/>
      <sheetName val="4__Unit_Cost_Notes1"/>
      <sheetName val="PMTCT_Unit_Costs1"/>
      <sheetName val="Unit_Cost_Notes_1"/>
      <sheetName val="R6_SR_Organisational_costs_1"/>
      <sheetName val="Consolidated_(2)_for_sorting1"/>
      <sheetName val="R6_operational_unit_costs_(2)1"/>
      <sheetName val="9d__M&amp;E_CHBC_Q41"/>
      <sheetName val="9a__M&amp;E_CHBC_Q51"/>
      <sheetName val="9b__M&amp;E_CHBC_Q61"/>
      <sheetName val="9c__M&amp;E_CHBC_Q71"/>
      <sheetName val="9d__M&amp;E_CHBC_Q81"/>
      <sheetName val="10__M&amp;E_Performance_Framework1"/>
      <sheetName val="Male_HIVTable1"/>
      <sheetName val="Female_HIVTable1"/>
      <sheetName val="Adult_Survival1"/>
      <sheetName val="Paediatric_Survival1"/>
      <sheetName val="Non-HIV_Fertility1"/>
      <sheetName val="HIV+_Fertility1"/>
      <sheetName val="Male_Migration1"/>
      <sheetName val="Female_Migration1"/>
      <sheetName val="AIDS_Age_Profile1"/>
      <sheetName val="HIV_Prevalence1"/>
      <sheetName val="ANC_Age_Profile1"/>
      <sheetName val="Cumulative_Deaths1"/>
      <sheetName val="Reported_deaths_-_Female1"/>
      <sheetName val="Reported_deaths_-_Male1"/>
      <sheetName val="INCSTATE_(2)1"/>
      <sheetName val="1_Budget_summary_GF_consolidat1"/>
      <sheetName val="2__R6_Budget_Consolidated1"/>
      <sheetName val="Child_Welfare1"/>
      <sheetName val="Soul_City1"/>
      <sheetName val="TAC_CHMT1"/>
      <sheetName val="6__Performance_Framework1"/>
      <sheetName val="_Soul_City_additional_notes1"/>
      <sheetName val="SFH_additional_Notes1"/>
      <sheetName val="HR_Map_Dec_141"/>
      <sheetName val="HR_Map_Jan_151"/>
      <sheetName val="HR_COSTS_20151"/>
      <sheetName val="4__Expenditure_Journal1"/>
      <sheetName val="Mosaic_ZAR1"/>
      <sheetName val="6__Inventory_Control1"/>
      <sheetName val="Sweat_ZAR1"/>
      <sheetName val="7__SWEAT_ZAR1"/>
      <sheetName val="NACOSA_Ikamva_Labantu_Monthly_R"/>
      <sheetName val="Master_list"/>
      <sheetName val="10__Lists2"/>
      <sheetName val="10__Lists3"/>
      <sheetName val="NACOSA_Ikamva_Labantu_Monthly_1"/>
      <sheetName val="Master_list1"/>
      <sheetName val="[Pharma CIs]__tgf_sharepoin_112"/>
      <sheetName val="[Pharma CIs]__tgf_sharepoin_111"/>
      <sheetName val="[Pharma CIs]__tgf_sharepoint_90"/>
      <sheetName val="[Pharma CIs]__tgf_sharepoint_87"/>
      <sheetName val="[Pharma CIs]__tgf_sharepoint_86"/>
      <sheetName val="[Pharma CIs]__tgf_sharepoint_89"/>
      <sheetName val="[Pharma CIs]__tgf_sharepoint_88"/>
      <sheetName val="[Pharma CIs]__tgf_sharepoint_95"/>
      <sheetName val="[Pharma CIs]__tgf_sharepoint_91"/>
      <sheetName val="[Pharma CIs]__tgf_sharepoint_92"/>
      <sheetName val="[Pharma CIs]__tgf_sharepoint_93"/>
      <sheetName val="[Pharma CIs]__tgf_sharepoint_94"/>
      <sheetName val="[Pharma CIs]__tgf_sharepoint_96"/>
      <sheetName val="[Pharma CIs]__tgf_sharepoint_99"/>
      <sheetName val="[Pharma CIs]__tgf_sharepoint_97"/>
      <sheetName val="[Pharma CIs]__tgf_sharepoint_98"/>
      <sheetName val="[Pharma CIs]__tgf_sharepoin_108"/>
      <sheetName val="[Pharma CIs]__tgf_sharepoin_104"/>
      <sheetName val="[Pharma CIs]__tgf_sharepoin_100"/>
      <sheetName val="[Pharma CIs]__tgf_sharepoin_101"/>
      <sheetName val="[Pharma CIs]__tgf_sharepoin_102"/>
      <sheetName val="[Pharma CIs]__tgf_sharepoin_103"/>
      <sheetName val="[Pharma CIs]__tgf_sharepoin_107"/>
      <sheetName val="[Pharma CIs]__tgf_sharepoin_105"/>
      <sheetName val="[Pharma CIs]__tgf_sharepoin_106"/>
      <sheetName val="[Pharma CIs]__tgf_sharepoin_109"/>
      <sheetName val="[Pharma CIs]__tgf_sharepoin_110"/>
      <sheetName val="[Pharma_CIs]__tgf_sharepoint__7"/>
      <sheetName val="[Pharma_CIs]__tgf_sharepoint__3"/>
      <sheetName val="[Pharma_CIs]__tgf_sharepoint__2"/>
      <sheetName val="[Pharma_CIs]__tgf_sharepoint__4"/>
      <sheetName val="[Pharma_CIs]__tgf_sharepoint__5"/>
      <sheetName val="[Pharma_CIs]__tgf_sharepoint__6"/>
      <sheetName val="Feb_2022"/>
      <sheetName val="Salary-Temp"/>
      <sheetName val="Pay roll-JHU"/>
      <sheetName val="Payledger"/>
      <sheetName val="Pay roll-ARH"/>
      <sheetName val="Pay roll-MEEHS"/>
      <sheetName val="Pay roll-ATSEC"/>
      <sheetName val="Pay Roll Overhead"/>
      <sheetName val="PF Statement-JHU"/>
      <sheetName val="PF Statement-MEEHS"/>
      <sheetName val="PF Statement-ATSEC"/>
      <sheetName val="Staff Income Tax"/>
      <sheetName val="Pay Roll-Eidul Azha-RMM"/>
      <sheetName val="Pay Roll-Eidul Azha-MEEHS &amp; ATS"/>
      <sheetName val="Ledger Bonus Eid-ul-Azha"/>
      <sheetName val="Bonus Eid-ul-Azha-Temp"/>
      <sheetName val="Pay Roll-Eidul Fitre-Temp"/>
      <sheetName val="Bonus Guard"/>
      <sheetName val="Gratuity-RMM"/>
      <sheetName val="Bonus Madhu "/>
      <sheetName val="Flood donation"/>
      <sheetName val="Bonus Eid-ul-Azha"/>
      <sheetName val="Payledger (2)"/>
      <sheetName val="IMP ENTRY FY02-FY05"/>
      <sheetName val="Pay_roll-JHU"/>
      <sheetName val="Pay_roll-ARH"/>
      <sheetName val="Pay_roll-MEEHS"/>
      <sheetName val="Pay_roll-ATSEC"/>
      <sheetName val="Pay_Roll_Overhead"/>
      <sheetName val="PF_Statement-JHU"/>
      <sheetName val="PF_Statement-MEEHS"/>
      <sheetName val="PF_Statement-ATSEC"/>
      <sheetName val="Staff_Income_Tax"/>
      <sheetName val="Pay_Roll-Eidul_Azha-RMM"/>
      <sheetName val="Pay_Roll-Eidul_Azha-MEEHS_&amp;_ATS"/>
      <sheetName val="Ledger_Bonus_Eid-ul-Azha"/>
      <sheetName val="Bonus_Eid-ul-Azha-Temp"/>
      <sheetName val="Pay_Roll-Eidul_Fitre-Temp"/>
      <sheetName val="Bonus_Guard"/>
      <sheetName val="Bonus_Madhu_"/>
      <sheetName val="Flood_donation"/>
      <sheetName val="Bonus_Eid-ul-Azha"/>
      <sheetName val="Payledger_(2)"/>
      <sheetName val="V. Budget - Quarterly (Sub Ops)"/>
      <sheetName val="III. Budget - Qrtrly (FHI Ops)"/>
      <sheetName val="Pro Forma2"/>
      <sheetName val="Pay_roll-JHU1"/>
      <sheetName val="Pay_roll-ARH1"/>
      <sheetName val="Pay_roll-MEEHS1"/>
      <sheetName val="Pay_roll-ATSEC1"/>
      <sheetName val="Pay_Roll_Overhead1"/>
      <sheetName val="PF_Statement-JHU1"/>
      <sheetName val="PF_Statement-MEEHS1"/>
      <sheetName val="PF_Statement-ATSEC1"/>
      <sheetName val="Staff_Income_Tax1"/>
      <sheetName val="Pay_Roll-Eidul_Azha-RMM1"/>
      <sheetName val="Pay_Roll-Eidul_Azha-MEEHS_&amp;_AT1"/>
      <sheetName val="Ledger_Bonus_Eid-ul-Azha1"/>
      <sheetName val="Bonus_Eid-ul-Azha-Temp1"/>
      <sheetName val="Pay_Roll-Eidul_Fitre-Temp1"/>
      <sheetName val="Bonus_Guard1"/>
      <sheetName val="Bonus_Madhu_1"/>
      <sheetName val="Flood_donation1"/>
      <sheetName val="Bonus_Eid-ul-Azha1"/>
      <sheetName val="Payledger_(2)1"/>
      <sheetName val="IMP_ENTRY_FY02-FY05"/>
      <sheetName val="V__Budget_-_Quarterly_(Sub_Ops)"/>
      <sheetName val="III__Budget_-_Qrtrly_(FHI_Ops)"/>
      <sheetName val="Pro_Forma2"/>
      <sheetName val="Grade"/>
      <sheetName val="WorkDays"/>
      <sheetName val="Payroll-RMM &amp; Others"/>
      <sheetName val=" Year 1 Budget"/>
      <sheetName val="Rapport de stock"/>
      <sheetName val="GPH Sal."/>
      <sheetName val="Payroll-RMM%20&amp;%20Others.xls"/>
      <sheetName val="CoverSheet"/>
      <sheetName val="Admin Sheet"/>
      <sheetName val="Impact Outcome Indicators_1A"/>
      <sheetName val="Disaggregation_1A"/>
      <sheetName val="Coverage Indicators_1B"/>
      <sheetName val="Disaggregation_1B"/>
      <sheetName val="WPTM_1C"/>
      <sheetName val="PR Cash Reconciliation_2A,B,C,D"/>
      <sheetName val="SR_Cash Reconciliation_2E"/>
      <sheetName val="Budget Variance_2F"/>
      <sheetName val="Procurement_3"/>
      <sheetName val="Grant Management_4"/>
      <sheetName val="PR-LFA Evaluation_5"/>
      <sheetName val="LFA_Findings&amp;Recommendations_6"/>
      <sheetName val="LFA Expenditure_7B"/>
      <sheetName val="Annual Cash Forecast_8A"/>
      <sheetName val="Semi-Annual Cash Forecast_8AA"/>
      <sheetName val="Request and Recommendation_8B"/>
      <sheetName val="PR Expenditure_7A"/>
      <sheetName val="PR Authorization_9A"/>
      <sheetName val="LFA Authorization_9B"/>
      <sheetName val="Annex A - M&amp;E"/>
      <sheetName val="Annex 1 - Exchange rates"/>
      <sheetName val="Annex 2 - PR cash recon"/>
      <sheetName val="Annex 3 - SR cash recon"/>
      <sheetName val="Annex 4 - Expenditure Recon"/>
      <sheetName val="Annex 5 - Free cash flow"/>
      <sheetName val="Annex 6 - PR VAT Recon"/>
      <sheetName val="Annex 7 - Follow up on GM"/>
      <sheetName val="Annex 8 - SR VAT recon"/>
      <sheetName val="Annex 10 - Phase 3 Commitments"/>
      <sheetName val="Financial Triggers_10"/>
      <sheetName val="apttusmetadata"/>
      <sheetName val="Expenditure Calculation"/>
      <sheetName val="Calc Ave Rate"/>
      <sheetName val="Expenses not yet Paid"/>
      <sheetName val="Variance Analysis &amp; ER Calcs"/>
    </sheetNames>
    <definedNames>
      <definedName name="HSS_Top10" sheetId="38"/>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4">
          <cell r="D4" t="str">
            <v>South Africa</v>
          </cell>
          <cell r="K4" t="str">
            <v>NACOSA</v>
          </cell>
        </row>
        <row r="5">
          <cell r="K5" t="str">
            <v>NRASD</v>
          </cell>
        </row>
        <row r="6">
          <cell r="K6" t="str">
            <v>NDOH</v>
          </cell>
        </row>
        <row r="7">
          <cell r="K7" t="str">
            <v>RTC</v>
          </cell>
        </row>
        <row r="8">
          <cell r="K8" t="str">
            <v>WDOH</v>
          </cell>
        </row>
      </sheetData>
      <sheetData sheetId="42" refreshError="1"/>
      <sheetData sheetId="43" refreshError="1">
        <row r="2">
          <cell r="E2" t="str">
            <v>Please select…</v>
          </cell>
          <cell r="Z2" t="str">
            <v>Please select…</v>
          </cell>
        </row>
        <row r="3">
          <cell r="Z3" t="str">
            <v>Top 10</v>
          </cell>
        </row>
        <row r="4">
          <cell r="Z4" t="str">
            <v xml:space="preserve">Not top 10 </v>
          </cell>
        </row>
        <row r="5">
          <cell r="Z5" t="str">
            <v>Top 10 equivalent</v>
          </cell>
        </row>
      </sheetData>
      <sheetData sheetId="44" refreshError="1">
        <row r="1">
          <cell r="A1" t="str">
            <v>SDA 01: Prevention: BCC - mass media</v>
          </cell>
        </row>
        <row r="2">
          <cell r="Y2" t="str">
            <v>Please select…</v>
          </cell>
        </row>
        <row r="3">
          <cell r="Y3" t="str">
            <v>Top 10</v>
          </cell>
        </row>
        <row r="4">
          <cell r="Y4" t="str">
            <v xml:space="preserve">Not top 10 </v>
          </cell>
        </row>
        <row r="5">
          <cell r="Y5" t="str">
            <v>Top 10 equivalent</v>
          </cell>
        </row>
      </sheetData>
      <sheetData sheetId="45" refreshError="1">
        <row r="2">
          <cell r="E2" t="str">
            <v>please select…</v>
          </cell>
          <cell r="Y2" t="str">
            <v>Please select…</v>
          </cell>
        </row>
        <row r="3">
          <cell r="Y3" t="str">
            <v>Top 10</v>
          </cell>
        </row>
        <row r="4">
          <cell r="Y4" t="str">
            <v xml:space="preserve">Not top 10 </v>
          </cell>
        </row>
        <row r="5">
          <cell r="Y5" t="str">
            <v>Top 10 equivalent</v>
          </cell>
        </row>
      </sheetData>
      <sheetData sheetId="46" refreshError="1"/>
      <sheetData sheetId="47" refreshError="1">
        <row r="1">
          <cell r="D1" t="str">
            <v>l</v>
          </cell>
        </row>
        <row r="3">
          <cell r="G3" t="str">
            <v>Please select…</v>
          </cell>
          <cell r="Y3" t="str">
            <v>Please select…</v>
          </cell>
          <cell r="AE3" t="str">
            <v>Please select…</v>
          </cell>
          <cell r="AK3" t="str">
            <v>Please select…</v>
          </cell>
        </row>
        <row r="4">
          <cell r="G4">
            <v>2011</v>
          </cell>
          <cell r="T4" t="str">
            <v>Please select your Country/Applicant</v>
          </cell>
          <cell r="Y4" t="str">
            <v>Not cumulative</v>
          </cell>
          <cell r="AE4" t="str">
            <v>Current grant</v>
          </cell>
          <cell r="AK4" t="str">
            <v>HIV_AIDS</v>
          </cell>
        </row>
        <row r="5">
          <cell r="G5">
            <v>2012</v>
          </cell>
          <cell r="T5" t="str">
            <v>CCM Afghanistan</v>
          </cell>
          <cell r="Y5" t="str">
            <v>Annually</v>
          </cell>
          <cell r="AE5" t="str">
            <v>Multiple Global Fund grants</v>
          </cell>
          <cell r="AK5" t="str">
            <v>Malaria</v>
          </cell>
        </row>
        <row r="6">
          <cell r="G6">
            <v>2013</v>
          </cell>
          <cell r="T6" t="str">
            <v>CCM Albania</v>
          </cell>
          <cell r="AE6" t="str">
            <v>Global Fund and other donors</v>
          </cell>
          <cell r="AK6" t="str">
            <v>Tuberculosis</v>
          </cell>
        </row>
        <row r="7">
          <cell r="G7">
            <v>2014</v>
          </cell>
          <cell r="T7" t="str">
            <v>CCM Algeria</v>
          </cell>
          <cell r="AE7" t="str">
            <v>National program</v>
          </cell>
          <cell r="AK7" t="str">
            <v>HSS</v>
          </cell>
        </row>
        <row r="8">
          <cell r="G8">
            <v>2015</v>
          </cell>
          <cell r="T8" t="str">
            <v>CCM Angola</v>
          </cell>
        </row>
        <row r="9">
          <cell r="T9" t="str">
            <v>CCM Argentina</v>
          </cell>
        </row>
        <row r="10">
          <cell r="T10" t="str">
            <v>CCM Armenia</v>
          </cell>
        </row>
        <row r="11">
          <cell r="T11" t="str">
            <v>CCM Azerbaijan</v>
          </cell>
        </row>
        <row r="12">
          <cell r="T12" t="str">
            <v>CCM Bangladesh</v>
          </cell>
        </row>
        <row r="13">
          <cell r="T13" t="str">
            <v>CCM Belarus</v>
          </cell>
        </row>
        <row r="14">
          <cell r="T14" t="str">
            <v>CCM Belize</v>
          </cell>
        </row>
        <row r="15">
          <cell r="T15" t="str">
            <v>CCM Benin</v>
          </cell>
        </row>
        <row r="16">
          <cell r="T16" t="str">
            <v>CCM Bhutan</v>
          </cell>
        </row>
        <row r="17">
          <cell r="T17" t="str">
            <v>CCM Bolivia</v>
          </cell>
        </row>
        <row r="18">
          <cell r="T18" t="str">
            <v>CCM Bosnia and Herzegovina</v>
          </cell>
        </row>
        <row r="19">
          <cell r="T19" t="str">
            <v>CCM Botswana</v>
          </cell>
        </row>
        <row r="20">
          <cell r="T20" t="str">
            <v>CCM Brazil</v>
          </cell>
        </row>
        <row r="21">
          <cell r="T21" t="str">
            <v>CCM Bulgaria</v>
          </cell>
        </row>
        <row r="22">
          <cell r="T22" t="str">
            <v>CCM Burkina Faso</v>
          </cell>
        </row>
        <row r="23">
          <cell r="T23" t="str">
            <v>CCM Burundi</v>
          </cell>
        </row>
        <row r="24">
          <cell r="T24" t="str">
            <v>CCM Cambodia</v>
          </cell>
        </row>
        <row r="25">
          <cell r="T25" t="str">
            <v>CCM Cameroon</v>
          </cell>
        </row>
        <row r="26">
          <cell r="T26" t="str">
            <v>CCM Cape Verde</v>
          </cell>
        </row>
        <row r="27">
          <cell r="T27" t="str">
            <v>CCM Central African Republic</v>
          </cell>
        </row>
        <row r="28">
          <cell r="T28" t="str">
            <v>CCM Chad</v>
          </cell>
        </row>
        <row r="29">
          <cell r="T29" t="str">
            <v>CCM Chile</v>
          </cell>
        </row>
        <row r="30">
          <cell r="T30" t="str">
            <v>CCM China</v>
          </cell>
        </row>
        <row r="31">
          <cell r="T31" t="str">
            <v>CCM Colombia</v>
          </cell>
        </row>
        <row r="32">
          <cell r="T32" t="str">
            <v>CCM Comoros</v>
          </cell>
        </row>
        <row r="33">
          <cell r="T33" t="str">
            <v>CCM Congo (Republic of)</v>
          </cell>
        </row>
        <row r="34">
          <cell r="T34" t="str">
            <v>Non-CCM Congo-Kasai</v>
          </cell>
        </row>
        <row r="35">
          <cell r="T35" t="str">
            <v>CCM DRC (Democratic Republic of Congo)</v>
          </cell>
        </row>
        <row r="36">
          <cell r="T36" t="str">
            <v>CCM Costa Rica</v>
          </cell>
        </row>
        <row r="37">
          <cell r="T37" t="str">
            <v>CCM Cote d'Ivoire</v>
          </cell>
        </row>
        <row r="38">
          <cell r="T38" t="str">
            <v>CCM Croatia</v>
          </cell>
        </row>
        <row r="39">
          <cell r="T39" t="str">
            <v>CCM Cuba</v>
          </cell>
        </row>
        <row r="40">
          <cell r="T40" t="str">
            <v>CCM Djibouti</v>
          </cell>
        </row>
        <row r="41">
          <cell r="T41" t="str">
            <v>CCM Dominican Republic</v>
          </cell>
        </row>
        <row r="42">
          <cell r="T42" t="str">
            <v>CCM Ecuador</v>
          </cell>
        </row>
        <row r="43">
          <cell r="T43" t="str">
            <v>CCM Egypt</v>
          </cell>
        </row>
        <row r="44">
          <cell r="T44" t="str">
            <v>CCM El Salvador</v>
          </cell>
        </row>
        <row r="45">
          <cell r="T45" t="str">
            <v>CCM Equatorial Guinea</v>
          </cell>
        </row>
        <row r="46">
          <cell r="T46" t="str">
            <v>CCM Eritrea</v>
          </cell>
        </row>
        <row r="47">
          <cell r="T47" t="str">
            <v>CCM Estonia</v>
          </cell>
        </row>
        <row r="48">
          <cell r="T48" t="str">
            <v>CCM Ethiopia</v>
          </cell>
        </row>
        <row r="49">
          <cell r="T49" t="str">
            <v>CCM Fiji</v>
          </cell>
        </row>
        <row r="50">
          <cell r="T50" t="str">
            <v>CCM Gabon</v>
          </cell>
        </row>
        <row r="51">
          <cell r="T51" t="str">
            <v>CCM Gambia</v>
          </cell>
        </row>
        <row r="52">
          <cell r="T52" t="str">
            <v>CCM Georgia</v>
          </cell>
        </row>
        <row r="53">
          <cell r="T53" t="str">
            <v>CCM Ghana</v>
          </cell>
        </row>
        <row r="54">
          <cell r="T54" t="str">
            <v>CCM Guatemala</v>
          </cell>
        </row>
        <row r="55">
          <cell r="T55" t="str">
            <v>CCM Guinea</v>
          </cell>
        </row>
        <row r="56">
          <cell r="T56" t="str">
            <v>CCM Guinea-Bissau (Republic of)</v>
          </cell>
        </row>
        <row r="57">
          <cell r="T57" t="str">
            <v>CCM Guyana</v>
          </cell>
        </row>
        <row r="58">
          <cell r="T58" t="str">
            <v>CCM Haiti</v>
          </cell>
        </row>
        <row r="59">
          <cell r="T59" t="str">
            <v>CCM Honduras</v>
          </cell>
        </row>
        <row r="60">
          <cell r="T60" t="str">
            <v>CCM India</v>
          </cell>
        </row>
        <row r="61">
          <cell r="T61" t="str">
            <v>CCM Indonesia</v>
          </cell>
        </row>
        <row r="62">
          <cell r="T62" t="str">
            <v>CCM Iran (Islamic Republic of)</v>
          </cell>
        </row>
        <row r="63">
          <cell r="T63" t="str">
            <v>CCM Iraq</v>
          </cell>
        </row>
        <row r="64">
          <cell r="T64" t="str">
            <v>CCM Jamaica</v>
          </cell>
        </row>
        <row r="65">
          <cell r="T65" t="str">
            <v>CCM Jordan</v>
          </cell>
        </row>
        <row r="66">
          <cell r="T66" t="str">
            <v>CCM Kazakhstan</v>
          </cell>
        </row>
        <row r="67">
          <cell r="T67" t="str">
            <v>CCM Kenya</v>
          </cell>
        </row>
        <row r="68">
          <cell r="T68" t="str">
            <v>CCM DPR of Korea</v>
          </cell>
        </row>
        <row r="69">
          <cell r="T69" t="str">
            <v>CCM Kosovo</v>
          </cell>
        </row>
        <row r="70">
          <cell r="T70" t="str">
            <v>CCM Kyrgyzstan</v>
          </cell>
        </row>
        <row r="71">
          <cell r="T71" t="str">
            <v>Sub-CCM Chuya Region</v>
          </cell>
        </row>
        <row r="72">
          <cell r="T72" t="str">
            <v>CCM Lao PDR</v>
          </cell>
        </row>
        <row r="73">
          <cell r="T73" t="str">
            <v>CCM Lesotho</v>
          </cell>
        </row>
        <row r="74">
          <cell r="T74" t="str">
            <v>CCM Liberia</v>
          </cell>
        </row>
        <row r="75">
          <cell r="T75" t="str">
            <v>CCM Macedonia</v>
          </cell>
        </row>
        <row r="76">
          <cell r="T76" t="str">
            <v>CCM Madagascar</v>
          </cell>
        </row>
        <row r="77">
          <cell r="T77" t="str">
            <v>CCM Malawi</v>
          </cell>
        </row>
        <row r="78">
          <cell r="T78" t="str">
            <v>CCM Malaysia</v>
          </cell>
        </row>
        <row r="79">
          <cell r="T79" t="str">
            <v>CCM Maldives</v>
          </cell>
        </row>
        <row r="80">
          <cell r="T80" t="str">
            <v>CCM Mali</v>
          </cell>
        </row>
        <row r="81">
          <cell r="T81" t="str">
            <v>CCM Mauritania</v>
          </cell>
        </row>
        <row r="82">
          <cell r="T82" t="str">
            <v>CCM Mauritius</v>
          </cell>
        </row>
        <row r="83">
          <cell r="T83" t="str">
            <v>CCM Mexico</v>
          </cell>
        </row>
        <row r="84">
          <cell r="T84" t="str">
            <v>CCM Moldova</v>
          </cell>
        </row>
        <row r="85">
          <cell r="T85" t="str">
            <v>CCM Mongolia</v>
          </cell>
        </row>
        <row r="86">
          <cell r="T86" t="str">
            <v>CCM Montenegro</v>
          </cell>
        </row>
        <row r="87">
          <cell r="T87" t="str">
            <v>CCM Morocco</v>
          </cell>
        </row>
        <row r="88">
          <cell r="T88" t="str">
            <v>CCM Mozambique</v>
          </cell>
        </row>
        <row r="89">
          <cell r="T89" t="str">
            <v>RCM Multicountry Africa (Lubombo - RMCC)</v>
          </cell>
        </row>
        <row r="90">
          <cell r="T90" t="str">
            <v>RO Multicountry Africa (SADC)</v>
          </cell>
        </row>
        <row r="91">
          <cell r="T91" t="str">
            <v>RO Multicountry Africa Western Corridor</v>
          </cell>
        </row>
        <row r="92">
          <cell r="T92" t="str">
            <v>RCM Multicountry Americas (ANDEAN)</v>
          </cell>
        </row>
        <row r="93">
          <cell r="T93" t="str">
            <v>RCM Multicountry Americas (CARICOM - PANCAP)</v>
          </cell>
        </row>
        <row r="94">
          <cell r="T94" t="str">
            <v>RO Multicountry Americas (COPRECOS)</v>
          </cell>
        </row>
        <row r="95">
          <cell r="T95" t="str">
            <v>RCM Multicountry Americas (CRN+)</v>
          </cell>
        </row>
        <row r="96">
          <cell r="T96" t="str">
            <v>RCM Multicountry Americas (MESO)</v>
          </cell>
        </row>
        <row r="97">
          <cell r="T97" t="str">
            <v>RCM Multicountry Americas (OECS)</v>
          </cell>
        </row>
        <row r="98">
          <cell r="T98" t="str">
            <v>RO Multicountry Americas (REDCA+)</v>
          </cell>
        </row>
        <row r="99">
          <cell r="T99" t="str">
            <v>RO Multicountry Multicountry Americas (REDTRASEX)</v>
          </cell>
        </row>
        <row r="100">
          <cell r="T100" t="str">
            <v>RO Multicountry Asia (APN+)</v>
          </cell>
        </row>
        <row r="101">
          <cell r="T101" t="str">
            <v>RO Multicountry Asia (ISEAN-HIVOS)</v>
          </cell>
        </row>
        <row r="102">
          <cell r="T102" t="str">
            <v>RO Multicountry Middle East&amp;North Africa(MENAHRA)</v>
          </cell>
        </row>
        <row r="103">
          <cell r="T103" t="str">
            <v>RO Multicountry Asia (Naz Foundation Int'l)</v>
          </cell>
        </row>
        <row r="104">
          <cell r="T104" t="str">
            <v>RCM Multicountry Western Pacific</v>
          </cell>
        </row>
        <row r="105">
          <cell r="T105" t="str">
            <v>CCM Myanmar</v>
          </cell>
        </row>
        <row r="106">
          <cell r="T106" t="str">
            <v>CCM Namibia</v>
          </cell>
        </row>
        <row r="107">
          <cell r="T107" t="str">
            <v>CCM Nepal</v>
          </cell>
        </row>
        <row r="108">
          <cell r="T108" t="str">
            <v>CCM Nicaragua</v>
          </cell>
        </row>
        <row r="109">
          <cell r="T109" t="str">
            <v>CCM Niger</v>
          </cell>
        </row>
        <row r="110">
          <cell r="T110" t="str">
            <v>CCM Nigeria</v>
          </cell>
        </row>
        <row r="111">
          <cell r="T111" t="str">
            <v>CCM Pakistan</v>
          </cell>
        </row>
        <row r="112">
          <cell r="T112" t="str">
            <v>CCM Panama</v>
          </cell>
        </row>
        <row r="113">
          <cell r="T113" t="str">
            <v>CCM Papua New Guinea</v>
          </cell>
        </row>
        <row r="114">
          <cell r="T114" t="str">
            <v>CCM Paraguay</v>
          </cell>
        </row>
        <row r="115">
          <cell r="T115" t="str">
            <v>CCM Peru</v>
          </cell>
        </row>
        <row r="116">
          <cell r="T116" t="str">
            <v>CCM Philippines</v>
          </cell>
        </row>
        <row r="117">
          <cell r="T117" t="str">
            <v>CCM Romania</v>
          </cell>
        </row>
        <row r="118">
          <cell r="T118" t="str">
            <v>Sub-CCM Tomsk-Oblast</v>
          </cell>
        </row>
        <row r="119">
          <cell r="T119" t="str">
            <v>CCM Russian Federation</v>
          </cell>
        </row>
        <row r="120">
          <cell r="T120" t="str">
            <v>Sub-CCM BRCE</v>
          </cell>
        </row>
        <row r="121">
          <cell r="T121" t="str">
            <v>CCM Rwanda</v>
          </cell>
        </row>
        <row r="122">
          <cell r="T122" t="str">
            <v>CCM Sao Tome and Principe</v>
          </cell>
        </row>
        <row r="123">
          <cell r="T123" t="str">
            <v>CCM Senegal</v>
          </cell>
        </row>
        <row r="124">
          <cell r="T124" t="str">
            <v>CCM Serbia</v>
          </cell>
        </row>
        <row r="125">
          <cell r="T125" t="str">
            <v>CCM Sierra Leone</v>
          </cell>
        </row>
        <row r="126">
          <cell r="T126" t="str">
            <v>CCM Solomon Islands</v>
          </cell>
        </row>
        <row r="127">
          <cell r="T127" t="str">
            <v>Non-CCM Somalia</v>
          </cell>
        </row>
        <row r="128">
          <cell r="T128" t="str">
            <v>CCM South Africa</v>
          </cell>
        </row>
        <row r="129">
          <cell r="T129" t="str">
            <v>CCM Sri Lanka</v>
          </cell>
        </row>
        <row r="130">
          <cell r="T130" t="str">
            <v>CCM Sudan</v>
          </cell>
        </row>
        <row r="131">
          <cell r="T131" t="str">
            <v>Sub-CCM Sudan Southern Sector</v>
          </cell>
        </row>
        <row r="132">
          <cell r="T132" t="str">
            <v>CCM Suriname</v>
          </cell>
        </row>
        <row r="133">
          <cell r="T133" t="str">
            <v>CCM Swaziland</v>
          </cell>
        </row>
        <row r="134">
          <cell r="T134" t="str">
            <v>CCM Service Validation Test Account</v>
          </cell>
        </row>
        <row r="135">
          <cell r="T135" t="str">
            <v>CCM Syrian Arab Republic</v>
          </cell>
        </row>
        <row r="136">
          <cell r="T136" t="str">
            <v>CCM Tajikistan</v>
          </cell>
        </row>
        <row r="137">
          <cell r="T137" t="str">
            <v>CCM Tanzania (United Republic of)</v>
          </cell>
        </row>
        <row r="138">
          <cell r="T138" t="str">
            <v>CCM Thailand</v>
          </cell>
        </row>
        <row r="139">
          <cell r="T139" t="str">
            <v>CCM Timor Leste</v>
          </cell>
        </row>
        <row r="140">
          <cell r="T140" t="str">
            <v>CCM Togo</v>
          </cell>
        </row>
        <row r="141">
          <cell r="T141" t="str">
            <v>CCM Tunisia</v>
          </cell>
        </row>
        <row r="142">
          <cell r="T142" t="str">
            <v>CCM Turkey</v>
          </cell>
        </row>
        <row r="143">
          <cell r="T143" t="str">
            <v>CCM Turkmenistan</v>
          </cell>
        </row>
        <row r="144">
          <cell r="T144" t="str">
            <v>CCM Uganda</v>
          </cell>
        </row>
        <row r="145">
          <cell r="T145" t="str">
            <v>CCM Ukraine</v>
          </cell>
        </row>
        <row r="146">
          <cell r="T146" t="str">
            <v>CCM Uruguay</v>
          </cell>
        </row>
        <row r="147">
          <cell r="T147" t="str">
            <v>CCM Uzbekistan</v>
          </cell>
        </row>
        <row r="148">
          <cell r="T148" t="str">
            <v>CCM Viet Nam</v>
          </cell>
        </row>
        <row r="149">
          <cell r="T149" t="str">
            <v>Non-CCM West Bank and Gaza Strip</v>
          </cell>
        </row>
        <row r="150">
          <cell r="T150" t="str">
            <v>CCM Yemen</v>
          </cell>
        </row>
        <row r="151">
          <cell r="T151" t="str">
            <v>CCM Zambia</v>
          </cell>
        </row>
        <row r="152">
          <cell r="T152" t="str">
            <v>CCM Zanzibar</v>
          </cell>
        </row>
        <row r="153">
          <cell r="T153" t="str">
            <v>CCM Zimbabwe</v>
          </cell>
        </row>
      </sheetData>
      <sheetData sheetId="48" refreshError="1">
        <row r="2">
          <cell r="A2" t="str">
            <v>Please select…</v>
          </cell>
          <cell r="C2" t="str">
            <v>Please select…</v>
          </cell>
          <cell r="D2" t="str">
            <v>Please select…</v>
          </cell>
        </row>
        <row r="3">
          <cell r="A3" t="str">
            <v>HSS: Facility management and organization</v>
          </cell>
          <cell r="C3" t="str">
            <v>Percentage of suspected malaria cases that have laboratory diagnosis</v>
          </cell>
          <cell r="D3" t="str">
            <v>HMIS</v>
          </cell>
        </row>
        <row r="4">
          <cell r="A4" t="str">
            <v>HSS: Procurement and supply chain management</v>
          </cell>
          <cell r="C4" t="str">
            <v xml:space="preserve">Percentage of pregnant women who received a dose of intermittent preventive treatment for malaria during ANC visits </v>
          </cell>
          <cell r="D4" t="str">
            <v>Patient records</v>
          </cell>
        </row>
        <row r="5">
          <cell r="A5" t="str">
            <v xml:space="preserve">HSS: Health workforce </v>
          </cell>
          <cell r="C5" t="str">
            <v xml:space="preserve">Percentage of outpatient cases that received appropriate antimalarial treatment according to national policy </v>
          </cell>
          <cell r="D5" t="str">
            <v>Training records</v>
          </cell>
        </row>
        <row r="6">
          <cell r="A6" t="str">
            <v>HSS: Routine data collection, analysis and use</v>
          </cell>
          <cell r="C6" t="str">
            <v>Notification rate of all forms of TB cases</v>
          </cell>
          <cell r="D6" t="str">
            <v>MICS (Multiple Indicator Cluster Survey)</v>
          </cell>
        </row>
        <row r="7">
          <cell r="A7" t="str">
            <v>HSS: Surveys, evaluation and research</v>
          </cell>
          <cell r="C7" t="str">
            <v>Notification rate of new smear positive TB cases</v>
          </cell>
          <cell r="D7" t="str">
            <v>DHS/DHS+ (Demographic and Health Survey)</v>
          </cell>
        </row>
        <row r="8">
          <cell r="A8" t="str">
            <v>HSS: Health financing</v>
          </cell>
          <cell r="C8" t="str">
            <v>Treatment success rate, new smear positive TB cases</v>
          </cell>
          <cell r="D8" t="str">
            <v>AIS (AIDS Indicator Survey)</v>
          </cell>
        </row>
        <row r="9">
          <cell r="A9" t="str">
            <v>HSS: Stewardship and governance</v>
          </cell>
          <cell r="C9" t="str">
            <v>Treatment success rate, patients with laboratory-confirmed MDR-TB</v>
          </cell>
          <cell r="D9" t="str">
            <v>BSS (Behavioral Surveillance Survey)</v>
          </cell>
        </row>
        <row r="10">
          <cell r="A10" t="str">
            <v>HSS: Infrastructure</v>
          </cell>
          <cell r="C10" t="str">
            <v xml:space="preserve">Percentage of adults and children with advanced HIV infection (currently) receiving antiretroviral therapy </v>
          </cell>
          <cell r="D10" t="str">
            <v>Health Facility survey</v>
          </cell>
        </row>
        <row r="11">
          <cell r="A11" t="str">
            <v>CSS: Monitoring and documentation of community and government interventions</v>
          </cell>
          <cell r="C11" t="str">
            <v xml:space="preserve">Percentage of HIV-positive pregnant women who received antiretrovirals to reduce the risk of mother-to-child transmission </v>
          </cell>
          <cell r="D11" t="str">
            <v>SAMS (Service Availability Mapping Survey)</v>
          </cell>
        </row>
        <row r="12">
          <cell r="A12" t="str">
            <v xml:space="preserve">CSS: Advocacy, communication and social mobilization </v>
          </cell>
          <cell r="C12" t="str">
            <v>Percentage of women aged 15-49 who attended ANC by a skilled health provider at least four times during pregnancy</v>
          </cell>
          <cell r="D12" t="str">
            <v>Households survey</v>
          </cell>
        </row>
        <row r="13">
          <cell r="A13" t="str">
            <v xml:space="preserve">CSS: Building community linkages, collaboration and coordination </v>
          </cell>
          <cell r="C13" t="str">
            <v>Percentage of live births attended by skilled health personnel</v>
          </cell>
          <cell r="D13" t="str">
            <v>Specific surveys and research (specify)</v>
          </cell>
        </row>
        <row r="14">
          <cell r="A14" t="str">
            <v xml:space="preserve">CSS: Human resources: skills building for service delivery, advocacy and leadership </v>
          </cell>
          <cell r="C14" t="str">
            <v>Percentage of women and new-borns receiving post-natal care within 48 hours of birth.</v>
          </cell>
          <cell r="D14" t="str">
            <v>Reports (specify)</v>
          </cell>
        </row>
        <row r="15">
          <cell r="A15" t="str">
            <v xml:space="preserve">CSS: Financial resources </v>
          </cell>
          <cell r="D15" t="str">
            <v>Vital and disease-specific registry</v>
          </cell>
        </row>
        <row r="16">
          <cell r="A16" t="str">
            <v>CSS: Material resources – infrastructure and essential commodities (including medical products and technology)</v>
          </cell>
          <cell r="D16" t="str">
            <v>Operational Research</v>
          </cell>
        </row>
        <row r="17">
          <cell r="A17" t="str">
            <v xml:space="preserve">CSS: Community based activities and services - delivery, use and quality </v>
          </cell>
          <cell r="D17" t="str">
            <v>Health Provider survey</v>
          </cell>
        </row>
        <row r="18">
          <cell r="A18" t="str">
            <v xml:space="preserve">CSS: Management, accountability and leadership </v>
          </cell>
          <cell r="D18" t="str">
            <v>National Health Account</v>
          </cell>
        </row>
        <row r="19">
          <cell r="A19" t="str">
            <v xml:space="preserve">CSS: Monitoring and evaluation, evidence-building </v>
          </cell>
          <cell r="D19" t="str">
            <v>Administrative records</v>
          </cell>
        </row>
        <row r="20">
          <cell r="A20" t="str">
            <v>CSS: Strategic and operational planning</v>
          </cell>
          <cell r="D20" t="str">
            <v>R&amp;R TB system, quarterly reports</v>
          </cell>
        </row>
        <row r="21">
          <cell r="D21" t="str">
            <v xml:space="preserve">R&amp;R TB system, yearly management report </v>
          </cell>
        </row>
        <row r="22">
          <cell r="D22" t="str">
            <v>TB prevalence survey</v>
          </cell>
        </row>
        <row r="23">
          <cell r="D23" t="str">
            <v>TB patient register</v>
          </cell>
        </row>
        <row r="24">
          <cell r="D24" t="str">
            <v>TB laboratory register</v>
          </cell>
        </row>
        <row r="25">
          <cell r="D25" t="str">
            <v>TB treatment card</v>
          </cell>
        </row>
        <row r="26">
          <cell r="D26" t="str">
            <v>MIS (Malaria Indicator Survey)</v>
          </cell>
        </row>
        <row r="27">
          <cell r="D27" t="str">
            <v>Situation Analysis</v>
          </cell>
        </row>
        <row r="28">
          <cell r="D28" t="str">
            <v>Key informant survey</v>
          </cell>
        </row>
        <row r="29">
          <cell r="D29" t="str">
            <v>Patients records</v>
          </cell>
        </row>
        <row r="30">
          <cell r="D30" t="str">
            <v>Surveillance systems</v>
          </cell>
        </row>
        <row r="31">
          <cell r="D31" t="str">
            <v>Specify- Reports, Surveys, Questionnaires etc.</v>
          </cell>
        </row>
      </sheetData>
      <sheetData sheetId="49" refreshError="1">
        <row r="1">
          <cell r="D1" t="str">
            <v>l</v>
          </cell>
        </row>
      </sheetData>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ow r="1">
          <cell r="A1" t="str">
            <v>Obj 01. To promote safe and healthy sexual behaviour  among South African in general and with particular attention to underserved communities</v>
          </cell>
        </row>
      </sheetData>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ow r="4">
          <cell r="C4" t="str">
            <v>FREQUENCE</v>
          </cell>
        </row>
      </sheetData>
      <sheetData sheetId="417">
        <row r="4">
          <cell r="C4" t="str">
            <v>FREQUENCE</v>
          </cell>
        </row>
      </sheetData>
      <sheetData sheetId="418">
        <row r="3">
          <cell r="C3">
            <v>0</v>
          </cell>
        </row>
      </sheetData>
      <sheetData sheetId="419">
        <row r="2">
          <cell r="C2">
            <v>0</v>
          </cell>
        </row>
      </sheetData>
      <sheetData sheetId="420">
        <row r="2">
          <cell r="C2">
            <v>0</v>
          </cell>
        </row>
      </sheetData>
      <sheetData sheetId="421">
        <row r="2">
          <cell r="C2">
            <v>0</v>
          </cell>
        </row>
      </sheetData>
      <sheetData sheetId="422">
        <row r="4">
          <cell r="C4" t="str">
            <v>FREQUENCE</v>
          </cell>
        </row>
      </sheetData>
      <sheetData sheetId="423">
        <row r="4">
          <cell r="C4" t="str">
            <v>FREQUENCE</v>
          </cell>
        </row>
      </sheetData>
      <sheetData sheetId="424">
        <row r="4">
          <cell r="C4" t="str">
            <v>FREQUENCE</v>
          </cell>
        </row>
      </sheetData>
      <sheetData sheetId="425">
        <row r="4">
          <cell r="C4" t="str">
            <v>FREQUENCE</v>
          </cell>
        </row>
      </sheetData>
      <sheetData sheetId="426">
        <row r="4">
          <cell r="C4" t="str">
            <v>FREQUENCE</v>
          </cell>
        </row>
      </sheetData>
      <sheetData sheetId="427">
        <row r="4">
          <cell r="C4" t="str">
            <v>FREQUENCE</v>
          </cell>
        </row>
      </sheetData>
      <sheetData sheetId="428">
        <row r="4">
          <cell r="C4" t="str">
            <v>FREQUENCE</v>
          </cell>
        </row>
      </sheetData>
      <sheetData sheetId="429">
        <row r="4">
          <cell r="C4" t="str">
            <v>FREQUENCE</v>
          </cell>
        </row>
      </sheetData>
      <sheetData sheetId="430">
        <row r="4">
          <cell r="C4" t="str">
            <v>FREQUENCE</v>
          </cell>
        </row>
      </sheetData>
      <sheetData sheetId="431">
        <row r="4">
          <cell r="C4" t="str">
            <v>FREQUENCE</v>
          </cell>
        </row>
      </sheetData>
      <sheetData sheetId="432" refreshError="1"/>
      <sheetData sheetId="433">
        <row r="4">
          <cell r="C4" t="str">
            <v>FREQUENCE</v>
          </cell>
        </row>
      </sheetData>
      <sheetData sheetId="434">
        <row r="4">
          <cell r="C4" t="str">
            <v>FREQUENCE</v>
          </cell>
        </row>
      </sheetData>
      <sheetData sheetId="435">
        <row r="4">
          <cell r="C4" t="str">
            <v>FREQUENCE</v>
          </cell>
        </row>
      </sheetData>
      <sheetData sheetId="436">
        <row r="4">
          <cell r="C4" t="str">
            <v>FREQUENCE</v>
          </cell>
        </row>
      </sheetData>
      <sheetData sheetId="437">
        <row r="3">
          <cell r="C3">
            <v>0</v>
          </cell>
        </row>
      </sheetData>
      <sheetData sheetId="438">
        <row r="4">
          <cell r="C4" t="str">
            <v>FREQUENCE</v>
          </cell>
        </row>
      </sheetData>
      <sheetData sheetId="439">
        <row r="2">
          <cell r="C2">
            <v>0</v>
          </cell>
        </row>
      </sheetData>
      <sheetData sheetId="440">
        <row r="2">
          <cell r="C2">
            <v>0</v>
          </cell>
        </row>
      </sheetData>
      <sheetData sheetId="441">
        <row r="2">
          <cell r="C2">
            <v>0</v>
          </cell>
        </row>
      </sheetData>
      <sheetData sheetId="442">
        <row r="2">
          <cell r="C2">
            <v>0</v>
          </cell>
        </row>
      </sheetData>
      <sheetData sheetId="443">
        <row r="2">
          <cell r="C2">
            <v>0</v>
          </cell>
        </row>
      </sheetData>
      <sheetData sheetId="444">
        <row r="2">
          <cell r="C2">
            <v>0</v>
          </cell>
        </row>
      </sheetData>
      <sheetData sheetId="445">
        <row r="2">
          <cell r="C2">
            <v>0</v>
          </cell>
        </row>
      </sheetData>
      <sheetData sheetId="446">
        <row r="2">
          <cell r="C2">
            <v>0</v>
          </cell>
        </row>
      </sheetData>
      <sheetData sheetId="447">
        <row r="4">
          <cell r="C4" t="str">
            <v>FREQUENCE</v>
          </cell>
        </row>
      </sheetData>
      <sheetData sheetId="448">
        <row r="4">
          <cell r="C4" t="str">
            <v>FREQUENCE</v>
          </cell>
        </row>
      </sheetData>
      <sheetData sheetId="449">
        <row r="4">
          <cell r="C4" t="str">
            <v>FREQUENCE</v>
          </cell>
        </row>
      </sheetData>
      <sheetData sheetId="450"/>
      <sheetData sheetId="451">
        <row r="4">
          <cell r="C4" t="str">
            <v>FREQUENCE</v>
          </cell>
        </row>
      </sheetData>
      <sheetData sheetId="452"/>
      <sheetData sheetId="453">
        <row r="4">
          <cell r="C4" t="str">
            <v>FREQUENCE</v>
          </cell>
        </row>
      </sheetData>
      <sheetData sheetId="454">
        <row r="4">
          <cell r="C4" t="str">
            <v>FREQUENCE</v>
          </cell>
        </row>
      </sheetData>
      <sheetData sheetId="455">
        <row r="4">
          <cell r="C4" t="str">
            <v>FREQUENCE</v>
          </cell>
        </row>
      </sheetData>
      <sheetData sheetId="456">
        <row r="4">
          <cell r="C4" t="str">
            <v>FREQUENCE</v>
          </cell>
        </row>
      </sheetData>
      <sheetData sheetId="457">
        <row r="4">
          <cell r="C4" t="str">
            <v>FREQUENCE</v>
          </cell>
        </row>
      </sheetData>
      <sheetData sheetId="458">
        <row r="3">
          <cell r="C3">
            <v>0</v>
          </cell>
        </row>
      </sheetData>
      <sheetData sheetId="459">
        <row r="4">
          <cell r="C4" t="str">
            <v>FREQUENCE</v>
          </cell>
        </row>
      </sheetData>
      <sheetData sheetId="460">
        <row r="4">
          <cell r="C4" t="str">
            <v>FREQUENCE</v>
          </cell>
        </row>
      </sheetData>
      <sheetData sheetId="461">
        <row r="4">
          <cell r="C4" t="str">
            <v>FREQUENCE</v>
          </cell>
        </row>
      </sheetData>
      <sheetData sheetId="462"/>
      <sheetData sheetId="463">
        <row r="3">
          <cell r="C3">
            <v>0</v>
          </cell>
        </row>
      </sheetData>
      <sheetData sheetId="464">
        <row r="2">
          <cell r="C2">
            <v>0</v>
          </cell>
        </row>
      </sheetData>
      <sheetData sheetId="465" refreshError="1"/>
      <sheetData sheetId="466" refreshError="1"/>
      <sheetData sheetId="467"/>
      <sheetData sheetId="468">
        <row r="3">
          <cell r="C3">
            <v>0</v>
          </cell>
        </row>
      </sheetData>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ow r="3">
          <cell r="C3">
            <v>0</v>
          </cell>
        </row>
      </sheetData>
      <sheetData sheetId="555">
        <row r="2">
          <cell r="C2">
            <v>0</v>
          </cell>
        </row>
      </sheetData>
      <sheetData sheetId="556"/>
      <sheetData sheetId="557"/>
      <sheetData sheetId="558"/>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row r="2">
          <cell r="C2">
            <v>0</v>
          </cell>
        </row>
      </sheetData>
      <sheetData sheetId="572"/>
      <sheetData sheetId="573"/>
      <sheetData sheetId="574"/>
      <sheetData sheetId="575"/>
      <sheetData sheetId="576">
        <row r="2">
          <cell r="C2">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row r="4">
          <cell r="C4" t="str">
            <v>FREQUENCE</v>
          </cell>
        </row>
      </sheetData>
      <sheetData sheetId="592">
        <row r="4">
          <cell r="C4" t="str">
            <v>FREQUENCE</v>
          </cell>
        </row>
      </sheetData>
      <sheetData sheetId="593">
        <row r="4">
          <cell r="C4" t="str">
            <v>FREQUENCE</v>
          </cell>
        </row>
      </sheetData>
      <sheetData sheetId="594">
        <row r="4">
          <cell r="C4" t="str">
            <v>FREQUENCE</v>
          </cell>
        </row>
      </sheetData>
      <sheetData sheetId="595">
        <row r="4">
          <cell r="C4" t="str">
            <v>FREQUENCE</v>
          </cell>
        </row>
      </sheetData>
      <sheetData sheetId="596">
        <row r="4">
          <cell r="C4" t="str">
            <v>FREQUENCE</v>
          </cell>
        </row>
      </sheetData>
      <sheetData sheetId="597">
        <row r="4">
          <cell r="C4" t="str">
            <v>FREQUENCE</v>
          </cell>
        </row>
      </sheetData>
      <sheetData sheetId="598"/>
      <sheetData sheetId="599">
        <row r="4">
          <cell r="C4" t="str">
            <v>FREQUENCE</v>
          </cell>
        </row>
      </sheetData>
      <sheetData sheetId="600">
        <row r="4">
          <cell r="C4" t="str">
            <v>FREQUENCE</v>
          </cell>
        </row>
      </sheetData>
      <sheetData sheetId="601">
        <row r="4">
          <cell r="C4" t="str">
            <v>FREQUENCE</v>
          </cell>
        </row>
      </sheetData>
      <sheetData sheetId="602">
        <row r="4">
          <cell r="C4" t="str">
            <v>FREQUENCE</v>
          </cell>
        </row>
      </sheetData>
      <sheetData sheetId="603">
        <row r="3">
          <cell r="C3">
            <v>0</v>
          </cell>
        </row>
      </sheetData>
      <sheetData sheetId="604">
        <row r="4">
          <cell r="C4" t="str">
            <v>FREQUENCE</v>
          </cell>
        </row>
      </sheetData>
      <sheetData sheetId="605">
        <row r="2">
          <cell r="C2">
            <v>0</v>
          </cell>
        </row>
      </sheetData>
      <sheetData sheetId="606">
        <row r="2">
          <cell r="C2">
            <v>0</v>
          </cell>
        </row>
      </sheetData>
      <sheetData sheetId="607">
        <row r="4">
          <cell r="C4" t="str">
            <v>FREQUENCE</v>
          </cell>
        </row>
      </sheetData>
      <sheetData sheetId="608"/>
      <sheetData sheetId="609"/>
      <sheetData sheetId="610"/>
      <sheetData sheetId="611"/>
      <sheetData sheetId="612"/>
      <sheetData sheetId="613"/>
      <sheetData sheetId="614"/>
      <sheetData sheetId="615">
        <row r="2">
          <cell r="C2">
            <v>0</v>
          </cell>
        </row>
      </sheetData>
      <sheetData sheetId="616">
        <row r="4">
          <cell r="C4" t="str">
            <v>FREQUENCE</v>
          </cell>
        </row>
      </sheetData>
      <sheetData sheetId="617">
        <row r="4">
          <cell r="C4" t="str">
            <v>FREQUENCE</v>
          </cell>
        </row>
      </sheetData>
      <sheetData sheetId="618"/>
      <sheetData sheetId="619"/>
      <sheetData sheetId="620">
        <row r="3">
          <cell r="C3">
            <v>0</v>
          </cell>
        </row>
      </sheetData>
      <sheetData sheetId="621"/>
      <sheetData sheetId="622"/>
      <sheetData sheetId="623"/>
      <sheetData sheetId="624"/>
      <sheetData sheetId="625"/>
      <sheetData sheetId="626"/>
      <sheetData sheetId="627"/>
      <sheetData sheetId="628">
        <row r="2">
          <cell r="C2">
            <v>0</v>
          </cell>
        </row>
      </sheetData>
      <sheetData sheetId="629"/>
      <sheetData sheetId="630" refreshError="1"/>
      <sheetData sheetId="631" refreshError="1"/>
      <sheetData sheetId="632" refreshError="1"/>
      <sheetData sheetId="633">
        <row r="5">
          <cell r="C5"/>
        </row>
      </sheetData>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row r="4">
          <cell r="C4" t="str">
            <v>FREQUENCE</v>
          </cell>
        </row>
      </sheetData>
      <sheetData sheetId="705"/>
      <sheetData sheetId="706">
        <row r="4">
          <cell r="C4" t="str">
            <v>FREQUENCE</v>
          </cell>
        </row>
      </sheetData>
      <sheetData sheetId="707"/>
      <sheetData sheetId="708"/>
      <sheetData sheetId="709"/>
      <sheetData sheetId="710"/>
      <sheetData sheetId="711"/>
      <sheetData sheetId="712">
        <row r="2">
          <cell r="C2">
            <v>0</v>
          </cell>
        </row>
      </sheetData>
      <sheetData sheetId="713"/>
      <sheetData sheetId="714"/>
      <sheetData sheetId="715"/>
      <sheetData sheetId="716"/>
      <sheetData sheetId="717"/>
      <sheetData sheetId="718">
        <row r="3">
          <cell r="C3">
            <v>0</v>
          </cell>
        </row>
      </sheetData>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row r="4">
          <cell r="C4" t="str">
            <v>FREQUENCE</v>
          </cell>
        </row>
      </sheetData>
      <sheetData sheetId="734"/>
      <sheetData sheetId="735">
        <row r="4">
          <cell r="C4" t="str">
            <v>FREQUENCE</v>
          </cell>
        </row>
      </sheetData>
      <sheetData sheetId="736"/>
      <sheetData sheetId="737"/>
      <sheetData sheetId="738"/>
      <sheetData sheetId="739"/>
      <sheetData sheetId="740"/>
      <sheetData sheetId="741">
        <row r="3">
          <cell r="C3">
            <v>0</v>
          </cell>
        </row>
      </sheetData>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ow r="4">
          <cell r="C4" t="str">
            <v>FREQUENCE</v>
          </cell>
        </row>
      </sheetData>
      <sheetData sheetId="763"/>
      <sheetData sheetId="764">
        <row r="4">
          <cell r="C4" t="str">
            <v>FREQUENCE</v>
          </cell>
        </row>
      </sheetData>
      <sheetData sheetId="765"/>
      <sheetData sheetId="766"/>
      <sheetData sheetId="767"/>
      <sheetData sheetId="768"/>
      <sheetData sheetId="769"/>
      <sheetData sheetId="770">
        <row r="2">
          <cell r="C2">
            <v>0</v>
          </cell>
        </row>
      </sheetData>
      <sheetData sheetId="771"/>
      <sheetData sheetId="772"/>
      <sheetData sheetId="773"/>
      <sheetData sheetId="774"/>
      <sheetData sheetId="775"/>
      <sheetData sheetId="776">
        <row r="3">
          <cell r="C3">
            <v>0</v>
          </cell>
        </row>
      </sheetData>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row r="4">
          <cell r="C4" t="str">
            <v>FREQUENCE</v>
          </cell>
        </row>
      </sheetData>
      <sheetData sheetId="804"/>
      <sheetData sheetId="805">
        <row r="4">
          <cell r="C4" t="str">
            <v>FREQUENCE</v>
          </cell>
        </row>
      </sheetData>
      <sheetData sheetId="806"/>
      <sheetData sheetId="807"/>
      <sheetData sheetId="808"/>
      <sheetData sheetId="809"/>
      <sheetData sheetId="810"/>
      <sheetData sheetId="811">
        <row r="2">
          <cell r="C2">
            <v>0</v>
          </cell>
        </row>
      </sheetData>
      <sheetData sheetId="812"/>
      <sheetData sheetId="813"/>
      <sheetData sheetId="814"/>
      <sheetData sheetId="815"/>
      <sheetData sheetId="816"/>
      <sheetData sheetId="817">
        <row r="3">
          <cell r="C3">
            <v>0</v>
          </cell>
        </row>
      </sheetData>
      <sheetData sheetId="818" refreshError="1"/>
      <sheetData sheetId="819" refreshError="1"/>
      <sheetData sheetId="820" refreshError="1"/>
      <sheetData sheetId="821" refreshError="1"/>
      <sheetData sheetId="822">
        <row r="6">
          <cell r="A6">
            <v>58</v>
          </cell>
        </row>
      </sheetData>
      <sheetData sheetId="823"/>
      <sheetData sheetId="824"/>
      <sheetData sheetId="825" refreshError="1"/>
      <sheetData sheetId="826"/>
      <sheetData sheetId="827" refreshError="1"/>
      <sheetData sheetId="828" refreshError="1"/>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row r="14">
          <cell r="J14">
            <v>690.29209947089953</v>
          </cell>
        </row>
      </sheetData>
      <sheetData sheetId="1104">
        <row r="7">
          <cell r="J7">
            <v>10.67989417989418</v>
          </cell>
        </row>
      </sheetData>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row r="16">
          <cell r="B16" t="str">
            <v>Cost Categories</v>
          </cell>
        </row>
      </sheetData>
      <sheetData sheetId="1137">
        <row r="16">
          <cell r="B16" t="str">
            <v>Cost Categories</v>
          </cell>
        </row>
      </sheetData>
      <sheetData sheetId="1138">
        <row r="16">
          <cell r="B16" t="str">
            <v>Cost Categories</v>
          </cell>
        </row>
      </sheetData>
      <sheetData sheetId="1139"/>
      <sheetData sheetId="1140">
        <row r="16">
          <cell r="B16" t="str">
            <v>Cost Categories</v>
          </cell>
        </row>
      </sheetData>
      <sheetData sheetId="1141"/>
      <sheetData sheetId="1142"/>
      <sheetData sheetId="1143"/>
      <sheetData sheetId="1144">
        <row r="16">
          <cell r="B16" t="str">
            <v>Cost Categories</v>
          </cell>
        </row>
      </sheetData>
      <sheetData sheetId="1145">
        <row r="16">
          <cell r="B16" t="str">
            <v>Cost Categories</v>
          </cell>
        </row>
      </sheetData>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row r="1">
          <cell r="A1" t="str">
            <v>Obj 01. To promote safe and healthy sexual behaviour  among South African in general and with particular attention to underserved communities</v>
          </cell>
        </row>
      </sheetData>
      <sheetData sheetId="1170"/>
      <sheetData sheetId="1171"/>
      <sheetData sheetId="1172"/>
      <sheetData sheetId="1173"/>
      <sheetData sheetId="1174"/>
      <sheetData sheetId="1175"/>
      <sheetData sheetId="1176"/>
      <sheetData sheetId="1177"/>
      <sheetData sheetId="1178"/>
      <sheetData sheetId="1179">
        <row r="1">
          <cell r="A1" t="str">
            <v>Obj 01. To promote safe and healthy sexual behaviour  among South African in general and with particular attention to underserved communities</v>
          </cell>
        </row>
      </sheetData>
      <sheetData sheetId="1180">
        <row r="1">
          <cell r="A1" t="str">
            <v>SDA 01: Prevention: BCC - mass media</v>
          </cell>
        </row>
      </sheetData>
      <sheetData sheetId="1181">
        <row r="1">
          <cell r="A1" t="str">
            <v>Obj 01. To promote safe and healthy sexual behaviour  among South African in general and with particular attention to underserved communities</v>
          </cell>
        </row>
      </sheetData>
      <sheetData sheetId="1182">
        <row r="1">
          <cell r="A1" t="str">
            <v>SDA 01: Prevention: BCC - mass media</v>
          </cell>
        </row>
      </sheetData>
      <sheetData sheetId="1183">
        <row r="1">
          <cell r="A1" t="str">
            <v>Obj 01. To promote safe and healthy sexual behaviour  among South African in general and with particular attention to underserved communities</v>
          </cell>
        </row>
      </sheetData>
      <sheetData sheetId="1184">
        <row r="1">
          <cell r="A1" t="str">
            <v>SDA 01: Prevention: BCC - mass media</v>
          </cell>
        </row>
      </sheetData>
      <sheetData sheetId="1185">
        <row r="1">
          <cell r="A1" t="str">
            <v>Obj 01. To promote safe and healthy sexual behaviour  among South African in general and with particular attention to underserved communities</v>
          </cell>
        </row>
      </sheetData>
      <sheetData sheetId="1186">
        <row r="1">
          <cell r="A1" t="str">
            <v>SDA 01: Prevention: BCC - mass media</v>
          </cell>
        </row>
      </sheetData>
      <sheetData sheetId="1187">
        <row r="1">
          <cell r="A1" t="str">
            <v>Obj 01. To promote safe and healthy sexual behaviour  among South African in general and with particular attention to underserved communities</v>
          </cell>
        </row>
      </sheetData>
      <sheetData sheetId="1188">
        <row r="1">
          <cell r="A1" t="str">
            <v>SDA 01: Prevention: BCC - mass media</v>
          </cell>
        </row>
      </sheetData>
      <sheetData sheetId="1189"/>
      <sheetData sheetId="1190"/>
      <sheetData sheetId="1191"/>
      <sheetData sheetId="1192"/>
      <sheetData sheetId="1193">
        <row r="16">
          <cell r="B16" t="str">
            <v>Cost Categories</v>
          </cell>
        </row>
      </sheetData>
      <sheetData sheetId="1194">
        <row r="16">
          <cell r="B16" t="str">
            <v>Cost Categories</v>
          </cell>
        </row>
      </sheetData>
      <sheetData sheetId="1195"/>
      <sheetData sheetId="1196"/>
      <sheetData sheetId="1197"/>
      <sheetData sheetId="1198"/>
      <sheetData sheetId="1199"/>
      <sheetData sheetId="1200"/>
      <sheetData sheetId="1201"/>
      <sheetData sheetId="1202"/>
      <sheetData sheetId="1203">
        <row r="1004">
          <cell r="Q1004">
            <v>180</v>
          </cell>
        </row>
      </sheetData>
      <sheetData sheetId="1204">
        <row r="1004">
          <cell r="Q1004">
            <v>180</v>
          </cell>
        </row>
      </sheetData>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row r="16">
          <cell r="B16" t="str">
            <v>Cost Categories</v>
          </cell>
        </row>
      </sheetData>
      <sheetData sheetId="1292">
        <row r="16">
          <cell r="B16" t="str">
            <v>Cost Categories</v>
          </cell>
        </row>
      </sheetData>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sheetData sheetId="1408"/>
      <sheetData sheetId="1409"/>
      <sheetData sheetId="1410"/>
      <sheetData sheetId="1411"/>
      <sheetData sheetId="1412"/>
      <sheetData sheetId="1413" refreshError="1"/>
      <sheetData sheetId="1414" refreshError="1"/>
      <sheetData sheetId="1415"/>
      <sheetData sheetId="1416"/>
      <sheetData sheetId="1417" refreshError="1"/>
      <sheetData sheetId="1418"/>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refreshError="1"/>
      <sheetData sheetId="1457" refreshError="1"/>
      <sheetData sheetId="1458" refreshError="1"/>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sheetData sheetId="1492" refreshError="1"/>
      <sheetData sheetId="1493"/>
      <sheetData sheetId="1494"/>
      <sheetData sheetId="1495" refreshError="1"/>
      <sheetData sheetId="1496" refreshError="1"/>
      <sheetData sheetId="1497" refreshError="1"/>
      <sheetData sheetId="1498" refreshError="1"/>
      <sheetData sheetId="1499"/>
      <sheetData sheetId="1500"/>
      <sheetData sheetId="1501" refreshError="1"/>
      <sheetData sheetId="1502"/>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sheetData sheetId="1522" refreshError="1"/>
      <sheetData sheetId="1523" refreshError="1"/>
      <sheetData sheetId="1524" refreshError="1"/>
      <sheetData sheetId="152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ummary GF"/>
      <sheetName val="Definitions (2)"/>
      <sheetName val="Consolidated"/>
      <sheetName val="5.Organisational costs"/>
      <sheetName val="Unit Costs"/>
      <sheetName val="Definitions"/>
      <sheetName val="Unit Cost Notes - all rounds"/>
      <sheetName val="R6 unit costs"/>
      <sheetName val="R6 SR Organisational costs "/>
      <sheetName val="Lists"/>
      <sheetName val="Sheet1"/>
    </sheetNames>
    <sheetDataSet>
      <sheetData sheetId="0"/>
      <sheetData sheetId="1"/>
      <sheetData sheetId="2">
        <row r="294">
          <cell r="AB294">
            <v>2758.5135</v>
          </cell>
        </row>
      </sheetData>
      <sheetData sheetId="3"/>
      <sheetData sheetId="4"/>
      <sheetData sheetId="5"/>
      <sheetData sheetId="6"/>
      <sheetData sheetId="7"/>
      <sheetData sheetId="8"/>
      <sheetData sheetId="9">
        <row r="2">
          <cell r="E2" t="str">
            <v>Human Resources</v>
          </cell>
        </row>
        <row r="3">
          <cell r="E3" t="str">
            <v>Technical Mment Assistance</v>
          </cell>
        </row>
        <row r="4">
          <cell r="E4" t="str">
            <v>Training</v>
          </cell>
        </row>
        <row r="5">
          <cell r="E5" t="str">
            <v>Health Products &amp; Equipment</v>
          </cell>
        </row>
        <row r="6">
          <cell r="E6" t="str">
            <v>Pharmaceutical Products</v>
          </cell>
        </row>
        <row r="7">
          <cell r="E7" t="str">
            <v>PSM</v>
          </cell>
        </row>
        <row r="8">
          <cell r="E8" t="str">
            <v>Infrastructure Other Equipment</v>
          </cell>
        </row>
        <row r="9">
          <cell r="E9" t="str">
            <v>Communication Materials</v>
          </cell>
        </row>
        <row r="10">
          <cell r="E10" t="str">
            <v xml:space="preserve">M&amp;E </v>
          </cell>
        </row>
        <row r="11">
          <cell r="E11" t="str">
            <v>Living Support</v>
          </cell>
        </row>
        <row r="12">
          <cell r="E12" t="str">
            <v>Planning and Administration</v>
          </cell>
        </row>
        <row r="13">
          <cell r="E13" t="str">
            <v>Overheads</v>
          </cell>
        </row>
        <row r="14">
          <cell r="E14" t="str">
            <v>Other: Testing Services</v>
          </cell>
        </row>
      </sheetData>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Menu"/>
      <sheetName val="Setup"/>
      <sheetName val="Setupformbu"/>
      <sheetName val="Input costs"/>
      <sheetName val="HIV treatment"/>
      <sheetName val="PMTCT &amp; VCT"/>
      <sheetName val="BB outputs"/>
      <sheetName val="Prevention"/>
      <sheetName val="Care and treatment"/>
      <sheetName val="Mitigation"/>
      <sheetName val="Policy, mgt, etc."/>
      <sheetName val="Summary"/>
      <sheetName val="Funding chart"/>
      <sheetName val="Prevention Funding Chart"/>
      <sheetName val="Care funding chart"/>
      <sheetName val="Mitigation funding chart"/>
      <sheetName val="Distribution chart"/>
      <sheetName val="Unit costs-reference"/>
      <sheetName val="Coverage targets"/>
      <sheetName val="Key inputs"/>
      <sheetName val="Demography summary"/>
      <sheetName val="Impacts summary"/>
      <sheetName val="Unit costs"/>
      <sheetName val="Chart data"/>
      <sheetName val="Socio-demographic data"/>
      <sheetName val="Demography"/>
      <sheetName val="Primary school population"/>
      <sheetName val="Secondary school population"/>
      <sheetName val="Adults 15-49 Summary"/>
      <sheetName val="Adult 15+ Summary"/>
      <sheetName val="Children 0-14 Summary"/>
      <sheetName val="HIV+ pregnant women"/>
      <sheetName val="OVC"/>
      <sheetName val="Translation"/>
      <sheetName val="Unit costs-Russian"/>
      <sheetName val="PMTCT _ VCT"/>
      <sheetName val="10. Lists"/>
      <sheetName val="1. Monthly Summary &amp; recon"/>
      <sheetName val="Numbering"/>
      <sheetName val="DATA SHEET"/>
      <sheetName val="Lists"/>
      <sheetName val="Performance Framework"/>
      <sheetName val="Definitions"/>
      <sheetName val="Translations"/>
      <sheetName val="HIV"/>
      <sheetName val="HSS"/>
      <sheetName val="Malaria"/>
      <sheetName val="Obj List"/>
      <sheetName val="SDA List"/>
      <sheetName val="TB"/>
      <sheetName val="Instructions fr"/>
      <sheetName val="Index"/>
      <sheetName val="1. Notice of Findings"/>
      <sheetName val="2. Budget"/>
      <sheetName val="Detailed Assumptions"/>
      <sheetName val="3. Expenditure Journal"/>
      <sheetName val="4. Budget Line Analysis"/>
      <sheetName val="5. HR Map"/>
      <sheetName val="6. Monthly Summary"/>
      <sheetName val="7. Monthly Checklist"/>
      <sheetName val="11. Payment Requisition"/>
      <sheetName val="8. Conditions"/>
      <sheetName val="9. Grants Officer Rating"/>
      <sheetName val="10. Payment Recommendation"/>
      <sheetName val="13. Forecast for July 2016"/>
      <sheetName val="13. Payment Requisition Jul 16"/>
      <sheetName val="12. Data"/>
      <sheetName val="6. budget"/>
      <sheetName val="2. monthly summary"/>
      <sheetName val="Input_costs"/>
      <sheetName val="HIV_treatment"/>
      <sheetName val="PMTCT_&amp;_VCT"/>
      <sheetName val="BB_outputs"/>
      <sheetName val="Care_and_treatment"/>
      <sheetName val="Policy,_mgt,_etc_"/>
      <sheetName val="Funding_chart"/>
      <sheetName val="Prevention_Funding_Chart"/>
      <sheetName val="Care_funding_chart"/>
      <sheetName val="Mitigation_funding_chart"/>
      <sheetName val="Distribution_chart"/>
      <sheetName val="Unit_costs-reference"/>
      <sheetName val="Coverage_targets"/>
      <sheetName val="Key_inputs"/>
      <sheetName val="Demography_summary"/>
      <sheetName val="Impacts_summary"/>
      <sheetName val="Unit_costs"/>
      <sheetName val="Chart_data"/>
      <sheetName val="Socio-demographic_data"/>
      <sheetName val="Primary_school_population"/>
      <sheetName val="Secondary_school_population"/>
      <sheetName val="Adults_15-49_Summary"/>
      <sheetName val="Adult_15+_Summary"/>
      <sheetName val="Children_0-14_Summary"/>
      <sheetName val="HIV+_pregnant_women"/>
      <sheetName val="Unit_costs-Russian"/>
      <sheetName val="PMTCT___VCT"/>
      <sheetName val="10__Lists"/>
      <sheetName val="1__Monthly_Summary_&amp;_recon"/>
      <sheetName val="DATA_SHEET"/>
      <sheetName val="Performance_Framework"/>
      <sheetName val="Obj_List"/>
      <sheetName val="SDA_List"/>
      <sheetName val="Instructions_fr"/>
      <sheetName val="1__Notice_of_Findings"/>
      <sheetName val="2__Budget"/>
      <sheetName val="Detailed_Assumptions"/>
      <sheetName val="3__Expenditure_Journal"/>
      <sheetName val="4__Budget_Line_Analysis"/>
      <sheetName val="5__HR_Map"/>
      <sheetName val="6__Monthly_Summary"/>
      <sheetName val="7__Monthly_Checklist"/>
      <sheetName val="11__Payment_Requisition"/>
      <sheetName val="8__Conditions"/>
      <sheetName val="9__Grants_Officer_Rating"/>
      <sheetName val="10__Payment_Recommendation"/>
      <sheetName val="13__Forecast_for_July_2016"/>
      <sheetName val="13__Payment_Requisition_Jul_16"/>
      <sheetName val="12__Data"/>
      <sheetName val="6__budget"/>
      <sheetName val="2__monthly_summary"/>
      <sheetName val="Input_costs1"/>
      <sheetName val="HIV_treatment1"/>
      <sheetName val="PMTCT_&amp;_VCT1"/>
      <sheetName val="BB_outputs1"/>
      <sheetName val="Care_and_treatment1"/>
      <sheetName val="Policy,_mgt,_etc_1"/>
      <sheetName val="Funding_chart1"/>
      <sheetName val="Prevention_Funding_Chart1"/>
      <sheetName val="Care_funding_chart1"/>
      <sheetName val="Mitigation_funding_chart1"/>
      <sheetName val="Distribution_chart1"/>
      <sheetName val="Unit_costs-reference1"/>
      <sheetName val="Coverage_targets1"/>
      <sheetName val="Key_inputs1"/>
      <sheetName val="Demography_summary1"/>
      <sheetName val="Impacts_summary1"/>
      <sheetName val="Unit_costs1"/>
      <sheetName val="Chart_data1"/>
      <sheetName val="Socio-demographic_data1"/>
      <sheetName val="Primary_school_population1"/>
      <sheetName val="Secondary_school_population1"/>
      <sheetName val="Adults_15-49_Summary1"/>
      <sheetName val="Adult_15+_Summary1"/>
      <sheetName val="Children_0-14_Summary1"/>
      <sheetName val="HIV+_pregnant_women1"/>
      <sheetName val="Unit_costs-Russian1"/>
      <sheetName val="PMTCT___VCT1"/>
      <sheetName val="10__Lists1"/>
      <sheetName val="1__Monthly_Summary_&amp;_recon1"/>
      <sheetName val="DATA_SHEET1"/>
      <sheetName val="Performance_Framework1"/>
      <sheetName val="Obj_List1"/>
      <sheetName val="SDA_List1"/>
      <sheetName val="Instructions_fr1"/>
      <sheetName val="1__Notice_of_Findings1"/>
      <sheetName val="2__Budget1"/>
      <sheetName val="Detailed_Assumptions1"/>
      <sheetName val="3__Expenditure_Journal1"/>
      <sheetName val="4__Budget_Line_Analysis1"/>
      <sheetName val="5__HR_Map1"/>
      <sheetName val="6__Monthly_Summary1"/>
      <sheetName val="7__Monthly_Checklist1"/>
      <sheetName val="11__Payment_Requisition1"/>
      <sheetName val="8__Conditions1"/>
      <sheetName val="9__Grants_Officer_Rating1"/>
      <sheetName val="10__Payment_Recommendation1"/>
      <sheetName val="13__Forecast_for_July_20161"/>
      <sheetName val="13__Payment_Requisition_Jul_161"/>
      <sheetName val="12__Data1"/>
      <sheetName val="6__budget1"/>
      <sheetName val="2__monthly_summary1"/>
    </sheetNames>
    <sheetDataSet>
      <sheetData sheetId="0" refreshError="1"/>
      <sheetData sheetId="1" refreshError="1"/>
      <sheetData sheetId="2" refreshError="1">
        <row r="7">
          <cell r="J7">
            <v>10.67989417989418</v>
          </cell>
        </row>
        <row r="40">
          <cell r="E40">
            <v>9.9999999999999995E-7</v>
          </cell>
        </row>
        <row r="41">
          <cell r="E41">
            <v>7.5599999999999996E-6</v>
          </cell>
        </row>
      </sheetData>
      <sheetData sheetId="3" refreshError="1"/>
      <sheetData sheetId="4" refreshError="1">
        <row r="28">
          <cell r="B28" t="str">
            <v>blank</v>
          </cell>
          <cell r="E28" t="str">
            <v>-</v>
          </cell>
        </row>
        <row r="29">
          <cell r="B29" t="str">
            <v>AZT</v>
          </cell>
          <cell r="C29" t="str">
            <v>L</v>
          </cell>
          <cell r="D29">
            <v>973.46879999999999</v>
          </cell>
          <cell r="E29" t="str">
            <v>Z</v>
          </cell>
        </row>
        <row r="30">
          <cell r="B30" t="str">
            <v>3TC</v>
          </cell>
          <cell r="C30" t="str">
            <v>L</v>
          </cell>
          <cell r="D30">
            <v>440.88576</v>
          </cell>
          <cell r="E30" t="str">
            <v>C</v>
          </cell>
        </row>
        <row r="31">
          <cell r="B31" t="str">
            <v>d4T</v>
          </cell>
          <cell r="C31" t="str">
            <v>L</v>
          </cell>
          <cell r="D31">
            <v>263.59440000000006</v>
          </cell>
          <cell r="E31" t="str">
            <v>D</v>
          </cell>
        </row>
        <row r="32">
          <cell r="B32" t="str">
            <v>ddI</v>
          </cell>
          <cell r="C32" t="str">
            <v>L</v>
          </cell>
          <cell r="D32">
            <v>1907.0820000000003</v>
          </cell>
          <cell r="E32" t="str">
            <v>I</v>
          </cell>
        </row>
        <row r="33">
          <cell r="B33" t="str">
            <v>NVP</v>
          </cell>
          <cell r="C33" t="str">
            <v>L</v>
          </cell>
          <cell r="D33">
            <v>517.6511999999999</v>
          </cell>
          <cell r="E33" t="str">
            <v>N</v>
          </cell>
        </row>
        <row r="34">
          <cell r="B34" t="str">
            <v>EFV</v>
          </cell>
          <cell r="C34" t="str">
            <v>L</v>
          </cell>
          <cell r="D34">
            <v>2604.96</v>
          </cell>
          <cell r="E34" t="str">
            <v>E</v>
          </cell>
        </row>
        <row r="35">
          <cell r="B35" t="str">
            <v>LPV/r</v>
          </cell>
          <cell r="C35" t="str">
            <v>L</v>
          </cell>
          <cell r="D35">
            <v>4318.71</v>
          </cell>
          <cell r="E35" t="str">
            <v>K</v>
          </cell>
        </row>
        <row r="36">
          <cell r="B36" t="str">
            <v>TDF</v>
          </cell>
          <cell r="C36" t="str">
            <v>L</v>
          </cell>
          <cell r="D36">
            <v>3150</v>
          </cell>
          <cell r="E36" t="str">
            <v>T</v>
          </cell>
        </row>
        <row r="37">
          <cell r="B37" t="str">
            <v>Neonatal ART</v>
          </cell>
          <cell r="C37" t="str">
            <v>L</v>
          </cell>
          <cell r="D37">
            <v>3.47</v>
          </cell>
          <cell r="E37" t="str">
            <v>F</v>
          </cell>
        </row>
        <row r="40">
          <cell r="B40" t="str">
            <v>Bactrim</v>
          </cell>
          <cell r="C40" t="str">
            <v>L</v>
          </cell>
          <cell r="D40">
            <v>50</v>
          </cell>
        </row>
        <row r="41">
          <cell r="B41" t="str">
            <v>Formula milk</v>
          </cell>
          <cell r="C41" t="str">
            <v>L</v>
          </cell>
          <cell r="D41">
            <v>2652</v>
          </cell>
        </row>
        <row r="42">
          <cell r="B42" t="str">
            <v>Food</v>
          </cell>
          <cell r="C42" t="str">
            <v>L</v>
          </cell>
          <cell r="D42">
            <v>4800</v>
          </cell>
        </row>
        <row r="43">
          <cell r="B43" t="str">
            <v>Foodkids</v>
          </cell>
          <cell r="C43" t="str">
            <v>L</v>
          </cell>
          <cell r="D43">
            <v>1200</v>
          </cell>
        </row>
      </sheetData>
      <sheetData sheetId="5" refreshError="1"/>
      <sheetData sheetId="6" refreshError="1">
        <row r="7">
          <cell r="J7">
            <v>10.67989417989418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ow r="28">
          <cell r="B28" t="str">
            <v>blank</v>
          </cell>
        </row>
      </sheetData>
      <sheetData sheetId="122">
        <row r="7">
          <cell r="J7">
            <v>10.67989417989418</v>
          </cell>
        </row>
      </sheetData>
      <sheetData sheetId="123">
        <row r="7">
          <cell r="J7">
            <v>10.67989417989418</v>
          </cell>
        </row>
      </sheetData>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7 Lists"/>
      <sheetName val="Sh-6 Reports"/>
      <sheetName val="Sh3-Unit costs"/>
      <sheetName val="Sh3-Unit costs "/>
      <sheetName val=" Sh5- Detailed WP"/>
      <sheetName val="Cover"/>
      <sheetName val="Sh2-FinAss"/>
      <sheetName val="Sh4-Unit cost notes"/>
      <sheetName val="HR &amp; equipment"/>
      <sheetName val="Workplan"/>
      <sheetName val="Summary budget"/>
      <sheetName val="SR budget "/>
      <sheetName val="Y3 OVC CSS detail"/>
      <sheetName val="Sheet3"/>
      <sheetName val="HES &amp; Prev detail"/>
      <sheetName val="HES&amp; Prev summary"/>
      <sheetName val="Sh8-Yr1 budget"/>
      <sheetName val="Sheet2"/>
      <sheetName val="Sheet1"/>
      <sheetName val="Queries"/>
      <sheetName val="Sh-8 Graphs"/>
      <sheetName val="Sh-9 Performance Framewor"/>
      <sheetName val="Sh7-Cost share budget"/>
      <sheetName val="Sh10-Year 3 budget"/>
      <sheetName val=" Sh11-Y4-5 budget"/>
      <sheetName val="Sh12- SF424A"/>
      <sheetName val="Targets"/>
      <sheetName val="Setup"/>
      <sheetName val="Input costs"/>
      <sheetName val="PMTCT &amp; VCT"/>
    </sheetNames>
    <sheetDataSet>
      <sheetData sheetId="0">
        <row r="3">
          <cell r="B3" t="str">
            <v>SO1: Address social and structural barriers to HIV, STI and TB prevention, care and impact</v>
          </cell>
          <cell r="E3" t="str">
            <v>main activity xxx</v>
          </cell>
          <cell r="H3" t="str">
            <v>Equitable Share</v>
          </cell>
          <cell r="J3" t="str">
            <v>Compensation of employees</v>
          </cell>
        </row>
        <row r="4">
          <cell r="H4" t="str">
            <v>Lifeskills Conditional grant</v>
          </cell>
          <cell r="J4" t="str">
            <v>Goods and services</v>
          </cell>
        </row>
        <row r="5">
          <cell r="H5" t="str">
            <v>HIV AIDS Conditional grant</v>
          </cell>
          <cell r="J5" t="str">
            <v>Transfers</v>
          </cell>
        </row>
        <row r="6">
          <cell r="H6" t="str">
            <v>EPWP</v>
          </cell>
          <cell r="J6" t="str">
            <v>Capital expenditure</v>
          </cell>
        </row>
        <row r="7">
          <cell r="H7" t="str">
            <v>External partners</v>
          </cell>
        </row>
        <row r="8">
          <cell r="H8">
            <v>0</v>
          </cell>
        </row>
        <row r="9">
          <cell r="H9">
            <v>0</v>
          </cell>
        </row>
        <row r="10">
          <cell r="H10">
            <v>0</v>
          </cell>
        </row>
        <row r="11">
          <cell r="H11">
            <v>0</v>
          </cell>
        </row>
        <row r="12">
          <cell r="H12">
            <v>0</v>
          </cell>
        </row>
        <row r="13">
          <cell r="H13">
            <v>0</v>
          </cell>
        </row>
        <row r="14">
          <cell r="H14">
            <v>0</v>
          </cell>
        </row>
      </sheetData>
      <sheetData sheetId="1">
        <row r="16">
          <cell r="B16" t="str">
            <v>Personnel</v>
          </cell>
        </row>
        <row r="17">
          <cell r="B17" t="str">
            <v>Fringe benefits</v>
          </cell>
        </row>
        <row r="18">
          <cell r="B18" t="str">
            <v>Consultants</v>
          </cell>
        </row>
        <row r="19">
          <cell r="B19" t="str">
            <v>Travel &amp; transportation</v>
          </cell>
        </row>
        <row r="20">
          <cell r="B20" t="str">
            <v xml:space="preserve">Training </v>
          </cell>
        </row>
        <row r="21">
          <cell r="B21" t="str">
            <v>Supplies</v>
          </cell>
        </row>
        <row r="22">
          <cell r="B22" t="str">
            <v>Equipment</v>
          </cell>
        </row>
        <row r="23">
          <cell r="B23" t="str">
            <v>Other direct costs: Operations</v>
          </cell>
        </row>
        <row r="24">
          <cell r="B24" t="str">
            <v>Indirect costs</v>
          </cell>
        </row>
      </sheetData>
      <sheetData sheetId="2">
        <row r="5">
          <cell r="A5" t="str">
            <v>Product / Service</v>
          </cell>
        </row>
        <row r="6">
          <cell r="A6" t="str">
            <v>***HUMAN RESOURCES***</v>
          </cell>
          <cell r="H6">
            <v>7</v>
          </cell>
        </row>
        <row r="7">
          <cell r="A7">
            <v>0</v>
          </cell>
        </row>
        <row r="8">
          <cell r="A8">
            <v>0</v>
          </cell>
        </row>
        <row r="9">
          <cell r="A9">
            <v>0</v>
          </cell>
        </row>
        <row r="10">
          <cell r="A10">
            <v>0</v>
          </cell>
        </row>
        <row r="11">
          <cell r="A11">
            <v>0</v>
          </cell>
        </row>
        <row r="12">
          <cell r="A12">
            <v>0</v>
          </cell>
        </row>
        <row r="13">
          <cell r="A13">
            <v>0</v>
          </cell>
        </row>
        <row r="14">
          <cell r="A14">
            <v>0</v>
          </cell>
        </row>
        <row r="15">
          <cell r="A15">
            <v>0</v>
          </cell>
        </row>
        <row r="16">
          <cell r="A16">
            <v>0</v>
          </cell>
        </row>
        <row r="17">
          <cell r="A17">
            <v>0</v>
          </cell>
        </row>
        <row r="18">
          <cell r="A18">
            <v>0</v>
          </cell>
        </row>
        <row r="19">
          <cell r="A19">
            <v>0</v>
          </cell>
        </row>
        <row r="20">
          <cell r="A20">
            <v>0</v>
          </cell>
        </row>
        <row r="21">
          <cell r="A21">
            <v>0</v>
          </cell>
        </row>
        <row r="22">
          <cell r="A22">
            <v>0</v>
          </cell>
        </row>
        <row r="23">
          <cell r="A23">
            <v>0</v>
          </cell>
        </row>
        <row r="24">
          <cell r="A24">
            <v>0</v>
          </cell>
        </row>
        <row r="25">
          <cell r="A25">
            <v>0</v>
          </cell>
        </row>
        <row r="26">
          <cell r="A26" t="str">
            <v>***TECHNICAL AND MANAGEMENT ASSISTANCE***</v>
          </cell>
        </row>
        <row r="27">
          <cell r="A27">
            <v>0</v>
          </cell>
        </row>
        <row r="28">
          <cell r="A28">
            <v>0</v>
          </cell>
        </row>
        <row r="29">
          <cell r="A29">
            <v>0</v>
          </cell>
        </row>
        <row r="30">
          <cell r="A30">
            <v>0</v>
          </cell>
        </row>
        <row r="31">
          <cell r="A31">
            <v>0</v>
          </cell>
        </row>
        <row r="32">
          <cell r="A32">
            <v>0</v>
          </cell>
        </row>
        <row r="33">
          <cell r="A33">
            <v>0</v>
          </cell>
        </row>
        <row r="34">
          <cell r="A34">
            <v>0</v>
          </cell>
        </row>
        <row r="35">
          <cell r="A35">
            <v>0</v>
          </cell>
        </row>
        <row r="36">
          <cell r="A36">
            <v>0</v>
          </cell>
        </row>
        <row r="37">
          <cell r="A37">
            <v>0</v>
          </cell>
        </row>
        <row r="38">
          <cell r="A38">
            <v>0</v>
          </cell>
        </row>
        <row r="39">
          <cell r="A39">
            <v>0</v>
          </cell>
        </row>
        <row r="40">
          <cell r="A40">
            <v>0</v>
          </cell>
        </row>
        <row r="41">
          <cell r="A41" t="str">
            <v>***TRAINING AND CAPACITY BUILDING***</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t="str">
            <v>***HEALTH PRODUCTS AND HEALTH EQUIPMENT***</v>
          </cell>
        </row>
        <row r="73">
          <cell r="A73" t="str">
            <v xml:space="preserve">Male condom </v>
          </cell>
        </row>
        <row r="74">
          <cell r="A74" t="str">
            <v>Female condom</v>
          </cell>
        </row>
        <row r="75">
          <cell r="A75">
            <v>0</v>
          </cell>
        </row>
        <row r="76">
          <cell r="A76">
            <v>0</v>
          </cell>
        </row>
        <row r="77">
          <cell r="A77">
            <v>0</v>
          </cell>
        </row>
        <row r="78">
          <cell r="A78">
            <v>0</v>
          </cell>
        </row>
        <row r="79">
          <cell r="A79">
            <v>0</v>
          </cell>
        </row>
        <row r="80">
          <cell r="A80">
            <v>0</v>
          </cell>
        </row>
        <row r="81">
          <cell r="A81" t="str">
            <v>***MEDICINES, PHARMACEUTICALS AND TREATMENT***</v>
          </cell>
        </row>
        <row r="82">
          <cell r="A82">
            <v>0</v>
          </cell>
        </row>
        <row r="83">
          <cell r="A83" t="str">
            <v>ART - 1st line adult</v>
          </cell>
        </row>
        <row r="84">
          <cell r="A84" t="str">
            <v>ART - 2nd line adult</v>
          </cell>
        </row>
        <row r="85">
          <cell r="A85" t="str">
            <v>ART - 1st line child</v>
          </cell>
        </row>
        <row r="86">
          <cell r="A86" t="str">
            <v>ART - 2nd line child</v>
          </cell>
        </row>
        <row r="87">
          <cell r="A87" t="str">
            <v>Nutritional supplementation - adults</v>
          </cell>
        </row>
        <row r="88">
          <cell r="A88" t="str">
            <v>Nutritional supplementation - children</v>
          </cell>
        </row>
        <row r="89">
          <cell r="A89" t="str">
            <v>Laboratory monitoring</v>
          </cell>
        </row>
        <row r="90">
          <cell r="A90" t="str">
            <v>Accreditation of ART sites</v>
          </cell>
        </row>
        <row r="91">
          <cell r="A91" t="str">
            <v>Care in the absence of ART</v>
          </cell>
        </row>
        <row r="92">
          <cell r="A92" t="str">
            <v>Wellness/ pre-ART programme</v>
          </cell>
        </row>
        <row r="93">
          <cell r="A93" t="str">
            <v>PICT</v>
          </cell>
        </row>
        <row r="94">
          <cell r="A94" t="str">
            <v>Non-facility HCT</v>
          </cell>
        </row>
        <row r="95">
          <cell r="A95" t="str">
            <v>Fixed costs per VCT site</v>
          </cell>
        </row>
        <row r="96">
          <cell r="A96" t="str">
            <v>VCT site maintenance</v>
          </cell>
        </row>
        <row r="97">
          <cell r="A97" t="str">
            <v>Skills training for HCT</v>
          </cell>
        </row>
        <row r="98">
          <cell r="A98">
            <v>0</v>
          </cell>
        </row>
        <row r="99">
          <cell r="A99" t="str">
            <v>Paliative care</v>
          </cell>
        </row>
        <row r="100">
          <cell r="A100" t="str">
            <v>TB screening</v>
          </cell>
        </row>
        <row r="101">
          <cell r="A101" t="str">
            <v>TB test</v>
          </cell>
        </row>
        <row r="102">
          <cell r="A102" t="str">
            <v>TB treatment</v>
          </cell>
        </row>
        <row r="103">
          <cell r="A103" t="str">
            <v>Opportunistic Infection treatment</v>
          </cell>
        </row>
        <row r="104">
          <cell r="A104" t="str">
            <v>Cotrimoxazole</v>
          </cell>
        </row>
        <row r="105">
          <cell r="A105" t="str">
            <v>Other OI prophylaxis other that CTM</v>
          </cell>
        </row>
        <row r="106">
          <cell r="A106" t="str">
            <v>STI treatment</v>
          </cell>
        </row>
        <row r="107">
          <cell r="A107" t="str">
            <v>PMTCT screening</v>
          </cell>
        </row>
        <row r="108">
          <cell r="A108" t="str">
            <v>PMTCT dual therapy</v>
          </cell>
        </row>
        <row r="109">
          <cell r="A109" t="str">
            <v>Mother-infant feeding</v>
          </cell>
        </row>
        <row r="110">
          <cell r="A110" t="str">
            <v>Medical male circumcision</v>
          </cell>
        </row>
        <row r="111">
          <cell r="A111" t="str">
            <v>PEP fopr sexual assault</v>
          </cell>
        </row>
        <row r="112">
          <cell r="A112">
            <v>0</v>
          </cell>
        </row>
        <row r="113">
          <cell r="A113">
            <v>0</v>
          </cell>
        </row>
        <row r="114">
          <cell r="A114">
            <v>0</v>
          </cell>
        </row>
        <row r="115">
          <cell r="A115">
            <v>0</v>
          </cell>
        </row>
        <row r="116">
          <cell r="A116">
            <v>0</v>
          </cell>
        </row>
        <row r="117">
          <cell r="A117" t="str">
            <v>***INFRASTRUCTURE AND OTHER EQUIPMENT***</v>
          </cell>
        </row>
        <row r="118">
          <cell r="A118">
            <v>0</v>
          </cell>
        </row>
        <row r="119">
          <cell r="A119">
            <v>0</v>
          </cell>
        </row>
        <row r="120">
          <cell r="A120">
            <v>0</v>
          </cell>
        </row>
        <row r="121">
          <cell r="A121">
            <v>0</v>
          </cell>
        </row>
        <row r="122">
          <cell r="A122">
            <v>0</v>
          </cell>
        </row>
        <row r="123">
          <cell r="A123">
            <v>0</v>
          </cell>
        </row>
        <row r="124">
          <cell r="A124">
            <v>0</v>
          </cell>
        </row>
        <row r="125">
          <cell r="A125">
            <v>0</v>
          </cell>
        </row>
        <row r="126">
          <cell r="A126">
            <v>0</v>
          </cell>
        </row>
        <row r="127">
          <cell r="A127">
            <v>0</v>
          </cell>
        </row>
        <row r="128">
          <cell r="A128">
            <v>0</v>
          </cell>
        </row>
        <row r="129">
          <cell r="A129">
            <v>0</v>
          </cell>
        </row>
        <row r="130">
          <cell r="A130">
            <v>0</v>
          </cell>
        </row>
        <row r="131">
          <cell r="A131">
            <v>0</v>
          </cell>
        </row>
        <row r="132">
          <cell r="A132">
            <v>0</v>
          </cell>
        </row>
        <row r="133">
          <cell r="A133">
            <v>0</v>
          </cell>
        </row>
        <row r="134">
          <cell r="A134">
            <v>0</v>
          </cell>
        </row>
        <row r="135">
          <cell r="A135">
            <v>0</v>
          </cell>
        </row>
        <row r="136">
          <cell r="A136">
            <v>0</v>
          </cell>
        </row>
        <row r="137">
          <cell r="A137">
            <v>0</v>
          </cell>
        </row>
        <row r="138">
          <cell r="A138">
            <v>0</v>
          </cell>
        </row>
        <row r="139">
          <cell r="A139">
            <v>0</v>
          </cell>
        </row>
        <row r="140">
          <cell r="A140">
            <v>0</v>
          </cell>
        </row>
        <row r="141">
          <cell r="A141">
            <v>0</v>
          </cell>
        </row>
        <row r="142">
          <cell r="A142" t="str">
            <v>***SOCIAL MOBILISATION, CAMPAIGNS AND DIALOGUES***</v>
          </cell>
        </row>
        <row r="143">
          <cell r="A143" t="str">
            <v xml:space="preserve">Mass media campaign </v>
          </cell>
        </row>
        <row r="144">
          <cell r="A144" t="str">
            <v>CSW Outreach</v>
          </cell>
        </row>
        <row r="145">
          <cell r="A145" t="str">
            <v>CSW Outreach</v>
          </cell>
        </row>
        <row r="146">
          <cell r="A146" t="str">
            <v>MSM Outreach</v>
          </cell>
        </row>
        <row r="147">
          <cell r="A147" t="str">
            <v>MSM Outreach</v>
          </cell>
        </row>
        <row r="148">
          <cell r="A148" t="str">
            <v>IDU counselling</v>
          </cell>
        </row>
        <row r="149">
          <cell r="A149" t="str">
            <v>Prison population outreach</v>
          </cell>
        </row>
        <row r="150">
          <cell r="A150" t="str">
            <v>Traditional and elected leaders</v>
          </cell>
        </row>
        <row r="151">
          <cell r="A151" t="str">
            <v>Establish new HTA sites</v>
          </cell>
        </row>
        <row r="152">
          <cell r="A152" t="str">
            <v>Operate existing HTA sites</v>
          </cell>
        </row>
        <row r="153">
          <cell r="A153" t="str">
            <v>Community Mobilisation - Peer educators trained and supported</v>
          </cell>
        </row>
        <row r="154">
          <cell r="A154" t="str">
            <v>Community Mobilisation</v>
          </cell>
        </row>
        <row r="155">
          <cell r="A155" t="str">
            <v>Community dialogues</v>
          </cell>
        </row>
        <row r="156">
          <cell r="A156" t="str">
            <v>Gender based violence - Campaign events</v>
          </cell>
        </row>
        <row r="157">
          <cell r="A157" t="str">
            <v>Prevention support group</v>
          </cell>
        </row>
        <row r="158">
          <cell r="A158" t="str">
            <v>Life skills training  - primary school child</v>
          </cell>
        </row>
        <row r="159">
          <cell r="A159" t="str">
            <v>Life orientation training - secondary school child</v>
          </cell>
        </row>
        <row r="160">
          <cell r="A160" t="str">
            <v>Educator training in HIV AIDS</v>
          </cell>
        </row>
        <row r="161">
          <cell r="A161" t="str">
            <v>School Governing Boards training</v>
          </cell>
        </row>
        <row r="162">
          <cell r="A162" t="str">
            <v>Parent training</v>
          </cell>
        </row>
        <row r="163">
          <cell r="A163" t="str">
            <v>Youth (out of school) - peer educator trained and supported</v>
          </cell>
        </row>
        <row r="164">
          <cell r="A164" t="str">
            <v xml:space="preserve">Youth (out of school) </v>
          </cell>
        </row>
        <row r="165">
          <cell r="A165" t="str">
            <v>Youth friendly clinics</v>
          </cell>
        </row>
        <row r="166">
          <cell r="A166" t="str">
            <v>Workplace HIV programme - traininig of Pes</v>
          </cell>
        </row>
        <row r="167">
          <cell r="A167">
            <v>0</v>
          </cell>
        </row>
        <row r="168">
          <cell r="A168">
            <v>0</v>
          </cell>
        </row>
        <row r="169">
          <cell r="A169">
            <v>0</v>
          </cell>
        </row>
        <row r="170">
          <cell r="A170" t="str">
            <v>***COMMUNICATION MATERIALS***</v>
          </cell>
        </row>
        <row r="171">
          <cell r="A171" t="str">
            <v>Print educational materials</v>
          </cell>
        </row>
        <row r="172">
          <cell r="A172" t="str">
            <v>IEC: Brochures</v>
          </cell>
        </row>
        <row r="173">
          <cell r="A173" t="str">
            <v>IEC: flyers</v>
          </cell>
        </row>
        <row r="174">
          <cell r="A174" t="str">
            <v xml:space="preserve">IEC: Guidelines </v>
          </cell>
        </row>
        <row r="175">
          <cell r="A175" t="str">
            <v>IEC: posters</v>
          </cell>
        </row>
        <row r="176">
          <cell r="A176" t="str">
            <v>Radio slot</v>
          </cell>
        </row>
        <row r="177">
          <cell r="A177" t="str">
            <v>TV slot</v>
          </cell>
        </row>
        <row r="178">
          <cell r="A178" t="str">
            <v>Print advertisement</v>
          </cell>
        </row>
        <row r="179">
          <cell r="A179">
            <v>0</v>
          </cell>
        </row>
        <row r="180">
          <cell r="A180">
            <v>0</v>
          </cell>
        </row>
        <row r="181">
          <cell r="A181">
            <v>0</v>
          </cell>
        </row>
        <row r="182">
          <cell r="A182">
            <v>0</v>
          </cell>
        </row>
        <row r="183">
          <cell r="A183">
            <v>0</v>
          </cell>
        </row>
        <row r="184">
          <cell r="A184" t="str">
            <v>***CARE AND SUPPORT***</v>
          </cell>
        </row>
        <row r="185">
          <cell r="A185" t="str">
            <v>Psychosocial support to OVC</v>
          </cell>
        </row>
        <row r="186">
          <cell r="A186" t="str">
            <v>Psychosocial support to OVC - Isibindi</v>
          </cell>
        </row>
        <row r="187">
          <cell r="A187" t="str">
            <v>Support to CCFs</v>
          </cell>
        </row>
        <row r="188">
          <cell r="A188" t="str">
            <v>Support to Drop In Centres</v>
          </cell>
        </row>
        <row r="189">
          <cell r="A189" t="str">
            <v>Community &amp; home based care</v>
          </cell>
        </row>
        <row r="190">
          <cell r="A190" t="str">
            <v>Community &amp; home based care</v>
          </cell>
        </row>
        <row r="191">
          <cell r="A191" t="str">
            <v>Cluster foster care</v>
          </cell>
        </row>
        <row r="192">
          <cell r="A192" t="str">
            <v>Support to Child Headed Households</v>
          </cell>
        </row>
        <row r="193">
          <cell r="A193" t="str">
            <v>Emergency food parcels</v>
          </cell>
        </row>
        <row r="194">
          <cell r="A194" t="str">
            <v>PLHIV support groups</v>
          </cell>
        </row>
        <row r="195">
          <cell r="A195">
            <v>0</v>
          </cell>
        </row>
        <row r="196">
          <cell r="A196">
            <v>0</v>
          </cell>
        </row>
        <row r="197">
          <cell r="A197">
            <v>0</v>
          </cell>
        </row>
        <row r="198">
          <cell r="A198" t="str">
            <v>***OPERATIONAL COSTS***</v>
          </cell>
        </row>
        <row r="199">
          <cell r="A199" t="str">
            <v>Situational analysis</v>
          </cell>
        </row>
        <row r="200">
          <cell r="A200" t="str">
            <v>Child Care Forum establishment</v>
          </cell>
        </row>
        <row r="201">
          <cell r="A201" t="str">
            <v>Child Care Forum operations</v>
          </cell>
        </row>
        <row r="202">
          <cell r="A202" t="str">
            <v>Child Care Forum consultations</v>
          </cell>
        </row>
        <row r="203">
          <cell r="A203">
            <v>0</v>
          </cell>
        </row>
        <row r="204">
          <cell r="A204">
            <v>0</v>
          </cell>
        </row>
        <row r="205">
          <cell r="A205">
            <v>0</v>
          </cell>
        </row>
        <row r="206">
          <cell r="A206">
            <v>0</v>
          </cell>
        </row>
        <row r="207">
          <cell r="A207">
            <v>0</v>
          </cell>
        </row>
        <row r="208">
          <cell r="A208">
            <v>0</v>
          </cell>
        </row>
        <row r="209">
          <cell r="A209">
            <v>0</v>
          </cell>
        </row>
        <row r="210">
          <cell r="A210">
            <v>0</v>
          </cell>
        </row>
        <row r="211">
          <cell r="A211">
            <v>0</v>
          </cell>
        </row>
        <row r="212">
          <cell r="A212" t="str">
            <v>***OVERHEADS***</v>
          </cell>
        </row>
        <row r="213">
          <cell r="A213">
            <v>0</v>
          </cell>
        </row>
        <row r="214">
          <cell r="A214">
            <v>0</v>
          </cell>
        </row>
        <row r="215">
          <cell r="A215">
            <v>0</v>
          </cell>
        </row>
        <row r="216">
          <cell r="A216">
            <v>0</v>
          </cell>
        </row>
        <row r="217">
          <cell r="A217">
            <v>0</v>
          </cell>
        </row>
        <row r="218">
          <cell r="A218">
            <v>0</v>
          </cell>
        </row>
        <row r="219">
          <cell r="A219">
            <v>0</v>
          </cell>
        </row>
        <row r="220">
          <cell r="A220">
            <v>0</v>
          </cell>
        </row>
        <row r="221">
          <cell r="A221">
            <v>0</v>
          </cell>
        </row>
        <row r="222">
          <cell r="A222">
            <v>0</v>
          </cell>
        </row>
        <row r="223">
          <cell r="A223">
            <v>0</v>
          </cell>
        </row>
        <row r="224">
          <cell r="A224" t="str">
            <v>***: MEETING AND TRAVEL COSTS***</v>
          </cell>
        </row>
        <row r="225">
          <cell r="A225" t="str">
            <v>Accommodation - Management</v>
          </cell>
        </row>
        <row r="226">
          <cell r="A226" t="str">
            <v xml:space="preserve">Accommodation </v>
          </cell>
        </row>
        <row r="227">
          <cell r="A227" t="str">
            <v>Learner accommodation (group)</v>
          </cell>
        </row>
        <row r="228">
          <cell r="A228" t="str">
            <v>Subsistence</v>
          </cell>
        </row>
        <row r="229">
          <cell r="A229" t="str">
            <v>Subsistence - management</v>
          </cell>
        </row>
        <row r="230">
          <cell r="A230" t="str">
            <v xml:space="preserve">Flight - domestic </v>
          </cell>
        </row>
        <row r="231">
          <cell r="A231" t="str">
            <v>Flight - domestic high cost (average, eg CT-JHB, SAA Express etc) - government</v>
          </cell>
        </row>
        <row r="232">
          <cell r="A232" t="str">
            <v>Ground Travel - company car</v>
          </cell>
        </row>
        <row r="233">
          <cell r="A233" t="str">
            <v>Ground Travel - private car</v>
          </cell>
        </row>
        <row r="234">
          <cell r="A234" t="str">
            <v>Car Rental (group B)</v>
          </cell>
        </row>
        <row r="235">
          <cell r="A235" t="str">
            <v>Government shuttle</v>
          </cell>
        </row>
        <row r="236">
          <cell r="A236" t="str">
            <v>Transport allowance - Supervision - rural</v>
          </cell>
        </row>
        <row r="237">
          <cell r="A237" t="str">
            <v>Transport allowance - Supervision - peri urban</v>
          </cell>
        </row>
        <row r="238">
          <cell r="A238" t="str">
            <v>Transport allowance - Average</v>
          </cell>
        </row>
        <row r="239">
          <cell r="A239" t="str">
            <v>Transport allowance - Volunteer</v>
          </cell>
        </row>
        <row r="240">
          <cell r="A240" t="str">
            <v>Site visit with flights - 1 p, 4 days</v>
          </cell>
        </row>
        <row r="241">
          <cell r="A241" t="str">
            <v>Site visit ground travel - 1 p, 3 days</v>
          </cell>
        </row>
        <row r="242">
          <cell r="A242" t="str">
            <v>Site Visit with flights - 2 p, 3 days</v>
          </cell>
        </row>
        <row r="243">
          <cell r="A243" t="str">
            <v>Site visit ground travel - 2 p, 3 days</v>
          </cell>
        </row>
        <row r="244">
          <cell r="A244" t="str">
            <v>Day visit - rural</v>
          </cell>
        </row>
        <row r="245">
          <cell r="A245" t="str">
            <v>Day visit - peri-urban</v>
          </cell>
        </row>
        <row r="246">
          <cell r="A246">
            <v>0</v>
          </cell>
        </row>
        <row r="247">
          <cell r="A247">
            <v>0</v>
          </cell>
        </row>
        <row r="248">
          <cell r="A248">
            <v>0</v>
          </cell>
        </row>
        <row r="249">
          <cell r="A249">
            <v>0</v>
          </cell>
        </row>
        <row r="250">
          <cell r="A250">
            <v>0</v>
          </cell>
        </row>
        <row r="251">
          <cell r="A251">
            <v>0</v>
          </cell>
        </row>
        <row r="252">
          <cell r="A252">
            <v>0</v>
          </cell>
        </row>
        <row r="253">
          <cell r="A253">
            <v>0</v>
          </cell>
        </row>
        <row r="254">
          <cell r="A254">
            <v>0</v>
          </cell>
        </row>
        <row r="255">
          <cell r="A255">
            <v>0</v>
          </cell>
        </row>
        <row r="256">
          <cell r="A256">
            <v>0</v>
          </cell>
        </row>
        <row r="257">
          <cell r="A257">
            <v>0</v>
          </cell>
        </row>
        <row r="258">
          <cell r="A258">
            <v>0</v>
          </cell>
        </row>
        <row r="259">
          <cell r="A259">
            <v>0</v>
          </cell>
        </row>
        <row r="260">
          <cell r="A260">
            <v>0</v>
          </cell>
        </row>
        <row r="261">
          <cell r="A261">
            <v>0</v>
          </cell>
        </row>
      </sheetData>
      <sheetData sheetId="3">
        <row r="55">
          <cell r="A55" t="str">
            <v>Daily subsistence allowance 2 - meal , accomm &amp; per diem</v>
          </cell>
        </row>
      </sheetData>
      <sheetData sheetId="4"/>
      <sheetData sheetId="5"/>
      <sheetData sheetId="6"/>
      <sheetData sheetId="7"/>
      <sheetData sheetId="8">
        <row r="4">
          <cell r="H4">
            <v>1020666.49125</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mes"/>
      <sheetName val="2. Input Cost sheet"/>
      <sheetName val="Cover"/>
      <sheetName val="CatModules"/>
      <sheetName val="Signed Summary budgets"/>
      <sheetName val="CatCostInput"/>
      <sheetName val="CatIn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g log"/>
      <sheetName val="Instructions"/>
      <sheetName val="Setup"/>
      <sheetName val="Detailed Budget"/>
      <sheetName val="Currencies"/>
      <sheetName val="Assumptions TRC"/>
      <sheetName val="TRC-PIVOT"/>
      <sheetName val="Assumptions HR"/>
      <sheetName val="Assumptions Other"/>
      <sheetName val="Translations"/>
      <sheetName val="Budget Summary"/>
      <sheetName val="Unlocked copy of DB"/>
      <sheetName val="Sheet1"/>
      <sheetName val="Cost Group"/>
      <sheetName val="Module"/>
      <sheetName val="Intervention"/>
      <sheetName val="Budget Summary USD"/>
      <sheetName val="Budget Summary En"/>
      <sheetName val="Summary by Intervention"/>
      <sheetName val="CatInt"/>
      <sheetName val="Summary by Cost Input"/>
      <sheetName val="Cost Inputs"/>
      <sheetName val="Concept Note Module Budget"/>
      <sheetName val="Rank unique Mod-Int-PR"/>
      <sheetName val="Free sheet-enter what you need"/>
      <sheetName val="Free pivot table"/>
      <sheetName val="Free extra sheet"/>
      <sheetName val="Country"/>
      <sheetName val="Recipient"/>
      <sheetName val="Assumptions"/>
      <sheetName val="CatCmp"/>
      <sheetName val="CatModules"/>
      <sheetName val="ModInCmp"/>
      <sheetName val="Budget Lines"/>
      <sheetName val="ActivityConcat"/>
      <sheetName val="CostGroup"/>
    </sheetNames>
    <sheetDataSet>
      <sheetData sheetId="0"/>
      <sheetData sheetId="1"/>
      <sheetData sheetId="2">
        <row r="2">
          <cell r="B2" t="str">
            <v>English</v>
          </cell>
        </row>
        <row r="6">
          <cell r="B6" t="str">
            <v>South Africa</v>
          </cell>
        </row>
        <row r="16">
          <cell r="A16" t="str">
            <v>Right to care</v>
          </cell>
        </row>
        <row r="17">
          <cell r="A17" t="str">
            <v>SR 1</v>
          </cell>
        </row>
        <row r="18">
          <cell r="A18" t="str">
            <v>SR 2</v>
          </cell>
        </row>
        <row r="19">
          <cell r="A19" t="str">
            <v>SR 3</v>
          </cell>
        </row>
        <row r="20">
          <cell r="A20" t="str">
            <v>SR 4</v>
          </cell>
        </row>
        <row r="21">
          <cell r="A21" t="str">
            <v>SR 5</v>
          </cell>
        </row>
        <row r="22">
          <cell r="A22" t="str">
            <v>SR 6</v>
          </cell>
        </row>
        <row r="23">
          <cell r="A23" t="str">
            <v>SR 7</v>
          </cell>
        </row>
        <row r="24">
          <cell r="A24" t="str">
            <v>SR 8</v>
          </cell>
        </row>
        <row r="25">
          <cell r="A25" t="str">
            <v>SR 9</v>
          </cell>
        </row>
        <row r="26">
          <cell r="A26" t="str">
            <v>ADH 1</v>
          </cell>
        </row>
        <row r="27">
          <cell r="A27" t="str">
            <v>ADH 2</v>
          </cell>
        </row>
        <row r="28">
          <cell r="A28" t="str">
            <v>ADH 3</v>
          </cell>
        </row>
        <row r="29">
          <cell r="A29" t="str">
            <v>ADH 4</v>
          </cell>
        </row>
        <row r="30">
          <cell r="A30" t="str">
            <v>ADH 5</v>
          </cell>
        </row>
        <row r="31">
          <cell r="A31" t="str">
            <v>PWID 1</v>
          </cell>
        </row>
        <row r="32">
          <cell r="A32" t="str">
            <v>PWID 1A</v>
          </cell>
        </row>
      </sheetData>
      <sheetData sheetId="3"/>
      <sheetData sheetId="4">
        <row r="2">
          <cell r="B2" t="str">
            <v>Afghanistan</v>
          </cell>
          <cell r="C2" t="str">
            <v>Afghanistan</v>
          </cell>
          <cell r="D2" t="str">
            <v>Afganistán</v>
          </cell>
          <cell r="E2" t="str">
            <v>Афганистан</v>
          </cell>
          <cell r="F2" t="str">
            <v>Afghani</v>
          </cell>
          <cell r="G2" t="str">
            <v>AFN</v>
          </cell>
        </row>
        <row r="3">
          <cell r="B3" t="str">
            <v>Albania</v>
          </cell>
          <cell r="C3" t="str">
            <v>Albanie</v>
          </cell>
          <cell r="D3" t="str">
            <v>Albania</v>
          </cell>
          <cell r="E3" t="str">
            <v>Албания</v>
          </cell>
          <cell r="F3" t="str">
            <v>Albanian Lek</v>
          </cell>
          <cell r="G3" t="str">
            <v>ALL</v>
          </cell>
        </row>
        <row r="4">
          <cell r="B4" t="str">
            <v>Algeria</v>
          </cell>
          <cell r="C4" t="str">
            <v>Algérie</v>
          </cell>
          <cell r="D4" t="str">
            <v>Argelia</v>
          </cell>
          <cell r="E4" t="str">
            <v>Алжир</v>
          </cell>
          <cell r="F4" t="str">
            <v>Algerian Dinar</v>
          </cell>
          <cell r="G4" t="str">
            <v>DZD</v>
          </cell>
        </row>
        <row r="5">
          <cell r="B5" t="str">
            <v>Andorra</v>
          </cell>
          <cell r="C5" t="str">
            <v>Andorre</v>
          </cell>
          <cell r="D5" t="str">
            <v>Andorra</v>
          </cell>
          <cell r="E5" t="str">
            <v>андорра</v>
          </cell>
          <cell r="F5" t="str">
            <v>Euro</v>
          </cell>
          <cell r="G5" t="str">
            <v>EUR</v>
          </cell>
        </row>
        <row r="6">
          <cell r="B6" t="str">
            <v>Angola</v>
          </cell>
          <cell r="C6" t="str">
            <v>Angola</v>
          </cell>
          <cell r="D6" t="str">
            <v>Angola</v>
          </cell>
          <cell r="E6" t="str">
            <v>Ангола</v>
          </cell>
          <cell r="F6" t="str">
            <v>Angolan Kwanza</v>
          </cell>
          <cell r="G6" t="str">
            <v>AOA</v>
          </cell>
        </row>
        <row r="7">
          <cell r="B7" t="str">
            <v>Anguilla</v>
          </cell>
          <cell r="C7" t="str">
            <v>Anguilla</v>
          </cell>
          <cell r="D7" t="str">
            <v>Anguilla</v>
          </cell>
          <cell r="E7" t="str">
            <v>Ангилья</v>
          </cell>
          <cell r="F7" t="str">
            <v>East Caribbean Dollar</v>
          </cell>
          <cell r="G7" t="str">
            <v>XCD</v>
          </cell>
        </row>
        <row r="8">
          <cell r="B8" t="str">
            <v>Antigua and Barbuda</v>
          </cell>
          <cell r="C8" t="str">
            <v>Antigua -et-Barbuda</v>
          </cell>
          <cell r="D8" t="str">
            <v>Antigua y Barbuda</v>
          </cell>
          <cell r="E8" t="str">
            <v>Антигуа и Барбуда</v>
          </cell>
          <cell r="F8" t="str">
            <v>East Caribbean Dollar</v>
          </cell>
          <cell r="G8" t="str">
            <v>XCD</v>
          </cell>
        </row>
        <row r="9">
          <cell r="B9" t="str">
            <v>Argentina</v>
          </cell>
          <cell r="C9" t="str">
            <v>Argentine</v>
          </cell>
          <cell r="D9" t="str">
            <v>Argentina</v>
          </cell>
          <cell r="E9" t="str">
            <v>Аргентина</v>
          </cell>
          <cell r="F9" t="str">
            <v>Argentine Peso</v>
          </cell>
          <cell r="G9" t="str">
            <v>ARS</v>
          </cell>
        </row>
        <row r="10">
          <cell r="B10" t="str">
            <v>Armenia</v>
          </cell>
          <cell r="C10" t="str">
            <v>Arménie</v>
          </cell>
          <cell r="D10" t="str">
            <v>Armenia</v>
          </cell>
          <cell r="E10" t="str">
            <v>Армения</v>
          </cell>
          <cell r="F10" t="str">
            <v>Dram</v>
          </cell>
          <cell r="G10" t="str">
            <v>AMD</v>
          </cell>
        </row>
        <row r="11">
          <cell r="B11" t="str">
            <v>Aruba</v>
          </cell>
          <cell r="C11" t="str">
            <v>Aruba</v>
          </cell>
          <cell r="D11" t="str">
            <v>Aruba</v>
          </cell>
          <cell r="E11" t="str">
            <v>Аруба</v>
          </cell>
          <cell r="F11" t="str">
            <v>Aruban Florin</v>
          </cell>
          <cell r="G11" t="str">
            <v>AWG</v>
          </cell>
        </row>
        <row r="12">
          <cell r="B12" t="str">
            <v>Australia</v>
          </cell>
          <cell r="C12" t="str">
            <v>Australie</v>
          </cell>
          <cell r="D12" t="str">
            <v>Australia</v>
          </cell>
          <cell r="E12" t="str">
            <v>Австралия</v>
          </cell>
          <cell r="F12" t="str">
            <v>Australian Dollar</v>
          </cell>
          <cell r="G12" t="str">
            <v>AUD</v>
          </cell>
        </row>
        <row r="13">
          <cell r="B13" t="str">
            <v>Austria</v>
          </cell>
          <cell r="C13" t="str">
            <v>Autriche</v>
          </cell>
          <cell r="D13" t="str">
            <v>Austria</v>
          </cell>
          <cell r="E13" t="str">
            <v>Австрия</v>
          </cell>
          <cell r="F13" t="str">
            <v>Euro</v>
          </cell>
          <cell r="G13" t="str">
            <v>EUR</v>
          </cell>
        </row>
        <row r="14">
          <cell r="B14" t="str">
            <v>Azerbaijan</v>
          </cell>
          <cell r="C14" t="str">
            <v>Azerbaïdjan</v>
          </cell>
          <cell r="D14" t="str">
            <v>Azerbaiyán</v>
          </cell>
          <cell r="E14" t="str">
            <v>Азербайджан</v>
          </cell>
          <cell r="F14" t="str">
            <v>Azerbaijani Manat</v>
          </cell>
          <cell r="G14" t="str">
            <v>AZN</v>
          </cell>
        </row>
        <row r="15">
          <cell r="B15" t="str">
            <v>Bahamas</v>
          </cell>
          <cell r="C15" t="str">
            <v>Bahamas</v>
          </cell>
          <cell r="D15" t="str">
            <v>Bahamas</v>
          </cell>
          <cell r="E15" t="str">
            <v>Багамские острова</v>
          </cell>
          <cell r="F15" t="str">
            <v>Bahamian Dollar</v>
          </cell>
          <cell r="G15" t="str">
            <v>BSD</v>
          </cell>
        </row>
        <row r="16">
          <cell r="B16" t="str">
            <v>Bahrain</v>
          </cell>
          <cell r="C16" t="str">
            <v>Bahreïn</v>
          </cell>
          <cell r="D16" t="str">
            <v>Bahrein</v>
          </cell>
          <cell r="E16" t="str">
            <v>Бахрейн</v>
          </cell>
          <cell r="F16" t="str">
            <v>Bahraini Dinar</v>
          </cell>
          <cell r="G16" t="str">
            <v>BHD</v>
          </cell>
        </row>
        <row r="17">
          <cell r="B17" t="str">
            <v>Bangladesh</v>
          </cell>
          <cell r="C17" t="str">
            <v>Bangladesh</v>
          </cell>
          <cell r="D17" t="str">
            <v>Bangladesh</v>
          </cell>
          <cell r="E17" t="str">
            <v>Бангладеш</v>
          </cell>
          <cell r="F17" t="str">
            <v>Taka</v>
          </cell>
          <cell r="G17" t="str">
            <v>BDT</v>
          </cell>
        </row>
        <row r="18">
          <cell r="B18" t="str">
            <v>Barbados</v>
          </cell>
          <cell r="C18" t="str">
            <v>Barbade</v>
          </cell>
          <cell r="D18" t="str">
            <v>Barbados</v>
          </cell>
          <cell r="E18" t="str">
            <v>Барбадос</v>
          </cell>
          <cell r="F18" t="str">
            <v>Barbadian Dollar</v>
          </cell>
          <cell r="G18" t="str">
            <v>BBD</v>
          </cell>
        </row>
        <row r="19">
          <cell r="B19" t="str">
            <v>Belarus</v>
          </cell>
          <cell r="C19" t="str">
            <v>Bélarus</v>
          </cell>
          <cell r="D19" t="str">
            <v>Bielorrusia</v>
          </cell>
          <cell r="E19" t="str">
            <v>Беларусь</v>
          </cell>
          <cell r="F19" t="str">
            <v>Belarusian Ruble</v>
          </cell>
          <cell r="G19" t="str">
            <v>BYR</v>
          </cell>
        </row>
        <row r="20">
          <cell r="B20" t="str">
            <v>Belgium</v>
          </cell>
          <cell r="C20" t="str">
            <v>Belgique</v>
          </cell>
          <cell r="D20" t="str">
            <v>Bélgica</v>
          </cell>
          <cell r="E20" t="str">
            <v>Бельгия</v>
          </cell>
          <cell r="F20" t="str">
            <v>Euro</v>
          </cell>
          <cell r="G20" t="str">
            <v>EUR</v>
          </cell>
        </row>
        <row r="21">
          <cell r="B21" t="str">
            <v>Belize</v>
          </cell>
          <cell r="C21" t="str">
            <v>Belize</v>
          </cell>
          <cell r="D21" t="str">
            <v>Belice</v>
          </cell>
          <cell r="E21" t="str">
            <v>Белиз</v>
          </cell>
          <cell r="F21" t="str">
            <v>Belize Dollar</v>
          </cell>
          <cell r="G21" t="str">
            <v>BZD</v>
          </cell>
        </row>
        <row r="22">
          <cell r="B22" t="str">
            <v>Benin</v>
          </cell>
          <cell r="C22" t="str">
            <v>Bénin</v>
          </cell>
          <cell r="D22" t="str">
            <v>Benin</v>
          </cell>
          <cell r="E22" t="str">
            <v>Бенин</v>
          </cell>
          <cell r="F22" t="str">
            <v>CFA Franc</v>
          </cell>
          <cell r="G22" t="str">
            <v>XOF</v>
          </cell>
        </row>
        <row r="23">
          <cell r="B23" t="str">
            <v>Bhutan</v>
          </cell>
          <cell r="C23" t="str">
            <v>Bhoutan</v>
          </cell>
          <cell r="D23" t="str">
            <v>Bhutan</v>
          </cell>
          <cell r="E23" t="str">
            <v>Бутан</v>
          </cell>
          <cell r="F23" t="str">
            <v>Ngultrum</v>
          </cell>
          <cell r="G23" t="str">
            <v>BTN</v>
          </cell>
        </row>
        <row r="24">
          <cell r="B24" t="str">
            <v>Bolivia (Plurinational State)</v>
          </cell>
          <cell r="C24" t="str">
            <v>Bolivie (État plurinational )</v>
          </cell>
          <cell r="D24" t="str">
            <v>Bolivia (Estado Plurinacional )</v>
          </cell>
          <cell r="E24" t="str">
            <v>Боливия (Многонациональное Государство )</v>
          </cell>
          <cell r="F24" t="str">
            <v>Bolivian Boliviano</v>
          </cell>
          <cell r="G24" t="str">
            <v>BOB</v>
          </cell>
        </row>
        <row r="25">
          <cell r="B25" t="str">
            <v>Bosnia and Herzegovina</v>
          </cell>
          <cell r="C25" t="str">
            <v>Bosnie-Herzégovine</v>
          </cell>
          <cell r="D25" t="str">
            <v>Bosnia y Herzegovina</v>
          </cell>
          <cell r="E25" t="str">
            <v>Босния и Герцеговина</v>
          </cell>
          <cell r="F25" t="str">
            <v>Convertible Marka</v>
          </cell>
          <cell r="G25" t="str">
            <v>BAM</v>
          </cell>
        </row>
        <row r="26">
          <cell r="B26" t="str">
            <v>Botswana</v>
          </cell>
          <cell r="C26" t="str">
            <v>Botswana</v>
          </cell>
          <cell r="D26" t="str">
            <v>Botswana</v>
          </cell>
          <cell r="E26" t="str">
            <v>Ботсвана</v>
          </cell>
          <cell r="F26" t="str">
            <v>Botswana Pula</v>
          </cell>
          <cell r="G26" t="str">
            <v>BWP</v>
          </cell>
        </row>
        <row r="27">
          <cell r="B27" t="str">
            <v>Brazil</v>
          </cell>
          <cell r="C27" t="str">
            <v>Brésil</v>
          </cell>
          <cell r="D27" t="str">
            <v>Brasil</v>
          </cell>
          <cell r="E27" t="str">
            <v>Бразилия</v>
          </cell>
          <cell r="F27" t="str">
            <v>Brazilian Real</v>
          </cell>
          <cell r="G27" t="str">
            <v>BRL</v>
          </cell>
        </row>
        <row r="28">
          <cell r="B28" t="str">
            <v>Brunei Darussalam</v>
          </cell>
          <cell r="C28" t="str">
            <v>Brunei Darussalam</v>
          </cell>
          <cell r="D28" t="str">
            <v>Brunei Darussalam</v>
          </cell>
          <cell r="E28" t="str">
            <v>Бруней-Даруссалам</v>
          </cell>
          <cell r="F28" t="str">
            <v>Brunei Dollar</v>
          </cell>
          <cell r="G28" t="str">
            <v>BND</v>
          </cell>
        </row>
        <row r="29">
          <cell r="B29" t="str">
            <v>Bulgaria</v>
          </cell>
          <cell r="C29" t="str">
            <v>Bulgarie</v>
          </cell>
          <cell r="D29" t="str">
            <v>Bulgaria</v>
          </cell>
          <cell r="E29" t="str">
            <v>Болгария</v>
          </cell>
          <cell r="F29" t="str">
            <v>Lev</v>
          </cell>
          <cell r="G29" t="str">
            <v>BGN</v>
          </cell>
        </row>
        <row r="30">
          <cell r="B30" t="str">
            <v>Burkina Faso</v>
          </cell>
          <cell r="C30" t="str">
            <v>Burkina Faso</v>
          </cell>
          <cell r="D30" t="str">
            <v>Burkina Faso</v>
          </cell>
          <cell r="E30" t="str">
            <v>Буркина-Фасо</v>
          </cell>
          <cell r="F30" t="str">
            <v>CFA Franc</v>
          </cell>
          <cell r="G30" t="str">
            <v>XOF</v>
          </cell>
        </row>
        <row r="31">
          <cell r="B31" t="str">
            <v>Burundi</v>
          </cell>
          <cell r="C31" t="str">
            <v>Burundi</v>
          </cell>
          <cell r="D31" t="str">
            <v>Burundi</v>
          </cell>
          <cell r="E31" t="str">
            <v>Бурунди</v>
          </cell>
          <cell r="F31" t="str">
            <v>Burundi Franc</v>
          </cell>
          <cell r="G31" t="str">
            <v>BIF</v>
          </cell>
        </row>
        <row r="32">
          <cell r="B32" t="str">
            <v>Cambodia</v>
          </cell>
          <cell r="C32" t="str">
            <v>Cambodge</v>
          </cell>
          <cell r="D32" t="str">
            <v>Camboya</v>
          </cell>
          <cell r="E32" t="str">
            <v>Камбоджа</v>
          </cell>
          <cell r="F32" t="str">
            <v>Cambodian Riel</v>
          </cell>
          <cell r="G32" t="str">
            <v>KHR</v>
          </cell>
        </row>
        <row r="33">
          <cell r="B33" t="str">
            <v>Cameroon</v>
          </cell>
          <cell r="C33" t="str">
            <v>Cameroun</v>
          </cell>
          <cell r="D33" t="str">
            <v>Camerún</v>
          </cell>
          <cell r="E33" t="str">
            <v>Камерун</v>
          </cell>
          <cell r="F33" t="str">
            <v>CFA Franc</v>
          </cell>
          <cell r="G33" t="str">
            <v>XAF</v>
          </cell>
        </row>
        <row r="34">
          <cell r="B34" t="str">
            <v>Canada</v>
          </cell>
          <cell r="C34" t="str">
            <v>Canada</v>
          </cell>
          <cell r="D34" t="str">
            <v>Canadá</v>
          </cell>
          <cell r="E34" t="str">
            <v>Канада</v>
          </cell>
          <cell r="F34" t="str">
            <v>Canada Dollar</v>
          </cell>
          <cell r="G34" t="str">
            <v>CAD</v>
          </cell>
        </row>
        <row r="35">
          <cell r="B35" t="str">
            <v>Cape Verde</v>
          </cell>
          <cell r="C35" t="str">
            <v>Cap-Vert</v>
          </cell>
          <cell r="D35" t="str">
            <v>Cabo Verde</v>
          </cell>
          <cell r="E35" t="str">
            <v>Кабо-Верде</v>
          </cell>
          <cell r="F35" t="str">
            <v>Cape Verdean Escudo</v>
          </cell>
          <cell r="G35" t="str">
            <v>CVE</v>
          </cell>
        </row>
        <row r="36">
          <cell r="B36" t="str">
            <v>Cayman Islands</v>
          </cell>
          <cell r="C36" t="str">
            <v>Îles Caïmans</v>
          </cell>
          <cell r="D36" t="str">
            <v>Islas Caimán</v>
          </cell>
          <cell r="E36" t="str">
            <v>Каймановы острова</v>
          </cell>
          <cell r="F36" t="str">
            <v>Cayman Islands Dollar</v>
          </cell>
          <cell r="G36" t="str">
            <v>KYD</v>
          </cell>
        </row>
        <row r="37">
          <cell r="B37" t="str">
            <v>Central African Republic</v>
          </cell>
          <cell r="C37" t="str">
            <v>République centrafricaine</v>
          </cell>
          <cell r="D37" t="str">
            <v>República Centroafricana</v>
          </cell>
          <cell r="E37" t="str">
            <v>Центрально-Африканская Республика</v>
          </cell>
          <cell r="F37" t="str">
            <v>CFA Franc</v>
          </cell>
          <cell r="G37" t="str">
            <v>XAF</v>
          </cell>
        </row>
        <row r="38">
          <cell r="B38" t="str">
            <v>Chad</v>
          </cell>
          <cell r="C38" t="str">
            <v>Tchad</v>
          </cell>
          <cell r="D38" t="str">
            <v>Chad</v>
          </cell>
          <cell r="E38" t="str">
            <v>Чад</v>
          </cell>
          <cell r="F38" t="str">
            <v>CFA Franc</v>
          </cell>
          <cell r="G38" t="str">
            <v>XAF</v>
          </cell>
        </row>
        <row r="39">
          <cell r="B39" t="str">
            <v>Chile</v>
          </cell>
          <cell r="C39" t="str">
            <v>Chili</v>
          </cell>
          <cell r="D39" t="str">
            <v>Chile</v>
          </cell>
          <cell r="E39" t="str">
            <v>Чили</v>
          </cell>
          <cell r="F39" t="str">
            <v>Chilean Peso</v>
          </cell>
          <cell r="G39" t="str">
            <v>CLP</v>
          </cell>
        </row>
        <row r="40">
          <cell r="B40" t="str">
            <v>China</v>
          </cell>
          <cell r="C40" t="str">
            <v>Chine</v>
          </cell>
          <cell r="D40" t="str">
            <v>China</v>
          </cell>
          <cell r="E40" t="str">
            <v>Китай</v>
          </cell>
          <cell r="F40" t="str">
            <v>Renminbi</v>
          </cell>
          <cell r="G40" t="str">
            <v>CNY</v>
          </cell>
        </row>
        <row r="41">
          <cell r="B41" t="str">
            <v>Colombia</v>
          </cell>
          <cell r="C41" t="str">
            <v>Colombie</v>
          </cell>
          <cell r="D41" t="str">
            <v>Colombia</v>
          </cell>
          <cell r="E41" t="str">
            <v>Колумбия</v>
          </cell>
          <cell r="F41" t="str">
            <v>Colombian Peso</v>
          </cell>
          <cell r="G41" t="str">
            <v>COP</v>
          </cell>
        </row>
        <row r="42">
          <cell r="B42" t="str">
            <v>Comoros</v>
          </cell>
          <cell r="C42" t="str">
            <v>Comores</v>
          </cell>
          <cell r="D42" t="str">
            <v>Comoras</v>
          </cell>
          <cell r="E42" t="str">
            <v>Коморские острова</v>
          </cell>
          <cell r="F42" t="str">
            <v>Comorian Franc</v>
          </cell>
          <cell r="G42" t="str">
            <v>KMF</v>
          </cell>
        </row>
        <row r="43">
          <cell r="B43" t="str">
            <v>Congo</v>
          </cell>
          <cell r="C43" t="str">
            <v>Congo</v>
          </cell>
          <cell r="D43" t="str">
            <v>Congo</v>
          </cell>
          <cell r="E43" t="str">
            <v>Конго</v>
          </cell>
          <cell r="F43" t="str">
            <v>CFA Franc</v>
          </cell>
          <cell r="G43" t="str">
            <v>XAF</v>
          </cell>
        </row>
        <row r="44">
          <cell r="B44" t="str">
            <v>Congo (Democratic Republic)</v>
          </cell>
          <cell r="C44" t="str">
            <v>Congo ( République démocratique )</v>
          </cell>
          <cell r="D44" t="str">
            <v>Congo ( República Democrática )</v>
          </cell>
          <cell r="E44" t="str">
            <v>Конго (Демократическая Республика)</v>
          </cell>
          <cell r="F44" t="str">
            <v>Congolese Franc</v>
          </cell>
          <cell r="G44" t="str">
            <v>CDF</v>
          </cell>
        </row>
        <row r="45">
          <cell r="B45" t="str">
            <v>Costa Rica</v>
          </cell>
          <cell r="C45" t="str">
            <v>Costa Rica</v>
          </cell>
          <cell r="D45" t="str">
            <v>Costa Rica</v>
          </cell>
          <cell r="E45" t="str">
            <v>Коста-Рика</v>
          </cell>
          <cell r="F45" t="str">
            <v>Costa Rican Colon</v>
          </cell>
          <cell r="G45" t="str">
            <v>CRC</v>
          </cell>
        </row>
        <row r="46">
          <cell r="B46" t="str">
            <v>Côte d'Ivoire</v>
          </cell>
          <cell r="C46" t="str">
            <v>Côte d' Ivoire</v>
          </cell>
          <cell r="D46" t="str">
            <v>Côte d' Ivoire</v>
          </cell>
          <cell r="E46" t="str">
            <v>Берег Слоновой Кости</v>
          </cell>
          <cell r="F46" t="str">
            <v>CFA Franc</v>
          </cell>
          <cell r="G46" t="str">
            <v>XOF</v>
          </cell>
        </row>
        <row r="47">
          <cell r="B47" t="str">
            <v>Croatia</v>
          </cell>
          <cell r="C47" t="str">
            <v>Croatie</v>
          </cell>
          <cell r="D47" t="str">
            <v>Croacia</v>
          </cell>
          <cell r="E47" t="str">
            <v>Хорватия</v>
          </cell>
          <cell r="F47" t="str">
            <v>Croatian Kuna</v>
          </cell>
          <cell r="G47" t="str">
            <v>HRK</v>
          </cell>
        </row>
        <row r="48">
          <cell r="B48" t="str">
            <v>Cuba</v>
          </cell>
          <cell r="C48" t="str">
            <v>Cuba</v>
          </cell>
          <cell r="D48" t="str">
            <v>Cuba</v>
          </cell>
          <cell r="E48" t="str">
            <v>Куба</v>
          </cell>
          <cell r="F48" t="str">
            <v>Cuban Peso</v>
          </cell>
          <cell r="G48" t="str">
            <v>CUC</v>
          </cell>
        </row>
        <row r="49">
          <cell r="B49" t="str">
            <v>Cyprus</v>
          </cell>
          <cell r="C49" t="str">
            <v>Chypre</v>
          </cell>
          <cell r="D49" t="str">
            <v>Chipre</v>
          </cell>
          <cell r="E49" t="str">
            <v>Кипр</v>
          </cell>
          <cell r="F49" t="str">
            <v>Euro</v>
          </cell>
          <cell r="G49" t="str">
            <v>EUR</v>
          </cell>
        </row>
        <row r="50">
          <cell r="B50" t="str">
            <v>Czech Republic</v>
          </cell>
          <cell r="C50" t="str">
            <v>République tchèque</v>
          </cell>
          <cell r="D50" t="str">
            <v>República Checa</v>
          </cell>
          <cell r="E50" t="str">
            <v>Чешская республика</v>
          </cell>
          <cell r="F50" t="str">
            <v>Czech Koruna</v>
          </cell>
          <cell r="G50" t="str">
            <v>CZK</v>
          </cell>
        </row>
        <row r="51">
          <cell r="B51" t="str">
            <v>Denmark</v>
          </cell>
          <cell r="C51" t="str">
            <v>Danemark</v>
          </cell>
          <cell r="D51" t="str">
            <v>Dinamarca</v>
          </cell>
          <cell r="E51" t="str">
            <v>Дания</v>
          </cell>
          <cell r="F51" t="str">
            <v>Denmark Krone</v>
          </cell>
          <cell r="G51" t="str">
            <v>DKK</v>
          </cell>
        </row>
        <row r="52">
          <cell r="B52" t="str">
            <v>Djibouti</v>
          </cell>
          <cell r="C52" t="str">
            <v>Djibouti</v>
          </cell>
          <cell r="D52" t="str">
            <v>Djibouti</v>
          </cell>
          <cell r="E52" t="str">
            <v>Джибути</v>
          </cell>
          <cell r="F52" t="str">
            <v>Djiboutian Franc</v>
          </cell>
          <cell r="G52" t="str">
            <v>DJF</v>
          </cell>
        </row>
        <row r="53">
          <cell r="B53" t="str">
            <v>Dominica</v>
          </cell>
          <cell r="C53" t="str">
            <v>Dominique</v>
          </cell>
          <cell r="D53" t="str">
            <v>Dominica</v>
          </cell>
          <cell r="E53" t="str">
            <v>Доминика</v>
          </cell>
          <cell r="F53" t="str">
            <v>East Caribbean Dollar</v>
          </cell>
          <cell r="G53" t="str">
            <v>XCD</v>
          </cell>
        </row>
        <row r="54">
          <cell r="B54" t="str">
            <v>Dominican Republic</v>
          </cell>
          <cell r="C54" t="str">
            <v>République dominicaine</v>
          </cell>
          <cell r="D54" t="str">
            <v>República Dominicana</v>
          </cell>
          <cell r="E54" t="str">
            <v>Доминиканская Республика</v>
          </cell>
          <cell r="F54" t="str">
            <v>Dominican Peso</v>
          </cell>
          <cell r="G54" t="str">
            <v>DOP</v>
          </cell>
        </row>
        <row r="55">
          <cell r="B55" t="str">
            <v>Ecuador</v>
          </cell>
          <cell r="C55" t="str">
            <v>Équateur</v>
          </cell>
          <cell r="D55" t="str">
            <v>Ecuador</v>
          </cell>
          <cell r="E55" t="str">
            <v>Эквадор</v>
          </cell>
          <cell r="F55" t="str">
            <v>United States Dollar</v>
          </cell>
          <cell r="G55" t="str">
            <v>USD</v>
          </cell>
        </row>
        <row r="56">
          <cell r="B56" t="str">
            <v>Egypt</v>
          </cell>
          <cell r="C56" t="str">
            <v>Egypte</v>
          </cell>
          <cell r="D56" t="str">
            <v>Egipto</v>
          </cell>
          <cell r="E56" t="str">
            <v>Египет</v>
          </cell>
          <cell r="F56" t="str">
            <v>Egypt Pound</v>
          </cell>
          <cell r="G56" t="str">
            <v>EGP</v>
          </cell>
        </row>
        <row r="57">
          <cell r="B57" t="str">
            <v>El Salvador</v>
          </cell>
          <cell r="C57" t="str">
            <v>El Salvador</v>
          </cell>
          <cell r="D57" t="str">
            <v>El Salvador</v>
          </cell>
          <cell r="E57" t="str">
            <v>Сальвадор</v>
          </cell>
          <cell r="F57" t="str">
            <v>United States Dollar</v>
          </cell>
          <cell r="G57" t="str">
            <v>USD</v>
          </cell>
        </row>
        <row r="58">
          <cell r="B58" t="str">
            <v>Equatorial Guinea</v>
          </cell>
          <cell r="C58" t="str">
            <v>Guinée équatoriale</v>
          </cell>
          <cell r="D58" t="str">
            <v>Guinea Ecuatorial</v>
          </cell>
          <cell r="E58" t="str">
            <v>Экваториальная Гвинея</v>
          </cell>
          <cell r="F58" t="str">
            <v>Central African CFA Franc</v>
          </cell>
          <cell r="G58" t="str">
            <v>XAF</v>
          </cell>
        </row>
        <row r="59">
          <cell r="B59" t="str">
            <v>Eritrea</v>
          </cell>
          <cell r="C59" t="str">
            <v>Erythrée</v>
          </cell>
          <cell r="D59" t="str">
            <v>Eritrea</v>
          </cell>
          <cell r="E59" t="str">
            <v>Эритрея</v>
          </cell>
          <cell r="F59" t="str">
            <v>Eritrean Nakfa</v>
          </cell>
          <cell r="G59" t="str">
            <v>ERN</v>
          </cell>
        </row>
        <row r="60">
          <cell r="B60" t="str">
            <v>Estonia</v>
          </cell>
          <cell r="C60" t="str">
            <v>Estonie</v>
          </cell>
          <cell r="D60" t="str">
            <v>Estonia</v>
          </cell>
          <cell r="E60" t="str">
            <v>Эстония</v>
          </cell>
          <cell r="F60" t="str">
            <v>Estonian Kroon</v>
          </cell>
          <cell r="G60" t="str">
            <v>EEK</v>
          </cell>
        </row>
        <row r="61">
          <cell r="B61" t="str">
            <v>Ethiopia</v>
          </cell>
          <cell r="C61" t="str">
            <v>Ethiopie</v>
          </cell>
          <cell r="D61" t="str">
            <v>Etiopía</v>
          </cell>
          <cell r="E61" t="str">
            <v>Эфиопия</v>
          </cell>
          <cell r="F61" t="str">
            <v>Ethiopian Birr</v>
          </cell>
          <cell r="G61" t="str">
            <v>ETB</v>
          </cell>
        </row>
        <row r="62">
          <cell r="B62" t="str">
            <v>Falkland Islands (Malvinas)</v>
          </cell>
          <cell r="C62" t="str">
            <v>Îles Falkland (Malvinas)</v>
          </cell>
          <cell r="D62" t="str">
            <v>Islas Malvinas ( Falkland)</v>
          </cell>
          <cell r="E62" t="str">
            <v>Фолклендские (Мальвинские) острова</v>
          </cell>
          <cell r="F62" t="str">
            <v>Falkland Islands Pound</v>
          </cell>
          <cell r="G62" t="str">
            <v>FKP</v>
          </cell>
        </row>
        <row r="63">
          <cell r="B63" t="str">
            <v>Fiji</v>
          </cell>
          <cell r="C63" t="str">
            <v>Fidji</v>
          </cell>
          <cell r="D63" t="str">
            <v>Fiji</v>
          </cell>
          <cell r="E63" t="str">
            <v>Фиджи</v>
          </cell>
          <cell r="F63" t="str">
            <v>Fijian Dollar</v>
          </cell>
          <cell r="G63" t="str">
            <v>FJD</v>
          </cell>
        </row>
        <row r="64">
          <cell r="B64" t="str">
            <v>Finland</v>
          </cell>
          <cell r="C64" t="str">
            <v>Finlande</v>
          </cell>
          <cell r="D64" t="str">
            <v>Finlandia</v>
          </cell>
          <cell r="E64" t="str">
            <v>Финляндия</v>
          </cell>
          <cell r="F64" t="str">
            <v>Euro</v>
          </cell>
          <cell r="G64" t="str">
            <v>EUR</v>
          </cell>
        </row>
        <row r="65">
          <cell r="B65" t="str">
            <v>France</v>
          </cell>
          <cell r="C65" t="str">
            <v>France</v>
          </cell>
          <cell r="D65" t="str">
            <v>Francia</v>
          </cell>
          <cell r="E65" t="str">
            <v>Франция</v>
          </cell>
          <cell r="F65" t="str">
            <v>Euro</v>
          </cell>
          <cell r="G65" t="str">
            <v>EUR</v>
          </cell>
        </row>
        <row r="66">
          <cell r="B66" t="str">
            <v>French Polynesia</v>
          </cell>
          <cell r="C66" t="str">
            <v>Polynésie française</v>
          </cell>
          <cell r="D66" t="str">
            <v>Polinesia francés</v>
          </cell>
          <cell r="E66" t="str">
            <v>Французская Полинезия</v>
          </cell>
          <cell r="F66" t="str">
            <v>CFP Franc</v>
          </cell>
          <cell r="G66" t="str">
            <v>XPF</v>
          </cell>
        </row>
        <row r="67">
          <cell r="B67" t="str">
            <v>Gabon</v>
          </cell>
          <cell r="C67" t="str">
            <v>Gabon</v>
          </cell>
          <cell r="D67" t="str">
            <v>Gabón</v>
          </cell>
          <cell r="E67" t="str">
            <v>Габон</v>
          </cell>
          <cell r="F67" t="str">
            <v>CFP Franc</v>
          </cell>
          <cell r="G67" t="str">
            <v>XAF</v>
          </cell>
        </row>
        <row r="68">
          <cell r="B68" t="str">
            <v>Gambia</v>
          </cell>
          <cell r="C68" t="str">
            <v>Gambie</v>
          </cell>
          <cell r="D68" t="str">
            <v>Gambia</v>
          </cell>
          <cell r="E68" t="str">
            <v>Гамбия</v>
          </cell>
          <cell r="F68" t="str">
            <v>Gambian Dalasi</v>
          </cell>
          <cell r="G68" t="str">
            <v>GMD</v>
          </cell>
        </row>
        <row r="69">
          <cell r="B69" t="str">
            <v>Georgia</v>
          </cell>
          <cell r="C69" t="str">
            <v>Géorgie</v>
          </cell>
          <cell r="D69" t="str">
            <v>Georgia</v>
          </cell>
          <cell r="E69" t="str">
            <v>Грузия</v>
          </cell>
          <cell r="F69" t="str">
            <v>Lari</v>
          </cell>
          <cell r="G69" t="str">
            <v>GEL</v>
          </cell>
        </row>
        <row r="70">
          <cell r="B70" t="str">
            <v>Germany</v>
          </cell>
          <cell r="C70" t="str">
            <v>Allemagne</v>
          </cell>
          <cell r="D70" t="str">
            <v>Alemania</v>
          </cell>
          <cell r="E70" t="str">
            <v>Германия</v>
          </cell>
          <cell r="F70" t="str">
            <v>Euro</v>
          </cell>
          <cell r="G70" t="str">
            <v>EUR</v>
          </cell>
        </row>
        <row r="71">
          <cell r="B71" t="str">
            <v>Ghana</v>
          </cell>
          <cell r="C71" t="str">
            <v>Ghana</v>
          </cell>
          <cell r="D71" t="str">
            <v>Ghana</v>
          </cell>
          <cell r="E71" t="str">
            <v>Гана</v>
          </cell>
          <cell r="F71" t="str">
            <v>(new) Cedi</v>
          </cell>
          <cell r="G71" t="str">
            <v>GHS</v>
          </cell>
        </row>
        <row r="72">
          <cell r="B72" t="str">
            <v>Gibraltar</v>
          </cell>
          <cell r="C72" t="str">
            <v>Gibraltar</v>
          </cell>
          <cell r="D72" t="str">
            <v>Gibraltar</v>
          </cell>
          <cell r="E72" t="str">
            <v>Гибралтар</v>
          </cell>
          <cell r="F72" t="str">
            <v>Gibraltar Pound</v>
          </cell>
          <cell r="G72" t="str">
            <v>GIP</v>
          </cell>
        </row>
        <row r="73">
          <cell r="B73" t="str">
            <v>Greece</v>
          </cell>
          <cell r="C73" t="str">
            <v>Grèce</v>
          </cell>
          <cell r="D73" t="str">
            <v>Grecia</v>
          </cell>
          <cell r="E73" t="str">
            <v>Греция</v>
          </cell>
          <cell r="F73" t="str">
            <v>Euro</v>
          </cell>
          <cell r="G73" t="str">
            <v>EUR</v>
          </cell>
        </row>
        <row r="74">
          <cell r="B74" t="str">
            <v>Grenada</v>
          </cell>
          <cell r="C74" t="str">
            <v>Grenade</v>
          </cell>
          <cell r="D74" t="str">
            <v>Granada</v>
          </cell>
          <cell r="E74" t="str">
            <v>Гренада</v>
          </cell>
          <cell r="F74" t="str">
            <v>East Caribbean Dollar</v>
          </cell>
          <cell r="G74" t="str">
            <v>XCD</v>
          </cell>
        </row>
        <row r="75">
          <cell r="B75" t="str">
            <v>Guatemala</v>
          </cell>
          <cell r="C75" t="str">
            <v>Guatemala</v>
          </cell>
          <cell r="D75" t="str">
            <v>Guatemala</v>
          </cell>
          <cell r="E75" t="str">
            <v>Гватемала</v>
          </cell>
          <cell r="F75" t="str">
            <v>Quetzal</v>
          </cell>
          <cell r="G75" t="str">
            <v>GTQ</v>
          </cell>
        </row>
        <row r="76">
          <cell r="B76" t="str">
            <v>Guinea</v>
          </cell>
          <cell r="C76" t="str">
            <v>Guinée</v>
          </cell>
          <cell r="D76" t="str">
            <v>Guinea</v>
          </cell>
          <cell r="E76" t="str">
            <v>Гвинея</v>
          </cell>
          <cell r="F76" t="str">
            <v>Guinean Franc</v>
          </cell>
          <cell r="G76" t="str">
            <v>GNF</v>
          </cell>
        </row>
        <row r="77">
          <cell r="B77" t="str">
            <v>Guinea-Bissau</v>
          </cell>
          <cell r="C77" t="str">
            <v>Guinée- Bissau</v>
          </cell>
          <cell r="D77" t="str">
            <v>Guinea-Bissau</v>
          </cell>
          <cell r="E77" t="str">
            <v>Гвинея-Бисау</v>
          </cell>
          <cell r="F77" t="str">
            <v>CFA Franc</v>
          </cell>
          <cell r="G77" t="str">
            <v>XOF</v>
          </cell>
        </row>
        <row r="78">
          <cell r="B78" t="str">
            <v>Guyana</v>
          </cell>
          <cell r="C78" t="str">
            <v>Guyane</v>
          </cell>
          <cell r="D78" t="str">
            <v>Guayana</v>
          </cell>
          <cell r="E78" t="str">
            <v>Гайана</v>
          </cell>
          <cell r="F78" t="str">
            <v>Guyanese Dollar</v>
          </cell>
          <cell r="G78" t="str">
            <v>GYD</v>
          </cell>
        </row>
        <row r="79">
          <cell r="B79" t="str">
            <v>Haiti</v>
          </cell>
          <cell r="C79" t="str">
            <v>Haïti</v>
          </cell>
          <cell r="D79" t="str">
            <v>Haití</v>
          </cell>
          <cell r="E79" t="str">
            <v>Гаити</v>
          </cell>
          <cell r="F79" t="str">
            <v>Haitian Gourde</v>
          </cell>
          <cell r="G79" t="str">
            <v>HTG</v>
          </cell>
        </row>
        <row r="80">
          <cell r="B80" t="str">
            <v>Honduras</v>
          </cell>
          <cell r="C80" t="str">
            <v>Honduras</v>
          </cell>
          <cell r="D80" t="str">
            <v>Honduras</v>
          </cell>
          <cell r="E80" t="str">
            <v>Гондурас</v>
          </cell>
          <cell r="F80" t="str">
            <v>Honduran Lempira</v>
          </cell>
          <cell r="G80" t="str">
            <v>HNL</v>
          </cell>
        </row>
        <row r="81">
          <cell r="B81" t="str">
            <v>Hong Kong</v>
          </cell>
          <cell r="C81" t="str">
            <v>Hong-Kong</v>
          </cell>
          <cell r="D81" t="str">
            <v>Hong Kong</v>
          </cell>
          <cell r="E81" t="str">
            <v>Гонконг</v>
          </cell>
          <cell r="F81" t="str">
            <v>Hong Kong Dollar</v>
          </cell>
          <cell r="G81" t="str">
            <v>HKD</v>
          </cell>
        </row>
        <row r="82">
          <cell r="B82" t="str">
            <v>Hungary</v>
          </cell>
          <cell r="C82" t="str">
            <v>Hongrie</v>
          </cell>
          <cell r="D82" t="str">
            <v>Hungría</v>
          </cell>
          <cell r="E82" t="str">
            <v>Венгрия</v>
          </cell>
          <cell r="F82" t="str">
            <v>Hungarian Forint</v>
          </cell>
          <cell r="G82" t="str">
            <v>HUF</v>
          </cell>
        </row>
        <row r="83">
          <cell r="B83" t="str">
            <v>Iceland</v>
          </cell>
          <cell r="C83" t="str">
            <v>Islande</v>
          </cell>
          <cell r="D83" t="str">
            <v>Islandia</v>
          </cell>
          <cell r="E83" t="str">
            <v>Исландия</v>
          </cell>
          <cell r="F83" t="str">
            <v>Iceland Krona</v>
          </cell>
          <cell r="G83" t="str">
            <v>ISK</v>
          </cell>
        </row>
        <row r="84">
          <cell r="B84" t="str">
            <v>India</v>
          </cell>
          <cell r="C84" t="str">
            <v>Inde</v>
          </cell>
          <cell r="D84" t="str">
            <v>India</v>
          </cell>
          <cell r="E84" t="str">
            <v>Индия</v>
          </cell>
          <cell r="F84" t="str">
            <v>Indian Rupee</v>
          </cell>
          <cell r="G84" t="str">
            <v>INR</v>
          </cell>
        </row>
        <row r="85">
          <cell r="B85" t="str">
            <v>Indonesia</v>
          </cell>
          <cell r="C85" t="str">
            <v>Indonésie</v>
          </cell>
          <cell r="D85" t="str">
            <v>Indonesia</v>
          </cell>
          <cell r="E85" t="str">
            <v>Индонезия</v>
          </cell>
          <cell r="F85" t="str">
            <v>Rupiah</v>
          </cell>
          <cell r="G85" t="str">
            <v>IDR</v>
          </cell>
        </row>
        <row r="86">
          <cell r="B86" t="str">
            <v>Iran (Islamic Republic)</v>
          </cell>
          <cell r="C86" t="str">
            <v>Iran ( République islamique )</v>
          </cell>
          <cell r="D86" t="str">
            <v>Irán ( República Islámica )</v>
          </cell>
          <cell r="E86" t="str">
            <v>Иран (Исламская Республика )</v>
          </cell>
          <cell r="F86" t="str">
            <v>Iranian Rial</v>
          </cell>
          <cell r="G86" t="str">
            <v>IRR</v>
          </cell>
        </row>
        <row r="87">
          <cell r="B87" t="str">
            <v>Iraq</v>
          </cell>
          <cell r="C87" t="str">
            <v>Irak</v>
          </cell>
          <cell r="D87" t="str">
            <v>Irak</v>
          </cell>
          <cell r="E87" t="str">
            <v>Ирак</v>
          </cell>
          <cell r="F87" t="str">
            <v>Iraqi Dinar</v>
          </cell>
          <cell r="G87" t="str">
            <v>IQD</v>
          </cell>
        </row>
        <row r="88">
          <cell r="B88" t="str">
            <v>Ireland</v>
          </cell>
          <cell r="C88" t="str">
            <v>Irlande</v>
          </cell>
          <cell r="D88" t="str">
            <v>Irlanda</v>
          </cell>
          <cell r="E88" t="str">
            <v>Ирландия</v>
          </cell>
          <cell r="F88" t="str">
            <v>Euro</v>
          </cell>
          <cell r="G88" t="str">
            <v>EUR</v>
          </cell>
        </row>
        <row r="89">
          <cell r="B89" t="str">
            <v>Israel</v>
          </cell>
          <cell r="C89" t="str">
            <v>Israël</v>
          </cell>
          <cell r="D89" t="str">
            <v>Israel</v>
          </cell>
          <cell r="E89" t="str">
            <v>Израиль</v>
          </cell>
          <cell r="F89" t="str">
            <v>Shekel</v>
          </cell>
          <cell r="G89" t="str">
            <v>ILS</v>
          </cell>
        </row>
        <row r="90">
          <cell r="B90" t="str">
            <v>Italy</v>
          </cell>
          <cell r="C90" t="str">
            <v>Italie</v>
          </cell>
          <cell r="D90" t="str">
            <v>Italia</v>
          </cell>
          <cell r="E90" t="str">
            <v>Италия</v>
          </cell>
          <cell r="F90" t="str">
            <v>Euro</v>
          </cell>
          <cell r="G90" t="str">
            <v>EUR</v>
          </cell>
        </row>
        <row r="91">
          <cell r="B91" t="str">
            <v>Jamaica</v>
          </cell>
          <cell r="C91" t="str">
            <v>Jamaïque</v>
          </cell>
          <cell r="D91" t="str">
            <v>Jamaica</v>
          </cell>
          <cell r="E91" t="str">
            <v>Ямайка</v>
          </cell>
          <cell r="F91" t="str">
            <v>Jamaican Dollar</v>
          </cell>
          <cell r="G91" t="str">
            <v>JMD</v>
          </cell>
        </row>
        <row r="92">
          <cell r="B92" t="str">
            <v>Japan</v>
          </cell>
          <cell r="C92" t="str">
            <v>Japon</v>
          </cell>
          <cell r="D92" t="str">
            <v>Japón</v>
          </cell>
          <cell r="E92" t="str">
            <v>Япония</v>
          </cell>
          <cell r="F92" t="str">
            <v>Yen</v>
          </cell>
          <cell r="G92" t="str">
            <v>JPY</v>
          </cell>
        </row>
        <row r="93">
          <cell r="B93" t="str">
            <v>Jordan</v>
          </cell>
          <cell r="C93" t="str">
            <v>Jordanie</v>
          </cell>
          <cell r="D93" t="str">
            <v>Jordania</v>
          </cell>
          <cell r="E93" t="str">
            <v>Иордания</v>
          </cell>
          <cell r="F93" t="str">
            <v>Jordanian Dinar</v>
          </cell>
          <cell r="G93" t="str">
            <v>JOD</v>
          </cell>
        </row>
        <row r="94">
          <cell r="B94" t="str">
            <v>Kazakhstan</v>
          </cell>
          <cell r="C94" t="str">
            <v>Kazakhstan</v>
          </cell>
          <cell r="D94" t="str">
            <v>Kazajstán</v>
          </cell>
          <cell r="E94" t="str">
            <v>Казахстан</v>
          </cell>
          <cell r="F94" t="str">
            <v>Tenge</v>
          </cell>
          <cell r="G94" t="str">
            <v>KZT</v>
          </cell>
        </row>
        <row r="95">
          <cell r="B95" t="str">
            <v>Kenya</v>
          </cell>
          <cell r="C95" t="str">
            <v>Kenya</v>
          </cell>
          <cell r="D95" t="str">
            <v>Kenia</v>
          </cell>
          <cell r="E95" t="str">
            <v>Кения</v>
          </cell>
          <cell r="F95" t="str">
            <v>Kenyan Shilling</v>
          </cell>
          <cell r="G95" t="str">
            <v>KES</v>
          </cell>
        </row>
        <row r="96">
          <cell r="B96" t="str">
            <v>Kiribati</v>
          </cell>
          <cell r="C96" t="str">
            <v>Kiribati</v>
          </cell>
          <cell r="D96" t="str">
            <v>Kiribati</v>
          </cell>
          <cell r="E96" t="str">
            <v>Кирибати</v>
          </cell>
          <cell r="F96" t="str">
            <v>Australian Dollar</v>
          </cell>
          <cell r="G96" t="str">
            <v>AUD</v>
          </cell>
        </row>
        <row r="97">
          <cell r="B97" t="str">
            <v>Korea (Democratic Peoples Republic)</v>
          </cell>
          <cell r="C97" t="str">
            <v>Corée ( République populaire démocratique )</v>
          </cell>
          <cell r="D97" t="str">
            <v>Corea ( República Popular Democrática )</v>
          </cell>
          <cell r="E97" t="str">
            <v>Корея ( Корейская Народно-Демократическая Республика)</v>
          </cell>
          <cell r="F97" t="str">
            <v>North Korean Won</v>
          </cell>
          <cell r="G97" t="str">
            <v>KPW</v>
          </cell>
        </row>
        <row r="98">
          <cell r="B98" t="str">
            <v>Korea (Republic)</v>
          </cell>
          <cell r="C98" t="str">
            <v>Corée ( République )</v>
          </cell>
          <cell r="D98" t="str">
            <v>Corea ( República )</v>
          </cell>
          <cell r="E98" t="str">
            <v>Корея (Республика )</v>
          </cell>
          <cell r="F98" t="str">
            <v>South Korean Won</v>
          </cell>
          <cell r="G98" t="str">
            <v>KRW</v>
          </cell>
        </row>
        <row r="99">
          <cell r="B99" t="str">
            <v>Kosovo</v>
          </cell>
          <cell r="C99" t="str">
            <v>Kosovo</v>
          </cell>
          <cell r="D99" t="str">
            <v>Kosovo</v>
          </cell>
          <cell r="E99" t="str">
            <v>Косово</v>
          </cell>
          <cell r="F99" t="str">
            <v>Euro</v>
          </cell>
          <cell r="G99" t="str">
            <v>EUR</v>
          </cell>
        </row>
        <row r="100">
          <cell r="B100" t="str">
            <v>Kuwait</v>
          </cell>
          <cell r="C100" t="str">
            <v>Koweit</v>
          </cell>
          <cell r="D100" t="str">
            <v>Kuwait</v>
          </cell>
          <cell r="E100" t="str">
            <v>Кувейт</v>
          </cell>
          <cell r="F100" t="str">
            <v>Kuwaiti Dinar</v>
          </cell>
          <cell r="G100" t="str">
            <v>KWD</v>
          </cell>
        </row>
        <row r="101">
          <cell r="B101" t="str">
            <v>Kyrgyzstan</v>
          </cell>
          <cell r="C101" t="str">
            <v>Kirghizistan</v>
          </cell>
          <cell r="D101" t="str">
            <v>Kirguistán</v>
          </cell>
          <cell r="E101" t="str">
            <v>Киргизия</v>
          </cell>
          <cell r="F101" t="str">
            <v>Kyrgyzstani Som</v>
          </cell>
          <cell r="G101" t="str">
            <v>KGS</v>
          </cell>
        </row>
        <row r="102">
          <cell r="B102" t="str">
            <v>Lao (Peoples Democratic Republic)</v>
          </cell>
          <cell r="C102" t="str">
            <v>Lao ( République démocratique populaire )</v>
          </cell>
          <cell r="D102" t="str">
            <v>Lao ( República Popular Democrática )</v>
          </cell>
          <cell r="E102" t="str">
            <v>Лао ( Народная Демократическая Республика)</v>
          </cell>
          <cell r="F102" t="str">
            <v>Lao Kip</v>
          </cell>
          <cell r="G102" t="str">
            <v>LAK</v>
          </cell>
        </row>
        <row r="103">
          <cell r="B103" t="str">
            <v>Latvia</v>
          </cell>
          <cell r="C103" t="str">
            <v>Lettonie</v>
          </cell>
          <cell r="D103" t="str">
            <v>Letonia</v>
          </cell>
          <cell r="E103" t="str">
            <v>Латвия</v>
          </cell>
          <cell r="F103" t="str">
            <v>Latvian Lats</v>
          </cell>
          <cell r="G103" t="str">
            <v>LVL</v>
          </cell>
        </row>
        <row r="104">
          <cell r="B104" t="str">
            <v>Lebanon</v>
          </cell>
          <cell r="C104" t="str">
            <v>Liban</v>
          </cell>
          <cell r="D104" t="str">
            <v>Líbano</v>
          </cell>
          <cell r="E104" t="str">
            <v>Ливан</v>
          </cell>
          <cell r="F104" t="str">
            <v>Lebanese Lira</v>
          </cell>
          <cell r="G104" t="str">
            <v>LBP</v>
          </cell>
        </row>
        <row r="105">
          <cell r="B105" t="str">
            <v>Lesotho</v>
          </cell>
          <cell r="C105" t="str">
            <v>Lesotho</v>
          </cell>
          <cell r="D105" t="str">
            <v>Lesoto</v>
          </cell>
          <cell r="E105" t="str">
            <v>Лесото</v>
          </cell>
          <cell r="F105" t="str">
            <v>Lesotho Loti</v>
          </cell>
          <cell r="G105" t="str">
            <v>LSL</v>
          </cell>
        </row>
        <row r="106">
          <cell r="B106" t="str">
            <v>Liberia</v>
          </cell>
          <cell r="C106" t="str">
            <v>Libéria</v>
          </cell>
          <cell r="D106" t="str">
            <v>Liberia</v>
          </cell>
          <cell r="E106" t="str">
            <v>Либерия</v>
          </cell>
          <cell r="F106" t="str">
            <v>Liberian Dollar</v>
          </cell>
          <cell r="G106" t="str">
            <v>LRD</v>
          </cell>
        </row>
        <row r="107">
          <cell r="B107" t="str">
            <v>Libyan Arab Jamahiriya</v>
          </cell>
          <cell r="C107" t="str">
            <v>Jamahiriya arabe libyenne</v>
          </cell>
          <cell r="D107" t="str">
            <v>Jamahiriya Árabe Libia</v>
          </cell>
          <cell r="E107" t="str">
            <v>Ливийская Арабская Джамахирия</v>
          </cell>
          <cell r="F107" t="str">
            <v>Libyan Dinar</v>
          </cell>
          <cell r="G107" t="str">
            <v>LYD</v>
          </cell>
        </row>
        <row r="108">
          <cell r="B108" t="str">
            <v>Liechtenstein</v>
          </cell>
          <cell r="C108" t="str">
            <v>Liechtenstein</v>
          </cell>
          <cell r="D108" t="str">
            <v>Liechtenstein</v>
          </cell>
          <cell r="E108" t="str">
            <v>Лихтенштейн</v>
          </cell>
          <cell r="F108" t="str">
            <v>Swiss Franc</v>
          </cell>
          <cell r="G108" t="str">
            <v>CHF</v>
          </cell>
        </row>
        <row r="109">
          <cell r="B109" t="str">
            <v>Lithuania</v>
          </cell>
          <cell r="C109" t="str">
            <v>Lituanie</v>
          </cell>
          <cell r="D109" t="str">
            <v>Lituania</v>
          </cell>
          <cell r="E109" t="str">
            <v>Литва</v>
          </cell>
          <cell r="F109" t="str">
            <v>Lithuanian Litas</v>
          </cell>
          <cell r="G109" t="str">
            <v>LTL</v>
          </cell>
        </row>
        <row r="110">
          <cell r="B110" t="str">
            <v>Luxembourg</v>
          </cell>
          <cell r="C110" t="str">
            <v>Luxembourg</v>
          </cell>
          <cell r="D110" t="str">
            <v>Luxemburgo</v>
          </cell>
          <cell r="E110" t="str">
            <v>Люксембург</v>
          </cell>
          <cell r="F110" t="str">
            <v>Euro</v>
          </cell>
          <cell r="G110" t="str">
            <v>EUR</v>
          </cell>
        </row>
        <row r="111">
          <cell r="B111" t="str">
            <v>Macao</v>
          </cell>
          <cell r="C111" t="str">
            <v>Macao</v>
          </cell>
          <cell r="D111" t="str">
            <v>Macao</v>
          </cell>
          <cell r="E111" t="str">
            <v>Макао</v>
          </cell>
          <cell r="F111" t="str">
            <v>Macanese Pataca</v>
          </cell>
          <cell r="G111" t="str">
            <v>MOP</v>
          </cell>
        </row>
        <row r="112">
          <cell r="B112" t="str">
            <v>Macedonia (Former Yugoslav Republic)</v>
          </cell>
          <cell r="C112" t="str">
            <v>Macédoine ( ex-République yougoslave )</v>
          </cell>
          <cell r="D112" t="str">
            <v>Macedonia ( Antigua República Yugoslava )</v>
          </cell>
          <cell r="E112" t="str">
            <v>Македония ( бывшая республика Югославии )</v>
          </cell>
          <cell r="F112" t="str">
            <v>Denar</v>
          </cell>
          <cell r="G112" t="str">
            <v>MKD</v>
          </cell>
        </row>
        <row r="113">
          <cell r="B113" t="str">
            <v>Madagascar</v>
          </cell>
          <cell r="C113" t="str">
            <v>Madagascar</v>
          </cell>
          <cell r="D113" t="str">
            <v>Madagascar</v>
          </cell>
          <cell r="E113" t="str">
            <v>Мадагаскар</v>
          </cell>
          <cell r="F113" t="str">
            <v>Malagasy Ariary</v>
          </cell>
          <cell r="G113" t="str">
            <v>MGA</v>
          </cell>
        </row>
        <row r="114">
          <cell r="B114" t="str">
            <v>Malawi</v>
          </cell>
          <cell r="C114" t="str">
            <v>Malawi</v>
          </cell>
          <cell r="D114" t="str">
            <v>Malawi</v>
          </cell>
          <cell r="E114" t="str">
            <v>Малави</v>
          </cell>
          <cell r="F114" t="str">
            <v>Malawian Kwacha</v>
          </cell>
          <cell r="G114" t="str">
            <v>MWK</v>
          </cell>
        </row>
        <row r="115">
          <cell r="B115" t="str">
            <v>Malaysia</v>
          </cell>
          <cell r="C115" t="str">
            <v>Malaisie</v>
          </cell>
          <cell r="D115" t="str">
            <v>Malasia</v>
          </cell>
          <cell r="E115" t="str">
            <v>Малайзия</v>
          </cell>
          <cell r="F115" t="str">
            <v>Malaysian Ringgit</v>
          </cell>
          <cell r="G115" t="str">
            <v>MYR</v>
          </cell>
        </row>
        <row r="116">
          <cell r="B116" t="str">
            <v>Maldives</v>
          </cell>
          <cell r="C116" t="str">
            <v>Maldives</v>
          </cell>
          <cell r="D116" t="str">
            <v>Maldivas</v>
          </cell>
          <cell r="E116" t="str">
            <v>Мальдивы</v>
          </cell>
          <cell r="F116" t="str">
            <v>Maldivian Rufiyaa</v>
          </cell>
          <cell r="G116" t="str">
            <v>MVR</v>
          </cell>
        </row>
        <row r="117">
          <cell r="B117" t="str">
            <v>Mali</v>
          </cell>
          <cell r="C117" t="str">
            <v>Mali</v>
          </cell>
          <cell r="D117" t="str">
            <v>Malí</v>
          </cell>
          <cell r="E117" t="str">
            <v>Мали</v>
          </cell>
          <cell r="F117" t="str">
            <v>CFA Franc</v>
          </cell>
          <cell r="G117" t="str">
            <v>XOF</v>
          </cell>
        </row>
        <row r="118">
          <cell r="B118" t="str">
            <v>Malta</v>
          </cell>
          <cell r="C118" t="str">
            <v>Malte</v>
          </cell>
          <cell r="D118" t="str">
            <v>Malta</v>
          </cell>
          <cell r="E118" t="str">
            <v>Мальта</v>
          </cell>
          <cell r="F118" t="str">
            <v>Euro</v>
          </cell>
          <cell r="G118" t="str">
            <v>EUR</v>
          </cell>
        </row>
        <row r="119">
          <cell r="B119" t="str">
            <v>Mauritania</v>
          </cell>
          <cell r="C119" t="str">
            <v>Mauritanie</v>
          </cell>
          <cell r="D119" t="str">
            <v>Mauritania</v>
          </cell>
          <cell r="E119" t="str">
            <v>Мавритания</v>
          </cell>
          <cell r="F119" t="str">
            <v>Mauritanian Ouguiya</v>
          </cell>
          <cell r="G119" t="str">
            <v>MRO</v>
          </cell>
        </row>
        <row r="120">
          <cell r="B120" t="str">
            <v>Mauritius</v>
          </cell>
          <cell r="C120" t="str">
            <v>Maurice</v>
          </cell>
          <cell r="D120" t="str">
            <v>Mauricio</v>
          </cell>
          <cell r="E120" t="str">
            <v>Маврикий</v>
          </cell>
          <cell r="F120" t="str">
            <v>Mauritian Rupee</v>
          </cell>
          <cell r="G120" t="str">
            <v>MUR</v>
          </cell>
        </row>
        <row r="121">
          <cell r="B121" t="str">
            <v>Mexico</v>
          </cell>
          <cell r="C121" t="str">
            <v>Mexique</v>
          </cell>
          <cell r="D121" t="str">
            <v>México</v>
          </cell>
          <cell r="E121" t="str">
            <v>Мексика</v>
          </cell>
          <cell r="F121" t="str">
            <v>Mexican Peso</v>
          </cell>
          <cell r="G121" t="str">
            <v>MXN</v>
          </cell>
        </row>
        <row r="122">
          <cell r="B122" t="str">
            <v>Micronesia (Federated States)</v>
          </cell>
          <cell r="C122" t="str">
            <v>Micronésie (États fédérés )</v>
          </cell>
          <cell r="D122" t="str">
            <v>Micronesia ( Estados Federados )</v>
          </cell>
          <cell r="E122" t="str">
            <v>Микронезия (Федеративные Штаты )</v>
          </cell>
          <cell r="F122" t="str">
            <v>United States Dollar</v>
          </cell>
          <cell r="G122" t="str">
            <v>USD</v>
          </cell>
        </row>
        <row r="123">
          <cell r="B123" t="str">
            <v>Moldova</v>
          </cell>
          <cell r="C123" t="str">
            <v>Moldavie</v>
          </cell>
          <cell r="D123" t="str">
            <v>Moldavia</v>
          </cell>
          <cell r="E123" t="str">
            <v>Молдова</v>
          </cell>
          <cell r="F123" t="str">
            <v>Moldovan Leu</v>
          </cell>
          <cell r="G123" t="str">
            <v>MDL</v>
          </cell>
        </row>
        <row r="124">
          <cell r="B124" t="str">
            <v>Monaco</v>
          </cell>
          <cell r="C124" t="str">
            <v>Monaco</v>
          </cell>
          <cell r="D124" t="str">
            <v>Mónaco</v>
          </cell>
          <cell r="E124" t="str">
            <v>Монако</v>
          </cell>
          <cell r="F124" t="str">
            <v>Euro</v>
          </cell>
          <cell r="G124" t="str">
            <v>EUR</v>
          </cell>
        </row>
        <row r="125">
          <cell r="B125" t="str">
            <v>Mongolia</v>
          </cell>
          <cell r="C125" t="str">
            <v>Mongolie</v>
          </cell>
          <cell r="D125" t="str">
            <v>Mongolia</v>
          </cell>
          <cell r="E125" t="str">
            <v>Монголия</v>
          </cell>
          <cell r="F125" t="str">
            <v>Mongolian Tugrik</v>
          </cell>
          <cell r="G125" t="str">
            <v>MNT</v>
          </cell>
        </row>
        <row r="126">
          <cell r="B126" t="str">
            <v>Montenegro</v>
          </cell>
          <cell r="C126" t="str">
            <v>Monténégro</v>
          </cell>
          <cell r="D126" t="str">
            <v>Montenegro</v>
          </cell>
          <cell r="E126" t="str">
            <v>Черногория</v>
          </cell>
          <cell r="F126" t="str">
            <v>Euro</v>
          </cell>
          <cell r="G126" t="str">
            <v>EUR</v>
          </cell>
        </row>
        <row r="127">
          <cell r="B127" t="str">
            <v>Montserrat</v>
          </cell>
          <cell r="C127" t="str">
            <v>Montserrat</v>
          </cell>
          <cell r="D127" t="str">
            <v>Montserrat</v>
          </cell>
          <cell r="E127" t="str">
            <v>Монтсеррат</v>
          </cell>
          <cell r="F127" t="str">
            <v>East Caribbean Dollar</v>
          </cell>
          <cell r="G127" t="str">
            <v>XCD</v>
          </cell>
        </row>
        <row r="128">
          <cell r="B128" t="str">
            <v>Morocco</v>
          </cell>
          <cell r="C128" t="str">
            <v>Maroc</v>
          </cell>
          <cell r="D128" t="str">
            <v>Marruecos</v>
          </cell>
          <cell r="E128" t="str">
            <v>Марокко</v>
          </cell>
          <cell r="F128" t="str">
            <v>Moroccan Dirham</v>
          </cell>
          <cell r="G128" t="str">
            <v>MAD</v>
          </cell>
        </row>
        <row r="129">
          <cell r="B129" t="str">
            <v>Mozambique</v>
          </cell>
          <cell r="C129" t="str">
            <v>Mozambique</v>
          </cell>
          <cell r="D129" t="str">
            <v>Mozambique</v>
          </cell>
          <cell r="E129" t="str">
            <v>Мозамбик</v>
          </cell>
          <cell r="F129" t="str">
            <v>Mozambican Metical</v>
          </cell>
          <cell r="G129" t="str">
            <v>MZN</v>
          </cell>
        </row>
        <row r="130">
          <cell r="B130" t="str">
            <v>Myanmar</v>
          </cell>
          <cell r="C130" t="str">
            <v>Myanmar</v>
          </cell>
          <cell r="D130" t="str">
            <v>Myanmar</v>
          </cell>
          <cell r="E130" t="str">
            <v>Мьянма</v>
          </cell>
          <cell r="F130" t="str">
            <v>Myanma Kyat</v>
          </cell>
          <cell r="G130" t="str">
            <v>MMK</v>
          </cell>
        </row>
        <row r="131">
          <cell r="B131" t="str">
            <v>Namibia</v>
          </cell>
          <cell r="C131" t="str">
            <v>Namibie</v>
          </cell>
          <cell r="D131" t="str">
            <v>Namibia</v>
          </cell>
          <cell r="E131" t="str">
            <v>Намибия</v>
          </cell>
          <cell r="F131" t="str">
            <v>Namibian Dollar</v>
          </cell>
          <cell r="G131" t="str">
            <v>NAD</v>
          </cell>
        </row>
        <row r="132">
          <cell r="B132" t="str">
            <v>Nauru</v>
          </cell>
          <cell r="C132" t="str">
            <v>Nauru</v>
          </cell>
          <cell r="D132" t="str">
            <v>Nauru</v>
          </cell>
          <cell r="E132" t="str">
            <v>Науру</v>
          </cell>
          <cell r="F132" t="str">
            <v>Australian Dollar</v>
          </cell>
          <cell r="G132" t="str">
            <v>AUD</v>
          </cell>
        </row>
        <row r="133">
          <cell r="B133" t="str">
            <v>Nepal</v>
          </cell>
          <cell r="C133" t="str">
            <v>Népal</v>
          </cell>
          <cell r="D133" t="str">
            <v>Nepal</v>
          </cell>
          <cell r="E133" t="str">
            <v>Непал</v>
          </cell>
          <cell r="F133" t="str">
            <v>Nepalese Rupee</v>
          </cell>
          <cell r="G133" t="str">
            <v>NPR</v>
          </cell>
        </row>
        <row r="134">
          <cell r="B134" t="str">
            <v>Netherlands</v>
          </cell>
          <cell r="C134" t="str">
            <v>Pays-Bas</v>
          </cell>
          <cell r="D134" t="str">
            <v>Países Bajos</v>
          </cell>
          <cell r="E134" t="str">
            <v>Нидерланды</v>
          </cell>
          <cell r="F134" t="str">
            <v>Euro</v>
          </cell>
          <cell r="G134" t="str">
            <v>EUR</v>
          </cell>
        </row>
        <row r="135">
          <cell r="B135" t="str">
            <v>Netherlands Antilles</v>
          </cell>
          <cell r="C135" t="str">
            <v>Antilles néerlandaises</v>
          </cell>
          <cell r="D135" t="str">
            <v>Antillas Holandesas</v>
          </cell>
          <cell r="E135" t="str">
            <v>Нидерландские Антильские острова</v>
          </cell>
          <cell r="F135" t="str">
            <v>Netherlands Antillean Gulden</v>
          </cell>
          <cell r="G135" t="str">
            <v>ANG</v>
          </cell>
        </row>
        <row r="136">
          <cell r="B136" t="str">
            <v>New Caledonia</v>
          </cell>
          <cell r="C136" t="str">
            <v>Nouvelle-Calédonie</v>
          </cell>
          <cell r="D136" t="str">
            <v>Nueva Caledonia</v>
          </cell>
          <cell r="E136" t="str">
            <v>Новая Каледония</v>
          </cell>
          <cell r="F136" t="str">
            <v>CFP Franc</v>
          </cell>
          <cell r="G136" t="str">
            <v>XPF</v>
          </cell>
        </row>
        <row r="137">
          <cell r="B137" t="str">
            <v>New Zealand</v>
          </cell>
          <cell r="C137" t="str">
            <v>nouvelle-Zélande</v>
          </cell>
          <cell r="D137" t="str">
            <v>Nueva Zelandia</v>
          </cell>
          <cell r="E137" t="str">
            <v>Новая Зеландия</v>
          </cell>
          <cell r="F137" t="str">
            <v>New Zealand Dollar</v>
          </cell>
          <cell r="G137" t="str">
            <v>NZD</v>
          </cell>
        </row>
        <row r="138">
          <cell r="B138" t="str">
            <v>Nicaragua</v>
          </cell>
          <cell r="C138" t="str">
            <v>Nicaragua</v>
          </cell>
          <cell r="D138" t="str">
            <v>Nicaragua</v>
          </cell>
          <cell r="E138" t="str">
            <v>Никарагуа</v>
          </cell>
          <cell r="F138" t="str">
            <v>Nicaraguan Cordoba</v>
          </cell>
          <cell r="G138" t="str">
            <v>NIO</v>
          </cell>
        </row>
        <row r="139">
          <cell r="B139" t="str">
            <v>Niger</v>
          </cell>
          <cell r="C139" t="str">
            <v>Niger</v>
          </cell>
          <cell r="D139" t="str">
            <v>Níger</v>
          </cell>
          <cell r="E139" t="str">
            <v>Нигер</v>
          </cell>
          <cell r="F139" t="str">
            <v>CFA Franc</v>
          </cell>
          <cell r="G139" t="str">
            <v>XOF</v>
          </cell>
        </row>
        <row r="140">
          <cell r="B140" t="str">
            <v>Nigeria</v>
          </cell>
          <cell r="C140" t="str">
            <v>Nigeria</v>
          </cell>
          <cell r="D140" t="str">
            <v>Nigeria</v>
          </cell>
          <cell r="E140" t="str">
            <v>Нигерия</v>
          </cell>
          <cell r="F140" t="str">
            <v>Naira</v>
          </cell>
          <cell r="G140" t="str">
            <v>NGN</v>
          </cell>
        </row>
        <row r="141">
          <cell r="B141" t="str">
            <v>Norway</v>
          </cell>
          <cell r="C141" t="str">
            <v>Norvège</v>
          </cell>
          <cell r="D141" t="str">
            <v>Noruega</v>
          </cell>
          <cell r="E141" t="str">
            <v>Норвегия</v>
          </cell>
          <cell r="F141" t="str">
            <v>Norway Krone</v>
          </cell>
          <cell r="G141" t="str">
            <v>NOK</v>
          </cell>
        </row>
        <row r="142">
          <cell r="B142" t="str">
            <v>Oman</v>
          </cell>
          <cell r="C142" t="str">
            <v>Oman</v>
          </cell>
          <cell r="D142" t="str">
            <v>Omán</v>
          </cell>
          <cell r="E142" t="str">
            <v>Оман</v>
          </cell>
          <cell r="F142" t="str">
            <v>Omani Rial</v>
          </cell>
          <cell r="G142" t="str">
            <v>OMR</v>
          </cell>
        </row>
        <row r="143">
          <cell r="B143" t="str">
            <v>Pakistan</v>
          </cell>
          <cell r="C143" t="str">
            <v>Pakistan</v>
          </cell>
          <cell r="D143" t="str">
            <v>Pakistán</v>
          </cell>
          <cell r="E143" t="str">
            <v>Пакистан</v>
          </cell>
          <cell r="F143" t="str">
            <v>Pakistani Rupee</v>
          </cell>
          <cell r="G143" t="str">
            <v>PKR</v>
          </cell>
        </row>
        <row r="144">
          <cell r="B144" t="str">
            <v>Palau</v>
          </cell>
          <cell r="C144" t="str">
            <v>Palau</v>
          </cell>
          <cell r="D144" t="str">
            <v>Palau</v>
          </cell>
          <cell r="E144" t="str">
            <v>Палау</v>
          </cell>
          <cell r="F144" t="str">
            <v>United States Dollar</v>
          </cell>
          <cell r="G144" t="str">
            <v>USD</v>
          </cell>
        </row>
        <row r="145">
          <cell r="B145" t="str">
            <v>Palestine</v>
          </cell>
          <cell r="C145" t="str">
            <v>Palestine</v>
          </cell>
          <cell r="D145" t="str">
            <v>Palestina</v>
          </cell>
          <cell r="E145" t="str">
            <v>Палестина</v>
          </cell>
          <cell r="F145" t="str">
            <v>Shekel</v>
          </cell>
          <cell r="G145" t="str">
            <v>ILS</v>
          </cell>
        </row>
        <row r="146">
          <cell r="B146" t="str">
            <v>Panama</v>
          </cell>
          <cell r="C146" t="str">
            <v>Panama</v>
          </cell>
          <cell r="D146" t="str">
            <v>Panamá</v>
          </cell>
          <cell r="E146" t="str">
            <v>Панама</v>
          </cell>
          <cell r="F146" t="str">
            <v>Panamanian Balboa</v>
          </cell>
          <cell r="G146" t="str">
            <v>PAB</v>
          </cell>
        </row>
        <row r="147">
          <cell r="B147" t="str">
            <v>Papua New Guinea</v>
          </cell>
          <cell r="C147" t="str">
            <v>Papouasie-Nouvelle- Guinée</v>
          </cell>
          <cell r="D147" t="str">
            <v>Papua Nueva Guinea</v>
          </cell>
          <cell r="E147" t="str">
            <v>Папуа-Новая Гвинея</v>
          </cell>
          <cell r="F147" t="str">
            <v>Kina</v>
          </cell>
          <cell r="G147" t="str">
            <v>PGK</v>
          </cell>
        </row>
        <row r="148">
          <cell r="B148" t="str">
            <v>Paraguay</v>
          </cell>
          <cell r="C148" t="str">
            <v>Paraguay</v>
          </cell>
          <cell r="D148" t="str">
            <v>Paraguay</v>
          </cell>
          <cell r="E148" t="str">
            <v>Парагвай</v>
          </cell>
          <cell r="F148" t="str">
            <v>Guarani</v>
          </cell>
          <cell r="G148" t="str">
            <v>PYG</v>
          </cell>
        </row>
        <row r="149">
          <cell r="B149" t="str">
            <v>Peru</v>
          </cell>
          <cell r="C149" t="str">
            <v>Pérou</v>
          </cell>
          <cell r="D149" t="str">
            <v>Perú</v>
          </cell>
          <cell r="E149" t="str">
            <v>Перу</v>
          </cell>
          <cell r="F149" t="str">
            <v>Peruvian Nuevo Sol</v>
          </cell>
          <cell r="G149" t="str">
            <v>PEN</v>
          </cell>
        </row>
        <row r="150">
          <cell r="B150" t="str">
            <v>Philippines</v>
          </cell>
          <cell r="C150" t="str">
            <v>Philippines</v>
          </cell>
          <cell r="D150" t="str">
            <v>Filipinas</v>
          </cell>
          <cell r="E150" t="str">
            <v>Филиппины</v>
          </cell>
          <cell r="F150" t="str">
            <v>Philippine Peso</v>
          </cell>
          <cell r="G150" t="str">
            <v>PHP</v>
          </cell>
        </row>
        <row r="151">
          <cell r="B151" t="str">
            <v>Poland</v>
          </cell>
          <cell r="C151" t="str">
            <v>Pologne</v>
          </cell>
          <cell r="D151" t="str">
            <v>Polonia</v>
          </cell>
          <cell r="E151" t="str">
            <v>Польша</v>
          </cell>
          <cell r="F151" t="str">
            <v>Polish Zloty</v>
          </cell>
          <cell r="G151" t="str">
            <v>PLN</v>
          </cell>
        </row>
        <row r="152">
          <cell r="B152" t="str">
            <v>Portugal</v>
          </cell>
          <cell r="C152" t="str">
            <v>Portugal</v>
          </cell>
          <cell r="D152" t="str">
            <v>Portugal</v>
          </cell>
          <cell r="E152" t="str">
            <v>Португалия</v>
          </cell>
          <cell r="F152" t="str">
            <v>Euro</v>
          </cell>
          <cell r="G152" t="str">
            <v>EUR</v>
          </cell>
        </row>
        <row r="153">
          <cell r="B153" t="str">
            <v>Puerto Rico</v>
          </cell>
          <cell r="C153" t="str">
            <v>Puerto Rico</v>
          </cell>
          <cell r="D153" t="str">
            <v>Puerto Rico</v>
          </cell>
          <cell r="E153" t="str">
            <v>Пуэрто-Рико</v>
          </cell>
          <cell r="F153" t="str">
            <v>United States Dollar</v>
          </cell>
          <cell r="G153" t="str">
            <v>USD</v>
          </cell>
        </row>
        <row r="154">
          <cell r="B154" t="str">
            <v>Qatar</v>
          </cell>
          <cell r="C154" t="str">
            <v>Qatar</v>
          </cell>
          <cell r="D154" t="str">
            <v>Katar</v>
          </cell>
          <cell r="E154" t="str">
            <v>Катар</v>
          </cell>
          <cell r="F154" t="str">
            <v>Qatari Riyal</v>
          </cell>
          <cell r="G154" t="str">
            <v>QAR</v>
          </cell>
        </row>
        <row r="155">
          <cell r="B155" t="str">
            <v>Romania</v>
          </cell>
          <cell r="C155" t="str">
            <v>Roumanie</v>
          </cell>
          <cell r="D155" t="str">
            <v>Rumania</v>
          </cell>
          <cell r="E155" t="str">
            <v>Румыния</v>
          </cell>
          <cell r="F155" t="str">
            <v>Romanian Leu</v>
          </cell>
          <cell r="G155" t="str">
            <v>RON</v>
          </cell>
        </row>
        <row r="156">
          <cell r="B156" t="str">
            <v>Russian Federation</v>
          </cell>
          <cell r="C156" t="str">
            <v>Fédération de Russie</v>
          </cell>
          <cell r="D156" t="str">
            <v>Federación de Rusia</v>
          </cell>
          <cell r="E156" t="str">
            <v>Русский Федерация</v>
          </cell>
          <cell r="F156" t="str">
            <v>Russian Ruble</v>
          </cell>
          <cell r="G156" t="str">
            <v>RUB</v>
          </cell>
        </row>
        <row r="157">
          <cell r="B157" t="str">
            <v>Rwanda</v>
          </cell>
          <cell r="C157" t="str">
            <v>Rwanda</v>
          </cell>
          <cell r="D157" t="str">
            <v>Ruanda</v>
          </cell>
          <cell r="E157" t="str">
            <v>Руанда</v>
          </cell>
          <cell r="F157" t="str">
            <v>Rwandan Franc</v>
          </cell>
          <cell r="G157" t="str">
            <v>RWF</v>
          </cell>
        </row>
        <row r="158">
          <cell r="B158" t="str">
            <v>Saint Helena</v>
          </cell>
          <cell r="C158" t="str">
            <v>Sainte-Hélène</v>
          </cell>
          <cell r="D158" t="str">
            <v>Santa Elena</v>
          </cell>
          <cell r="E158" t="str">
            <v>Остров Святой Елены</v>
          </cell>
          <cell r="F158" t="str">
            <v>Saint Helena Pound</v>
          </cell>
          <cell r="G158" t="str">
            <v>SHP</v>
          </cell>
        </row>
        <row r="159">
          <cell r="B159" t="str">
            <v>Saint Kitts and Nevis</v>
          </cell>
          <cell r="C159" t="str">
            <v>Saint-Kitts- et-Nevis</v>
          </cell>
          <cell r="D159" t="str">
            <v>Saint Kitts y Nevis</v>
          </cell>
          <cell r="E159" t="str">
            <v>Сент-Китс и Невис</v>
          </cell>
          <cell r="F159" t="str">
            <v>East Caribbean Dollar</v>
          </cell>
          <cell r="G159" t="str">
            <v>XCD</v>
          </cell>
        </row>
        <row r="160">
          <cell r="B160" t="str">
            <v>Saint Lucia</v>
          </cell>
          <cell r="C160" t="str">
            <v>Sainte-Lucie</v>
          </cell>
          <cell r="D160" t="str">
            <v>Santa Lucía</v>
          </cell>
          <cell r="E160" t="str">
            <v>Сент-Люсия</v>
          </cell>
          <cell r="F160" t="str">
            <v>East Caribbean Dollar</v>
          </cell>
          <cell r="G160" t="str">
            <v>XCD</v>
          </cell>
        </row>
        <row r="161">
          <cell r="B161" t="str">
            <v>Saint Vincent and Grenadines</v>
          </cell>
          <cell r="C161" t="str">
            <v>Saint-Vincent- et-les Grenadines</v>
          </cell>
          <cell r="D161" t="str">
            <v>San Vicente y Granadinas</v>
          </cell>
          <cell r="E161" t="str">
            <v>Сент-Винсент и Гренадины</v>
          </cell>
          <cell r="F161" t="str">
            <v>East Caribbean Dollar</v>
          </cell>
          <cell r="G161" t="str">
            <v>XCD</v>
          </cell>
        </row>
        <row r="162">
          <cell r="B162" t="str">
            <v>Samoa</v>
          </cell>
          <cell r="C162" t="str">
            <v>Samoa</v>
          </cell>
          <cell r="D162" t="str">
            <v>Samoa</v>
          </cell>
          <cell r="E162" t="str">
            <v>Самоа</v>
          </cell>
          <cell r="F162" t="str">
            <v>Samoan Tala</v>
          </cell>
          <cell r="G162" t="str">
            <v>WST</v>
          </cell>
        </row>
        <row r="163">
          <cell r="B163" t="str">
            <v>San Marino</v>
          </cell>
          <cell r="C163" t="str">
            <v>San Marino</v>
          </cell>
          <cell r="D163" t="str">
            <v>San Marino</v>
          </cell>
          <cell r="E163" t="str">
            <v>Сан - Марино</v>
          </cell>
          <cell r="F163" t="str">
            <v>Euro</v>
          </cell>
          <cell r="G163" t="str">
            <v>EUR</v>
          </cell>
        </row>
        <row r="164">
          <cell r="B164" t="str">
            <v>Sao Tome and Principe</v>
          </cell>
          <cell r="C164" t="str">
            <v>Sao Tomé et Principe</v>
          </cell>
          <cell r="D164" t="str">
            <v>Santo Tomé y Príncipe</v>
          </cell>
          <cell r="E164" t="str">
            <v>Сан-Томе и Принсипи</v>
          </cell>
          <cell r="F164" t="str">
            <v>Sao Tome and Principe Dobra</v>
          </cell>
          <cell r="G164" t="str">
            <v>STD</v>
          </cell>
        </row>
        <row r="165">
          <cell r="B165" t="str">
            <v>Saudi Arabia</v>
          </cell>
          <cell r="C165" t="str">
            <v>Arabie Saoudite</v>
          </cell>
          <cell r="D165" t="str">
            <v>Arabia Saudita</v>
          </cell>
          <cell r="E165" t="str">
            <v>Саудовская Аравия</v>
          </cell>
          <cell r="F165" t="str">
            <v>Saudi Riyal</v>
          </cell>
          <cell r="G165" t="str">
            <v>SAR</v>
          </cell>
        </row>
        <row r="166">
          <cell r="B166" t="str">
            <v>Senegal</v>
          </cell>
          <cell r="C166" t="str">
            <v>Sénégal</v>
          </cell>
          <cell r="D166" t="str">
            <v>Senegal</v>
          </cell>
          <cell r="E166" t="str">
            <v>Сенегал</v>
          </cell>
          <cell r="F166" t="str">
            <v>CFA Franc</v>
          </cell>
          <cell r="G166" t="str">
            <v>XOF</v>
          </cell>
        </row>
        <row r="167">
          <cell r="B167" t="str">
            <v>Serbia</v>
          </cell>
          <cell r="C167" t="str">
            <v>Serbie</v>
          </cell>
          <cell r="D167" t="str">
            <v>Serbia</v>
          </cell>
          <cell r="E167" t="str">
            <v>Сербия</v>
          </cell>
          <cell r="F167" t="str">
            <v>Dinar</v>
          </cell>
          <cell r="G167" t="str">
            <v>RSD</v>
          </cell>
        </row>
        <row r="168">
          <cell r="B168" t="str">
            <v>Seychelles</v>
          </cell>
          <cell r="C168" t="str">
            <v>Seychelles</v>
          </cell>
          <cell r="D168" t="str">
            <v>Seychelles</v>
          </cell>
          <cell r="E168" t="str">
            <v>Сейшельские острова</v>
          </cell>
          <cell r="F168" t="str">
            <v>Seychellois Rupee</v>
          </cell>
          <cell r="G168" t="str">
            <v>SCR</v>
          </cell>
        </row>
        <row r="169">
          <cell r="B169" t="str">
            <v>Sierra Leone</v>
          </cell>
          <cell r="C169" t="str">
            <v>Sierra Leone</v>
          </cell>
          <cell r="D169" t="str">
            <v>Sierra Leona</v>
          </cell>
          <cell r="E169" t="str">
            <v>Сьерра-Леоне</v>
          </cell>
          <cell r="F169" t="str">
            <v>Leone</v>
          </cell>
          <cell r="G169" t="str">
            <v>SLL</v>
          </cell>
        </row>
        <row r="170">
          <cell r="B170" t="str">
            <v>Singapore</v>
          </cell>
          <cell r="C170" t="str">
            <v>Singapour</v>
          </cell>
          <cell r="D170" t="str">
            <v>Singapur</v>
          </cell>
          <cell r="E170" t="str">
            <v>Сингапур</v>
          </cell>
          <cell r="F170" t="str">
            <v>Singapore Dollar</v>
          </cell>
          <cell r="G170" t="str">
            <v>SGD</v>
          </cell>
        </row>
        <row r="171">
          <cell r="B171" t="str">
            <v>Slovakia</v>
          </cell>
          <cell r="C171" t="str">
            <v>Slovaquie</v>
          </cell>
          <cell r="D171" t="str">
            <v>Eslovaquia</v>
          </cell>
          <cell r="E171" t="str">
            <v>Словакия</v>
          </cell>
          <cell r="F171" t="str">
            <v>Slovak Koruna</v>
          </cell>
          <cell r="G171" t="str">
            <v>SKK</v>
          </cell>
        </row>
        <row r="172">
          <cell r="B172" t="str">
            <v>Slovenia</v>
          </cell>
          <cell r="C172" t="str">
            <v>Slovénie</v>
          </cell>
          <cell r="D172" t="str">
            <v>Eslovenia</v>
          </cell>
          <cell r="E172" t="str">
            <v>Словения</v>
          </cell>
          <cell r="F172" t="str">
            <v>Euro</v>
          </cell>
          <cell r="G172" t="str">
            <v>EUR</v>
          </cell>
        </row>
        <row r="173">
          <cell r="B173" t="str">
            <v>Solomon Islands</v>
          </cell>
          <cell r="C173" t="str">
            <v>Îles Salomon</v>
          </cell>
          <cell r="D173" t="str">
            <v>islas Salomón</v>
          </cell>
          <cell r="E173" t="str">
            <v>Соломоновы Острова</v>
          </cell>
          <cell r="F173" t="str">
            <v>Solomon Islands Dollar</v>
          </cell>
          <cell r="G173" t="str">
            <v>SBD</v>
          </cell>
        </row>
        <row r="174">
          <cell r="B174" t="str">
            <v>Somalia</v>
          </cell>
          <cell r="C174" t="str">
            <v>Somalie</v>
          </cell>
          <cell r="D174" t="str">
            <v>Somalia</v>
          </cell>
          <cell r="E174" t="str">
            <v>Сомали</v>
          </cell>
          <cell r="F174" t="str">
            <v>Somali Shilling</v>
          </cell>
          <cell r="G174" t="str">
            <v>SOS</v>
          </cell>
        </row>
        <row r="175">
          <cell r="B175" t="str">
            <v>South Africa</v>
          </cell>
          <cell r="C175" t="str">
            <v>Afrique du Sud</v>
          </cell>
          <cell r="D175" t="str">
            <v>Sudáfrica</v>
          </cell>
          <cell r="E175" t="str">
            <v>ЮАР</v>
          </cell>
          <cell r="F175" t="str">
            <v>[Rand]</v>
          </cell>
          <cell r="G175" t="str">
            <v>ZAR</v>
          </cell>
        </row>
        <row r="176">
          <cell r="B176" t="str">
            <v>South Sudan</v>
          </cell>
          <cell r="C176" t="str">
            <v>Sud-Soudan</v>
          </cell>
          <cell r="D176" t="str">
            <v>Sudán del Sur</v>
          </cell>
          <cell r="E176" t="str">
            <v>Южный Судан</v>
          </cell>
          <cell r="F176" t="str">
            <v>South Sudanese Pound</v>
          </cell>
          <cell r="G176" t="str">
            <v>SSP</v>
          </cell>
        </row>
        <row r="177">
          <cell r="B177" t="str">
            <v>Spain</v>
          </cell>
          <cell r="C177" t="str">
            <v>Espagne</v>
          </cell>
          <cell r="D177" t="str">
            <v>España</v>
          </cell>
          <cell r="E177" t="str">
            <v>Испания</v>
          </cell>
          <cell r="F177" t="str">
            <v>Euro</v>
          </cell>
          <cell r="G177" t="str">
            <v>EUR</v>
          </cell>
        </row>
        <row r="178">
          <cell r="B178" t="str">
            <v>Sri Lanka</v>
          </cell>
          <cell r="C178" t="str">
            <v>Sri Lanka</v>
          </cell>
          <cell r="D178" t="str">
            <v>Sri Lanka</v>
          </cell>
          <cell r="E178" t="str">
            <v>Шри Ланка</v>
          </cell>
          <cell r="F178" t="str">
            <v>Sri Lankan Rupee</v>
          </cell>
          <cell r="G178" t="str">
            <v>LKR</v>
          </cell>
        </row>
        <row r="179">
          <cell r="B179" t="str">
            <v>Sudan</v>
          </cell>
          <cell r="C179" t="str">
            <v>Soudan</v>
          </cell>
          <cell r="D179" t="str">
            <v>Sudán</v>
          </cell>
          <cell r="E179" t="str">
            <v>Судан</v>
          </cell>
          <cell r="F179" t="str">
            <v>Sudanese Pound</v>
          </cell>
          <cell r="G179" t="str">
            <v>SDG</v>
          </cell>
        </row>
        <row r="180">
          <cell r="B180" t="str">
            <v>Suriname</v>
          </cell>
          <cell r="C180" t="str">
            <v>Suriname</v>
          </cell>
          <cell r="D180" t="str">
            <v>Suriname</v>
          </cell>
          <cell r="E180" t="str">
            <v>Суринам</v>
          </cell>
          <cell r="F180" t="str">
            <v>Surinamese Dollar</v>
          </cell>
          <cell r="G180" t="str">
            <v>SRD</v>
          </cell>
        </row>
        <row r="181">
          <cell r="B181" t="str">
            <v>Swaziland</v>
          </cell>
          <cell r="C181" t="str">
            <v>Swaziland</v>
          </cell>
          <cell r="D181" t="str">
            <v>Swazilandia</v>
          </cell>
          <cell r="E181" t="str">
            <v>Свазиленд</v>
          </cell>
          <cell r="F181" t="str">
            <v>Lilangeni</v>
          </cell>
          <cell r="G181" t="str">
            <v>SZL</v>
          </cell>
        </row>
        <row r="182">
          <cell r="B182" t="str">
            <v>Sweden</v>
          </cell>
          <cell r="C182" t="str">
            <v>Suède</v>
          </cell>
          <cell r="D182" t="str">
            <v>Suecia</v>
          </cell>
          <cell r="E182" t="str">
            <v>Швеция</v>
          </cell>
          <cell r="F182" t="str">
            <v>Sweden Krona</v>
          </cell>
          <cell r="G182" t="str">
            <v>SEK</v>
          </cell>
        </row>
        <row r="183">
          <cell r="B183" t="str">
            <v>Switzerland</v>
          </cell>
          <cell r="C183" t="str">
            <v>Suisse</v>
          </cell>
          <cell r="D183" t="str">
            <v>Suiza</v>
          </cell>
          <cell r="E183" t="str">
            <v>Швейцария</v>
          </cell>
          <cell r="F183" t="str">
            <v>Swiss Franc</v>
          </cell>
          <cell r="G183" t="str">
            <v>CHF</v>
          </cell>
        </row>
        <row r="184">
          <cell r="B184" t="str">
            <v>Syrian Arab Republic</v>
          </cell>
          <cell r="C184" t="str">
            <v>République arabe syrienne</v>
          </cell>
          <cell r="D184" t="str">
            <v>República Árabe Siria</v>
          </cell>
          <cell r="E184" t="str">
            <v>Сирийская Арабская Республика</v>
          </cell>
          <cell r="F184" t="str">
            <v>Syrian Pound</v>
          </cell>
          <cell r="G184" t="str">
            <v>SYP</v>
          </cell>
        </row>
        <row r="185">
          <cell r="B185" t="str">
            <v>Taiwan</v>
          </cell>
          <cell r="C185" t="str">
            <v>Taiwan</v>
          </cell>
          <cell r="D185" t="str">
            <v>Taiwan</v>
          </cell>
          <cell r="E185" t="str">
            <v>Тайвань</v>
          </cell>
          <cell r="F185" t="str">
            <v>New Taiwan Dollar</v>
          </cell>
          <cell r="G185" t="str">
            <v>TWD</v>
          </cell>
        </row>
        <row r="186">
          <cell r="B186" t="str">
            <v>Tajikistan</v>
          </cell>
          <cell r="C186" t="str">
            <v>Tadjikistan</v>
          </cell>
          <cell r="D186" t="str">
            <v>Tayikistán</v>
          </cell>
          <cell r="E186" t="str">
            <v>Таджикистан</v>
          </cell>
          <cell r="F186" t="str">
            <v>Tajikistani Somoni</v>
          </cell>
          <cell r="G186" t="str">
            <v>TJS</v>
          </cell>
        </row>
        <row r="187">
          <cell r="B187" t="str">
            <v>Tanzania (United Republic)</v>
          </cell>
          <cell r="C187" t="str">
            <v>Tanzanie ( République-Unie )</v>
          </cell>
          <cell r="D187" t="str">
            <v>Tanzania ( República Unida )</v>
          </cell>
          <cell r="E187" t="str">
            <v>Танзания (Объединенная Республика )</v>
          </cell>
          <cell r="F187" t="str">
            <v>Tanzanian Shilling</v>
          </cell>
          <cell r="G187" t="str">
            <v>TZS</v>
          </cell>
        </row>
        <row r="188">
          <cell r="B188" t="str">
            <v>Thailand</v>
          </cell>
          <cell r="C188" t="str">
            <v>Thaïlande</v>
          </cell>
          <cell r="D188" t="str">
            <v>Tailandia</v>
          </cell>
          <cell r="E188" t="str">
            <v>Таиланд</v>
          </cell>
          <cell r="F188" t="str">
            <v>Baht</v>
          </cell>
          <cell r="G188" t="str">
            <v>THB</v>
          </cell>
        </row>
        <row r="189">
          <cell r="B189" t="str">
            <v>Timor-Leste</v>
          </cell>
          <cell r="C189" t="str">
            <v>Timor -Leste</v>
          </cell>
          <cell r="D189" t="str">
            <v>Timor- Leste</v>
          </cell>
          <cell r="E189" t="str">
            <v>Тимор-Лешти</v>
          </cell>
          <cell r="F189" t="str">
            <v>United States Dollar</v>
          </cell>
          <cell r="G189" t="str">
            <v>USD</v>
          </cell>
        </row>
        <row r="190">
          <cell r="B190" t="str">
            <v>Togo</v>
          </cell>
          <cell r="C190" t="str">
            <v>Togo</v>
          </cell>
          <cell r="D190" t="str">
            <v>Togo</v>
          </cell>
          <cell r="E190" t="str">
            <v>Того</v>
          </cell>
          <cell r="F190" t="str">
            <v>CFA Franc</v>
          </cell>
          <cell r="G190" t="str">
            <v>XOF</v>
          </cell>
        </row>
        <row r="191">
          <cell r="B191" t="str">
            <v>Tonga</v>
          </cell>
          <cell r="C191" t="str">
            <v>Tonga</v>
          </cell>
          <cell r="D191" t="str">
            <v>Tonga</v>
          </cell>
          <cell r="E191" t="str">
            <v>Тонга</v>
          </cell>
          <cell r="F191" t="str">
            <v>Paanga</v>
          </cell>
          <cell r="G191" t="str">
            <v>TOP</v>
          </cell>
        </row>
        <row r="192">
          <cell r="B192" t="str">
            <v>Trinidad and Tobago</v>
          </cell>
          <cell r="C192" t="str">
            <v>Trinité-et- Tobago</v>
          </cell>
          <cell r="D192" t="str">
            <v>Trinidad y Tobago</v>
          </cell>
          <cell r="E192" t="str">
            <v>Тринидад и Тобаго</v>
          </cell>
          <cell r="F192" t="str">
            <v>Trinidad and Tobago Dollar</v>
          </cell>
          <cell r="G192" t="str">
            <v>TTD</v>
          </cell>
        </row>
        <row r="193">
          <cell r="B193" t="str">
            <v>Tunisia</v>
          </cell>
          <cell r="C193" t="str">
            <v>Tunisie</v>
          </cell>
          <cell r="D193" t="str">
            <v>Túnez</v>
          </cell>
          <cell r="E193" t="str">
            <v>Тунис</v>
          </cell>
          <cell r="F193" t="str">
            <v>Tunisian Dinar</v>
          </cell>
          <cell r="G193" t="str">
            <v>TND</v>
          </cell>
        </row>
        <row r="194">
          <cell r="B194" t="str">
            <v>Turkey</v>
          </cell>
          <cell r="C194" t="str">
            <v>Turquie</v>
          </cell>
          <cell r="D194" t="str">
            <v>Turquía</v>
          </cell>
          <cell r="E194" t="str">
            <v>Турция</v>
          </cell>
          <cell r="F194" t="str">
            <v>Turkish New Lira</v>
          </cell>
          <cell r="G194" t="str">
            <v>TRY</v>
          </cell>
        </row>
        <row r="195">
          <cell r="B195" t="str">
            <v>Turkmenistan</v>
          </cell>
          <cell r="C195" t="str">
            <v>Turkménistan</v>
          </cell>
          <cell r="D195" t="str">
            <v>Turkmenistán</v>
          </cell>
          <cell r="E195" t="str">
            <v>Туркменистан</v>
          </cell>
          <cell r="F195" t="str">
            <v>Turkmen Manat</v>
          </cell>
          <cell r="G195" t="str">
            <v>TMT</v>
          </cell>
        </row>
        <row r="196">
          <cell r="B196" t="str">
            <v>Tuvalu</v>
          </cell>
          <cell r="C196" t="str">
            <v>Tuvalu</v>
          </cell>
          <cell r="D196" t="str">
            <v>Tuvalu</v>
          </cell>
          <cell r="E196" t="str">
            <v>Тувалу</v>
          </cell>
          <cell r="F196" t="str">
            <v>Australian Dollar</v>
          </cell>
          <cell r="G196" t="str">
            <v>AUD</v>
          </cell>
        </row>
        <row r="197">
          <cell r="B197" t="str">
            <v>Uganda</v>
          </cell>
          <cell r="C197" t="str">
            <v>Ouganda</v>
          </cell>
          <cell r="D197" t="str">
            <v>Uganda</v>
          </cell>
          <cell r="E197" t="str">
            <v>Уганда</v>
          </cell>
          <cell r="F197" t="str">
            <v>Ugandan Shilling</v>
          </cell>
          <cell r="G197" t="str">
            <v>UGX</v>
          </cell>
        </row>
        <row r="198">
          <cell r="B198" t="str">
            <v>Ukraine</v>
          </cell>
          <cell r="C198" t="str">
            <v>Ukraine</v>
          </cell>
          <cell r="D198" t="str">
            <v>Ucrania</v>
          </cell>
          <cell r="E198" t="str">
            <v>Украина</v>
          </cell>
          <cell r="F198" t="str">
            <v>Hryvnia</v>
          </cell>
          <cell r="G198" t="str">
            <v>UAH</v>
          </cell>
        </row>
        <row r="199">
          <cell r="B199" t="str">
            <v>United Arab Emirates</v>
          </cell>
          <cell r="C199" t="str">
            <v>Émirats arabes unis</v>
          </cell>
          <cell r="D199" t="str">
            <v>Emiratos Árabes Unidos</v>
          </cell>
          <cell r="E199" t="str">
            <v>Объединенные Арабские Эмираты</v>
          </cell>
          <cell r="F199" t="str">
            <v>UAE Dirham</v>
          </cell>
          <cell r="G199" t="str">
            <v>AED</v>
          </cell>
        </row>
        <row r="200">
          <cell r="B200" t="str">
            <v>United Kingdom</v>
          </cell>
          <cell r="C200" t="str">
            <v>Royaume-Uni</v>
          </cell>
          <cell r="D200" t="str">
            <v>Reino Unido</v>
          </cell>
          <cell r="E200" t="str">
            <v>Великобритания</v>
          </cell>
          <cell r="F200" t="str">
            <v>Pound Sterling</v>
          </cell>
          <cell r="G200" t="str">
            <v>GBP</v>
          </cell>
        </row>
        <row r="201">
          <cell r="B201" t="str">
            <v>United States</v>
          </cell>
          <cell r="C201" t="str">
            <v>États-Unis</v>
          </cell>
          <cell r="D201" t="str">
            <v>Estados Unidos</v>
          </cell>
          <cell r="E201" t="str">
            <v>США</v>
          </cell>
          <cell r="F201" t="str">
            <v>United States Dollar</v>
          </cell>
          <cell r="G201" t="str">
            <v>USD</v>
          </cell>
        </row>
        <row r="202">
          <cell r="B202" t="str">
            <v>Uruguay</v>
          </cell>
          <cell r="C202" t="str">
            <v>Uruguay</v>
          </cell>
          <cell r="D202" t="str">
            <v>Uruguay</v>
          </cell>
          <cell r="E202" t="str">
            <v>Уругвай</v>
          </cell>
          <cell r="F202" t="str">
            <v>Uruguayan Peso</v>
          </cell>
          <cell r="G202" t="str">
            <v>UYU</v>
          </cell>
        </row>
        <row r="203">
          <cell r="B203" t="str">
            <v>Uzbekistan</v>
          </cell>
          <cell r="C203" t="str">
            <v>Ouzbékistan</v>
          </cell>
          <cell r="D203" t="str">
            <v>Uzbekistán</v>
          </cell>
          <cell r="E203" t="str">
            <v>Узбекистан</v>
          </cell>
          <cell r="F203" t="str">
            <v>Uzbekistani Som</v>
          </cell>
          <cell r="G203" t="str">
            <v>UZS</v>
          </cell>
        </row>
        <row r="204">
          <cell r="B204" t="str">
            <v>Vanuatu</v>
          </cell>
          <cell r="C204" t="str">
            <v>Vanuatu</v>
          </cell>
          <cell r="D204" t="str">
            <v>Vanuatu</v>
          </cell>
          <cell r="E204" t="str">
            <v>Вануату</v>
          </cell>
          <cell r="F204" t="str">
            <v>Vanuatu Vatu</v>
          </cell>
          <cell r="G204" t="str">
            <v>VUV</v>
          </cell>
        </row>
        <row r="205">
          <cell r="B205" t="str">
            <v>Venezuela</v>
          </cell>
          <cell r="C205" t="str">
            <v>Venezuela</v>
          </cell>
          <cell r="D205" t="str">
            <v>Venezuela</v>
          </cell>
          <cell r="E205" t="str">
            <v>Венесуэла</v>
          </cell>
          <cell r="F205" t="str">
            <v>Venezuelan Bolivar</v>
          </cell>
          <cell r="G205" t="str">
            <v>VEF</v>
          </cell>
        </row>
        <row r="206">
          <cell r="B206" t="str">
            <v>Viet Nam</v>
          </cell>
          <cell r="C206" t="str">
            <v>Viet Nam</v>
          </cell>
          <cell r="D206" t="str">
            <v>Viet Nam</v>
          </cell>
          <cell r="E206" t="str">
            <v>Вьетнам</v>
          </cell>
          <cell r="F206" t="str">
            <v>Vietnamese Dong</v>
          </cell>
          <cell r="G206" t="str">
            <v>VND</v>
          </cell>
        </row>
        <row r="207">
          <cell r="B207" t="str">
            <v>Wallis and Futuna Islands</v>
          </cell>
          <cell r="C207" t="str">
            <v>Wallis -et-Futuna</v>
          </cell>
          <cell r="D207" t="str">
            <v>Islas Wallis y Futuna</v>
          </cell>
          <cell r="E207" t="str">
            <v>Острова Уоллис и Футуна</v>
          </cell>
          <cell r="F207" t="str">
            <v>CFP Franc</v>
          </cell>
          <cell r="G207" t="str">
            <v>XPF</v>
          </cell>
        </row>
        <row r="208">
          <cell r="B208" t="str">
            <v>Yemen</v>
          </cell>
          <cell r="C208" t="str">
            <v>Yémen</v>
          </cell>
          <cell r="D208" t="str">
            <v>Yemen</v>
          </cell>
          <cell r="E208" t="str">
            <v>Йемен</v>
          </cell>
          <cell r="F208" t="str">
            <v>Yemini Rial</v>
          </cell>
          <cell r="G208" t="str">
            <v>YER</v>
          </cell>
        </row>
        <row r="209">
          <cell r="B209" t="str">
            <v>Zambia</v>
          </cell>
          <cell r="C209" t="str">
            <v>Zambie</v>
          </cell>
          <cell r="D209" t="str">
            <v>Zambia</v>
          </cell>
          <cell r="E209" t="str">
            <v>Замбия</v>
          </cell>
          <cell r="F209" t="str">
            <v>Zambia Kwacha</v>
          </cell>
          <cell r="G209" t="str">
            <v>ZMW</v>
          </cell>
        </row>
        <row r="210">
          <cell r="B210" t="str">
            <v>Zanzibar</v>
          </cell>
          <cell r="C210" t="str">
            <v>Zanzibar</v>
          </cell>
          <cell r="D210" t="str">
            <v>Zanzibar</v>
          </cell>
          <cell r="E210" t="str">
            <v>Занзибар</v>
          </cell>
          <cell r="F210" t="str">
            <v>Tanzanian Shilling</v>
          </cell>
          <cell r="G210" t="str">
            <v>TZS</v>
          </cell>
        </row>
        <row r="211">
          <cell r="B211" t="str">
            <v>Zimbabwe</v>
          </cell>
          <cell r="C211" t="str">
            <v>Zimbabwe</v>
          </cell>
          <cell r="D211" t="str">
            <v>Zimbabue</v>
          </cell>
          <cell r="E211" t="str">
            <v>Зимбабве</v>
          </cell>
          <cell r="F211" t="str">
            <v>U.S Dollar</v>
          </cell>
          <cell r="G211" t="str">
            <v>USD</v>
          </cell>
        </row>
        <row r="212">
          <cell r="B212" t="str">
            <v>Multicountry Africa (RMCC)</v>
          </cell>
          <cell r="C212" t="str">
            <v>Multicountry Africa (RMCC)</v>
          </cell>
          <cell r="D212" t="str">
            <v>Multicountry Africa (RMCC)</v>
          </cell>
          <cell r="E212" t="str">
            <v>Multicountry Africa (RMCC)</v>
          </cell>
          <cell r="F212" t="str">
            <v>U.S Dollar</v>
          </cell>
          <cell r="G212" t="str">
            <v>USD</v>
          </cell>
        </row>
        <row r="213">
          <cell r="B213" t="str">
            <v>Multicountry Africa (SADC)</v>
          </cell>
          <cell r="C213" t="str">
            <v>Multicountry Africa (SADC)</v>
          </cell>
          <cell r="D213" t="str">
            <v>Multicountry Africa (SADC)</v>
          </cell>
          <cell r="E213" t="str">
            <v>Multicountry Africa (SADC)</v>
          </cell>
          <cell r="F213" t="str">
            <v>U.S Dollar</v>
          </cell>
          <cell r="G213" t="str">
            <v>USD</v>
          </cell>
        </row>
        <row r="214">
          <cell r="B214" t="str">
            <v>Multicountry Africa (West Africa Corridor Program)</v>
          </cell>
          <cell r="C214" t="str">
            <v>Multicountry Africa (West Africa Corridor Program)</v>
          </cell>
          <cell r="D214" t="str">
            <v>Multicountry Africa (West Africa Corridor Program)</v>
          </cell>
          <cell r="E214" t="str">
            <v>Multicountry Africa (West Africa Corridor Program)</v>
          </cell>
          <cell r="F214" t="str">
            <v>U.S Dollar</v>
          </cell>
          <cell r="G214" t="str">
            <v>USD</v>
          </cell>
        </row>
        <row r="215">
          <cell r="B215" t="str">
            <v>Multicountry Americas (Andean)</v>
          </cell>
          <cell r="C215" t="str">
            <v>Multicountry Americas (Andean)</v>
          </cell>
          <cell r="D215" t="str">
            <v>Multicountry Americas (Andean)</v>
          </cell>
          <cell r="E215" t="str">
            <v>Multicountry Americas (Andean)</v>
          </cell>
          <cell r="F215" t="str">
            <v>U.S Dollar</v>
          </cell>
          <cell r="G215" t="str">
            <v>USD</v>
          </cell>
        </row>
        <row r="216">
          <cell r="B216" t="str">
            <v>Multicountry Americas (CARICOM / PANCAP)</v>
          </cell>
          <cell r="C216" t="str">
            <v>Multicountry Americas (CARICOM / PANCAP)</v>
          </cell>
          <cell r="D216" t="str">
            <v>Multicountry Americas (CARICOM / PANCAP)</v>
          </cell>
          <cell r="E216" t="str">
            <v>Multicountry Americas (CARICOM / PANCAP)</v>
          </cell>
          <cell r="F216" t="str">
            <v>U.S Dollar</v>
          </cell>
          <cell r="G216" t="str">
            <v>USD</v>
          </cell>
        </row>
        <row r="217">
          <cell r="B217" t="str">
            <v>Multicountry Americas (COPRECOS)</v>
          </cell>
          <cell r="C217" t="str">
            <v>Multicountry Americas (COPRECOS)</v>
          </cell>
          <cell r="D217" t="str">
            <v>Multicountry Americas (COPRECOS)</v>
          </cell>
          <cell r="E217" t="str">
            <v>Multicountry Americas (COPRECOS)</v>
          </cell>
          <cell r="F217" t="str">
            <v>U.S Dollar</v>
          </cell>
          <cell r="G217" t="str">
            <v>USD</v>
          </cell>
        </row>
        <row r="218">
          <cell r="B218" t="str">
            <v>Multicountry Americas (CRN+)</v>
          </cell>
          <cell r="C218" t="str">
            <v>Multicountry Americas (CRN+)</v>
          </cell>
          <cell r="D218" t="str">
            <v>Multicountry Americas (CRN+)</v>
          </cell>
          <cell r="E218" t="str">
            <v>Multicountry Americas (CRN+)</v>
          </cell>
          <cell r="F218" t="str">
            <v>U.S Dollar</v>
          </cell>
          <cell r="G218" t="str">
            <v>USD</v>
          </cell>
        </row>
        <row r="219">
          <cell r="B219" t="str">
            <v>Multicountry Americas (Meso)</v>
          </cell>
          <cell r="C219" t="str">
            <v>Multicountry Americas (Meso)</v>
          </cell>
          <cell r="D219" t="str">
            <v>Multicountry Americas (Meso)</v>
          </cell>
          <cell r="E219" t="str">
            <v>Multicountry Americas (Meso)</v>
          </cell>
          <cell r="F219" t="str">
            <v>U.S Dollar</v>
          </cell>
          <cell r="G219" t="str">
            <v>USD</v>
          </cell>
        </row>
        <row r="220">
          <cell r="B220" t="str">
            <v>Multicountry Americas (OECS)</v>
          </cell>
          <cell r="C220" t="str">
            <v>Multicountry Americas (OECS)</v>
          </cell>
          <cell r="D220" t="str">
            <v>Multicountry Americas (OECS)</v>
          </cell>
          <cell r="E220" t="str">
            <v>Multicountry Americas (OECS)</v>
          </cell>
          <cell r="F220" t="str">
            <v>U.S Dollar</v>
          </cell>
          <cell r="G220" t="str">
            <v>USD</v>
          </cell>
        </row>
        <row r="221">
          <cell r="B221" t="str">
            <v>Multicountry Americas (REDCA+)</v>
          </cell>
          <cell r="C221" t="str">
            <v>Multicountry Americas (REDCA+)</v>
          </cell>
          <cell r="D221" t="str">
            <v>Multicountry Americas (REDCA+)</v>
          </cell>
          <cell r="E221" t="str">
            <v>Multicountry Americas (REDCA+)</v>
          </cell>
          <cell r="F221" t="str">
            <v>U.S Dollar</v>
          </cell>
          <cell r="G221" t="str">
            <v>USD</v>
          </cell>
        </row>
        <row r="222">
          <cell r="B222" t="str">
            <v>Multicountry Americas (REDTRASEX)</v>
          </cell>
          <cell r="C222" t="str">
            <v>Multicountry Americas (REDTRASEX)</v>
          </cell>
          <cell r="D222" t="str">
            <v>Multicountry Americas (REDTRASEX)</v>
          </cell>
          <cell r="E222" t="str">
            <v>Multicountry Americas (REDTRASEX)</v>
          </cell>
          <cell r="F222" t="str">
            <v>U.S Dollar</v>
          </cell>
          <cell r="G222" t="str">
            <v>USD</v>
          </cell>
        </row>
        <row r="223">
          <cell r="B223" t="str">
            <v>Multicountry East Asia and Pacific (APN+)</v>
          </cell>
          <cell r="C223" t="str">
            <v>Multicountry East Asia and Pacific (APN+)</v>
          </cell>
          <cell r="D223" t="str">
            <v>Multicountry East Asia and Pacific (APN+)</v>
          </cell>
          <cell r="E223" t="str">
            <v>Multicountry East Asia and Pacific (APN+)</v>
          </cell>
          <cell r="F223" t="str">
            <v>U.S Dollar</v>
          </cell>
          <cell r="G223" t="str">
            <v>USD</v>
          </cell>
        </row>
        <row r="224">
          <cell r="B224" t="str">
            <v>Multicountry East Asia and Pacific (ISEAN-HIVOS)</v>
          </cell>
          <cell r="C224" t="str">
            <v>Multicountry East Asia and Pacific (ISEAN-HIVOS)</v>
          </cell>
          <cell r="D224" t="str">
            <v>Multicountry East Asia and Pacific (ISEAN-HIVOS)</v>
          </cell>
          <cell r="E224" t="str">
            <v>Multicountry East Asia and Pacific (ISEAN-HIVOS)</v>
          </cell>
          <cell r="F224" t="str">
            <v>U.S Dollar</v>
          </cell>
          <cell r="G224" t="str">
            <v>USD</v>
          </cell>
        </row>
        <row r="225">
          <cell r="B225" t="str">
            <v>Multicountry East Asia and Pacific (RAI)</v>
          </cell>
          <cell r="C225" t="str">
            <v>Multicountry East Asia and Pacific (RAI)</v>
          </cell>
          <cell r="D225" t="str">
            <v>Multicountry East Asia and Pacific (RAI)</v>
          </cell>
          <cell r="E225" t="str">
            <v>Multicountry East Asia and Pacific (RAI)</v>
          </cell>
          <cell r="F225" t="str">
            <v>U.S Dollar</v>
          </cell>
          <cell r="G225" t="str">
            <v>USD</v>
          </cell>
        </row>
        <row r="226">
          <cell r="B226" t="str">
            <v>Multicountry Eastern Europe - Central Asia (EHRN)</v>
          </cell>
          <cell r="C226" t="str">
            <v>Multicountry Eastern Europe - Central Asia (EHRN)</v>
          </cell>
          <cell r="D226" t="str">
            <v>Multicountry Eastern Europe - Central Asia (EHRN)</v>
          </cell>
          <cell r="E226" t="str">
            <v>Multicountry Eastern Europe - Central Asia (EHRN)</v>
          </cell>
          <cell r="F226" t="str">
            <v>U.S Dollar</v>
          </cell>
          <cell r="G226" t="str">
            <v>USD</v>
          </cell>
        </row>
        <row r="227">
          <cell r="B227" t="str">
            <v>Multicountry Middle East - North Africa (MENAHRA)</v>
          </cell>
          <cell r="C227" t="str">
            <v>Multicountry Middle East - North Africa (MENAHRA)</v>
          </cell>
          <cell r="D227" t="str">
            <v>Multicountry Middle East - North Africa (MENAHRA)</v>
          </cell>
          <cell r="E227" t="str">
            <v>Multicountry Middle East - North Africa (MENAHRA)</v>
          </cell>
          <cell r="F227" t="str">
            <v>U.S Dollar</v>
          </cell>
          <cell r="G227" t="str">
            <v>USD</v>
          </cell>
        </row>
        <row r="228">
          <cell r="B228" t="str">
            <v>Multicountry South Asia</v>
          </cell>
          <cell r="C228" t="str">
            <v>Multicountry South Asia</v>
          </cell>
          <cell r="D228" t="str">
            <v>Multicountry South Asia</v>
          </cell>
          <cell r="E228" t="str">
            <v>Multicountry South Asia</v>
          </cell>
          <cell r="F228" t="str">
            <v>U.S Dollar</v>
          </cell>
          <cell r="G228" t="str">
            <v>USD</v>
          </cell>
        </row>
        <row r="229">
          <cell r="B229" t="str">
            <v>Multicountry Western Pacific</v>
          </cell>
          <cell r="C229" t="str">
            <v>Multicountry Western Pacific</v>
          </cell>
          <cell r="D229" t="str">
            <v>Multicountry Western Pacific</v>
          </cell>
          <cell r="E229" t="str">
            <v>Multicountry Western Pacific</v>
          </cell>
          <cell r="F229" t="str">
            <v>U.S Dollar</v>
          </cell>
          <cell r="G229" t="str">
            <v>USD</v>
          </cell>
        </row>
        <row r="230">
          <cell r="B230" t="str">
            <v>Multicountry Africa (HIVOS)</v>
          </cell>
          <cell r="C230" t="str">
            <v>Multicountry Africa (HIVOS)</v>
          </cell>
          <cell r="D230" t="str">
            <v>Multicountry Africa (HIVOS)</v>
          </cell>
          <cell r="E230" t="str">
            <v>Multicountry Africa (HIVOS)</v>
          </cell>
          <cell r="F230" t="str">
            <v>U.S Dollar</v>
          </cell>
          <cell r="G230" t="str">
            <v>USD</v>
          </cell>
        </row>
        <row r="231">
          <cell r="B231" t="str">
            <v>Multicountry Africa (ARASA-ENDA)</v>
          </cell>
          <cell r="C231" t="str">
            <v>Multicountry Africa (ARASA-ENDA)</v>
          </cell>
          <cell r="D231" t="str">
            <v>Multicountry Africa (ARASA-ENDA)</v>
          </cell>
          <cell r="E231" t="str">
            <v>Multicountry Africa (ARASA-ENDA)</v>
          </cell>
          <cell r="F231" t="str">
            <v>U.S Dollar</v>
          </cell>
          <cell r="G231" t="str">
            <v>USD</v>
          </cell>
        </row>
        <row r="232">
          <cell r="B232" t="str">
            <v>Multicountry Africa (KANCO)</v>
          </cell>
          <cell r="C232" t="str">
            <v>Multicountry Africa (KANCO)</v>
          </cell>
          <cell r="D232" t="str">
            <v>Multicountry Africa (KANCO)</v>
          </cell>
          <cell r="E232" t="str">
            <v>Multicountry Africa (KANCO)</v>
          </cell>
          <cell r="F232" t="str">
            <v>U.S Dollar</v>
          </cell>
          <cell r="G232" t="str">
            <v>USD</v>
          </cell>
        </row>
        <row r="233">
          <cell r="B233" t="str">
            <v>Multicountry Africa (African Network for the Care of Children Affected by HIV/AIDS (ANECCA))</v>
          </cell>
          <cell r="C233" t="str">
            <v>Multicountry Africa (African Network for the Care of Children Affected by HIV/AIDS (ANECCA))</v>
          </cell>
          <cell r="D233" t="str">
            <v>Multicountry Africa (African Network for the Care of Children Affected by HIV/AIDS (ANECCA))</v>
          </cell>
          <cell r="E233" t="str">
            <v>Multicountry Africa (African Network for the Care of Children Affected by HIV/AIDS (ANECCA))</v>
          </cell>
          <cell r="F233" t="str">
            <v>U.S Dollar</v>
          </cell>
          <cell r="G233" t="str">
            <v>USD</v>
          </cell>
        </row>
        <row r="234">
          <cell r="B234" t="str">
            <v>Multicountry Africa (Abidjan-Lagos Corridor Organization  (OCAL))</v>
          </cell>
          <cell r="C234" t="str">
            <v>Multicountry Africa (Abidjan-Lagos Corridor Organization  (OCAL))</v>
          </cell>
          <cell r="D234" t="str">
            <v>Multicountry Africa (Abidjan-Lagos Corridor Organization  (OCAL))</v>
          </cell>
          <cell r="E234" t="str">
            <v>Multicountry Africa (Abidjan-Lagos Corridor Organization  (OCAL))</v>
          </cell>
          <cell r="F234" t="str">
            <v>CFA Franc</v>
          </cell>
          <cell r="G234" t="str">
            <v>XOF</v>
          </cell>
        </row>
        <row r="235">
          <cell r="B235" t="str">
            <v>Multicountry Africa (Intergovernmental Authority on Development (IGAD))</v>
          </cell>
          <cell r="C235" t="str">
            <v>Multicountry Africa (Intergovernmental Authority on Development (IGAD))</v>
          </cell>
          <cell r="D235" t="str">
            <v>Multicountry Africa (Intergovernmental Authority on Development (IGAD))</v>
          </cell>
          <cell r="E235" t="str">
            <v>Multicountry Africa (Intergovernmental Authority on Development (IGAD))</v>
          </cell>
          <cell r="F235" t="str">
            <v>U.S Dollar</v>
          </cell>
          <cell r="G235" t="str">
            <v>USD</v>
          </cell>
        </row>
        <row r="236">
          <cell r="B236" t="str">
            <v>Multicountry Africa (E8 Secretariat - SADC)</v>
          </cell>
          <cell r="C236" t="str">
            <v>Multicountry Africa (E8 Secretariat - SADC)</v>
          </cell>
          <cell r="D236" t="str">
            <v>Multicountry Africa (E8 Secretariat - SADC)</v>
          </cell>
          <cell r="E236" t="str">
            <v>Multicountry Africa (E8 Secretariat - SADC)</v>
          </cell>
          <cell r="F236" t="str">
            <v>U.S Dollar</v>
          </cell>
          <cell r="G236" t="str">
            <v>USD</v>
          </cell>
        </row>
        <row r="237">
          <cell r="B237" t="str">
            <v>Multicountry Africa ( SARCM)</v>
          </cell>
          <cell r="C237" t="str">
            <v>Multicountry Africa ( SARCM)</v>
          </cell>
          <cell r="D237" t="str">
            <v>Multicountry Africa ( SARCM)</v>
          </cell>
          <cell r="E237" t="str">
            <v>Multicountry Africa ( SARCM)</v>
          </cell>
          <cell r="F237" t="str">
            <v>U.S Dollar</v>
          </cell>
          <cell r="G237" t="str">
            <v>USD</v>
          </cell>
        </row>
        <row r="238">
          <cell r="B238" t="str">
            <v>Multicountry Africa (East, Central and Southern Africa Health Community (ECSA-HC))</v>
          </cell>
          <cell r="C238" t="str">
            <v>Multicountry Africa (East, Central and Southern Africa Health Community (ECSA-HC))</v>
          </cell>
          <cell r="D238" t="str">
            <v>Multicountry Africa (East, Central and Southern Africa Health Community (ECSA-HC))</v>
          </cell>
          <cell r="E238" t="str">
            <v>Multicountry Africa (East, Central and Southern Africa Health Community (ECSA-HC))</v>
          </cell>
          <cell r="F238" t="str">
            <v>U.S Dollar</v>
          </cell>
          <cell r="G238" t="str">
            <v>USD</v>
          </cell>
        </row>
        <row r="239">
          <cell r="B239" t="str">
            <v>Multicountry East Asia and Pacific (Asia Pacific Network of People Living with HIV (APN+))</v>
          </cell>
          <cell r="C239" t="str">
            <v>Multicountry East Asia and Pacific (Asia Pacific Network of People Living with HIV (APN+))</v>
          </cell>
          <cell r="D239" t="str">
            <v>Multicountry East Asia and Pacific (Asia Pacific Network of People Living with HIV (APN+))</v>
          </cell>
          <cell r="E239" t="str">
            <v>Multicountry East Asia and Pacific (Asia Pacific Network of People Living with HIV (APN+))</v>
          </cell>
          <cell r="F239" t="str">
            <v>U.S Dollar</v>
          </cell>
          <cell r="G239" t="str">
            <v>USD</v>
          </cell>
        </row>
        <row r="240">
          <cell r="B240" t="str">
            <v>Multicountry Eastern Europe - Central Asia (The East Europe &amp; Central Asia Union of PLHIV (ECUO))</v>
          </cell>
          <cell r="C240" t="str">
            <v>Multicountry Eastern Europe - Central Asia (The East Europe &amp; Central Asia Union of PLHIV (ECUO))</v>
          </cell>
          <cell r="D240" t="str">
            <v>Multicountry Eastern Europe - Central Asia (The East Europe &amp; Central Asia Union of PLHIV (ECUO))</v>
          </cell>
          <cell r="E240" t="str">
            <v>Multicountry Eastern Europe - Central Asia (The East Europe &amp; Central Asia Union of PLHIV (ECUO))</v>
          </cell>
          <cell r="F240" t="str">
            <v>Euro</v>
          </cell>
          <cell r="G240" t="str">
            <v>EUR</v>
          </cell>
        </row>
        <row r="241">
          <cell r="B241" t="str">
            <v>Multicountry Eastern Europe - Central Asia (PAS - The Center for Health Policies and Studies )</v>
          </cell>
          <cell r="C241" t="str">
            <v>Multicountry Eastern Europe - Central Asia (PAS - The Center for Health Policies and Studies )</v>
          </cell>
          <cell r="D241" t="str">
            <v>Multicountry Eastern Europe - Central Asia (PAS - The Center for Health Policies and Studies )</v>
          </cell>
          <cell r="E241" t="str">
            <v>Multicountry Eastern Europe - Central Asia (PAS - The Center for Health Policies and Studies )</v>
          </cell>
          <cell r="F241" t="str">
            <v>U.S Dollar</v>
          </cell>
          <cell r="G241" t="str">
            <v>USD</v>
          </cell>
        </row>
        <row r="242">
          <cell r="B242" t="str">
            <v>Multicountry Americas (PANCAP)</v>
          </cell>
          <cell r="C242" t="str">
            <v>Multicountry Americas (PANCAP)</v>
          </cell>
          <cell r="D242" t="str">
            <v>Multicountry Americas (PANCAP)</v>
          </cell>
          <cell r="E242" t="str">
            <v>Multicountry Americas (PANCAP)</v>
          </cell>
          <cell r="F242" t="str">
            <v>U.S Dollar</v>
          </cell>
          <cell r="G242" t="str">
            <v>USD</v>
          </cell>
        </row>
        <row r="243">
          <cell r="B243" t="str">
            <v>Multicountry Americas (Comunidad Internacional de Mujeres Viviendo con VIH sida (ICW))</v>
          </cell>
          <cell r="C243" t="str">
            <v>Multicountry Americas (Comunidad Internacional de Mujeres Viviendo con VIH sida (ICW))</v>
          </cell>
          <cell r="D243" t="str">
            <v>Multicountry Americas (Comunidad Internacional de Mujeres Viviendo con VIH sida (ICW))</v>
          </cell>
          <cell r="E243" t="str">
            <v>Multicountry Americas (Comunidad Internacional de Mujeres Viviendo con VIH sida (ICW))</v>
          </cell>
          <cell r="F243" t="str">
            <v>U.S Dollar</v>
          </cell>
          <cell r="G243" t="str">
            <v>USD</v>
          </cell>
        </row>
        <row r="244">
          <cell r="B244" t="str">
            <v>Multicountry Americas (REDLACTRANS)</v>
          </cell>
          <cell r="C244" t="str">
            <v>Multicountry Americas (REDLACTRANS)</v>
          </cell>
          <cell r="D244" t="str">
            <v>Multicountry Americas (REDLACTRANS)</v>
          </cell>
          <cell r="E244" t="str">
            <v>Multicountry Americas (REDLACTRANS)</v>
          </cell>
          <cell r="F244" t="str">
            <v>U.S Dollar</v>
          </cell>
          <cell r="G244" t="str">
            <v>USD</v>
          </cell>
        </row>
        <row r="245">
          <cell r="B245" t="str">
            <v>Multicountry Middle East - North Africa  (Regional/Arab Network against AIDS (Ranaa))</v>
          </cell>
          <cell r="C245" t="str">
            <v>Multicountry Middle East - North Africa  (Regional/Arab Network against AIDS (Ranaa))</v>
          </cell>
          <cell r="D245" t="str">
            <v>Multicountry Middle East - North Africa  (Regional/Arab Network against AIDS (Ranaa))</v>
          </cell>
          <cell r="E245" t="str">
            <v>Multicountry Middle East - North Africa  (Regional/Arab Network against AIDS (Ranaa))</v>
          </cell>
          <cell r="F245" t="str">
            <v>U.S Dollar</v>
          </cell>
          <cell r="G245" t="str">
            <v>USD</v>
          </cell>
        </row>
      </sheetData>
      <sheetData sheetId="5"/>
      <sheetData sheetId="6"/>
      <sheetData sheetId="7"/>
      <sheetData sheetId="8"/>
      <sheetData sheetId="9">
        <row r="1">
          <cell r="C1">
            <v>0</v>
          </cell>
        </row>
      </sheetData>
      <sheetData sheetId="10"/>
      <sheetData sheetId="11"/>
      <sheetData sheetId="12"/>
      <sheetData sheetId="13"/>
      <sheetData sheetId="14"/>
      <sheetData sheetId="15"/>
      <sheetData sheetId="16"/>
      <sheetData sheetId="17"/>
      <sheetData sheetId="18"/>
      <sheetData sheetId="19"/>
      <sheetData sheetId="20"/>
      <sheetData sheetId="21">
        <row r="2">
          <cell r="U2">
            <v>70</v>
          </cell>
        </row>
      </sheetData>
      <sheetData sheetId="22"/>
      <sheetData sheetId="23"/>
      <sheetData sheetId="24"/>
      <sheetData sheetId="25"/>
      <sheetData sheetId="26"/>
      <sheetData sheetId="27">
        <row r="2">
          <cell r="A2" t="str">
            <v>Afghanistan</v>
          </cell>
        </row>
      </sheetData>
      <sheetData sheetId="28">
        <row r="1">
          <cell r="B1" t="str">
            <v>PR</v>
          </cell>
        </row>
      </sheetData>
      <sheetData sheetId="29">
        <row r="2">
          <cell r="A2" t="str">
            <v>Detailed workings</v>
          </cell>
        </row>
      </sheetData>
      <sheetData sheetId="30">
        <row r="1">
          <cell r="C1" t="str">
            <v>Label</v>
          </cell>
        </row>
        <row r="2">
          <cell r="C2" t="str">
            <v>HIV/AIDS</v>
          </cell>
        </row>
        <row r="3">
          <cell r="C3" t="str">
            <v>Tuberculosis</v>
          </cell>
        </row>
        <row r="4">
          <cell r="C4" t="str">
            <v>Malaria</v>
          </cell>
        </row>
        <row r="5">
          <cell r="C5" t="str">
            <v>HIV/TB</v>
          </cell>
        </row>
        <row r="6">
          <cell r="C6" t="str">
            <v>HSS</v>
          </cell>
        </row>
      </sheetData>
      <sheetData sheetId="31"/>
      <sheetData sheetId="32">
        <row r="1">
          <cell r="A1" t="str">
            <v>CatModRowNbr</v>
          </cell>
        </row>
      </sheetData>
      <sheetData sheetId="33">
        <row r="2">
          <cell r="D2">
            <v>1</v>
          </cell>
        </row>
      </sheetData>
      <sheetData sheetId="34"/>
      <sheetData sheetId="3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 Jnl Example"/>
      <sheetName val="Setup"/>
      <sheetName val="Input costs"/>
      <sheetName val="PMTCT &amp; VCT"/>
      <sheetName val="Exp_Jnl_Example"/>
      <sheetName val="Input_costs"/>
      <sheetName val="PMTCT_&amp;_VCT"/>
      <sheetName val="Input_costs1"/>
      <sheetName val="PMTCT_&amp;_VCT1"/>
    </sheetNames>
    <definedNames>
      <definedName name="Data.Top.Left"/>
      <definedName name="HIVSource" refersTo="#REF!"/>
      <definedName name="MalariaSource" refersTo="#REF!"/>
      <definedName name="TBSource" refersTo="#REF!"/>
    </definedNames>
    <sheetDataSet>
      <sheetData sheetId="0"/>
      <sheetData sheetId="1" refreshError="1"/>
      <sheetData sheetId="2" refreshError="1"/>
      <sheetData sheetId="3" refreshError="1"/>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Sheet"/>
      <sheetName val="Admin Sheet"/>
      <sheetName val="Impact Outcome Indicators_1A"/>
      <sheetName val="Disaggregation_1A"/>
      <sheetName val="Coverage Indicators_1B"/>
      <sheetName val="Disaggregation_1B"/>
      <sheetName val="WPTM_1C"/>
      <sheetName val="PR Cash Reconciliation_2A,B,C,D"/>
      <sheetName val="PRCashReconADMIN"/>
      <sheetName val="SR_Cash Reconciliation_2E"/>
      <sheetName val="Budget Variance_2F"/>
      <sheetName val="Procurement_3"/>
      <sheetName val="Grant Management_4"/>
      <sheetName val="PR-LFA Evaluation_5"/>
      <sheetName val="LFA_Findings&amp;Recommendations_6"/>
      <sheetName val="PR Expenditure_7A"/>
      <sheetName val="LFA Expenditure_7B"/>
      <sheetName val="CashForecastADMIN"/>
      <sheetName val="Cash Forecast_8A"/>
      <sheetName val="Request and Recommendation_8B"/>
      <sheetName val="PR Authorization_9A"/>
      <sheetName val="LFA Authorization_9B"/>
      <sheetName val="Financial Triggers_10"/>
      <sheetName val="apttusmetadata"/>
      <sheetName val="Lists"/>
    </sheetNames>
    <sheetDataSet>
      <sheetData sheetId="0">
        <row r="10">
          <cell r="D10">
            <v>42461</v>
          </cell>
        </row>
      </sheetData>
      <sheetData sheetId="1" refreshError="1"/>
      <sheetData sheetId="2">
        <row r="9">
          <cell r="D9" t="str">
            <v>[Impact Indicator Name]</v>
          </cell>
        </row>
      </sheetData>
      <sheetData sheetId="3" refreshError="1"/>
      <sheetData sheetId="4">
        <row r="10">
          <cell r="B10" t="str">
            <v>[Coverage Indicator Name]</v>
          </cell>
        </row>
      </sheetData>
      <sheetData sheetId="5"/>
      <sheetData sheetId="6" refreshError="1"/>
      <sheetData sheetId="7" refreshError="1"/>
      <sheetData sheetId="8" refreshError="1"/>
      <sheetData sheetId="9" refreshError="1"/>
      <sheetData sheetId="10" refreshError="1"/>
      <sheetData sheetId="11"/>
      <sheetData sheetId="12">
        <row r="61">
          <cell r="AD61" t="str">
            <v>Met</v>
          </cell>
        </row>
      </sheetData>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1">
          <cell r="B1" t="str">
            <v xml:space="preserve">     </v>
          </cell>
        </row>
      </sheetData>
      <sheetData sheetId="2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 Unit Costs"/>
      <sheetName val=" Unit Costs  "/>
      <sheetName val=" Unit Costs   (2)"/>
      <sheetName val="2. Unit Cost Notes"/>
      <sheetName val="3. Detailed workplan budget"/>
      <sheetName val="ValidationLists"/>
      <sheetName val="4. Budget summary GF"/>
      <sheetName val="Overheads &amp; Admin Appropriation"/>
      <sheetName val="Note for Steve - Old SDA List"/>
      <sheetName val="Note 22 Overheads"/>
      <sheetName val="Note 23 Planning and Admin"/>
      <sheetName val="Note 24 HCT Costings"/>
      <sheetName val="Note 32 Rape Victims Support"/>
      <sheetName val="Note 36 - HBC Refill Kits"/>
      <sheetName val="Note 48 - HR Support Pool"/>
      <sheetName val="Sheet1"/>
      <sheetName val="1.1. KPMG"/>
      <sheetName val="Index"/>
      <sheetName val="1. Monthly Cash Recon"/>
      <sheetName val="3. Cost Category Analysis"/>
      <sheetName val="4a. Expenditure Journal Q1"/>
      <sheetName val="9. Logframe"/>
      <sheetName val="4c. Expenditure Journal Q7"/>
      <sheetName val="4d. Expenditure Journal Q8"/>
      <sheetName val="4b. Expenditure Journal Q2"/>
      <sheetName val="5. Inventory Control"/>
      <sheetName val="6. Asset Register"/>
      <sheetName val="10. Lists"/>
      <sheetName val="Numbering"/>
      <sheetName val="7. NACOSA ZAR"/>
      <sheetName val="7.Budget"/>
      <sheetName val="B"/>
      <sheetName val="14. M&amp;E Types of Support"/>
      <sheetName val="15. Finance and M&amp;E Recon"/>
      <sheetName val="Generic Payment Tool"/>
      <sheetName val="8. M&amp;E Summary"/>
      <sheetName val="9a. M&amp;E CHBC Q1"/>
      <sheetName val="9b. M&amp;E CHBC Q2"/>
      <sheetName val="9c. M&amp;E CHBC Q3"/>
      <sheetName val="10c. M&amp;E Org services Q3"/>
      <sheetName val="10b. M&amp;E Org services Q4"/>
      <sheetName val="11a. M&amp;E OVC services Q1"/>
      <sheetName val="11b. M&amp;E OVC services Q2"/>
      <sheetName val="11c. M&amp;E OVC services Q3"/>
      <sheetName val="Conditions"/>
      <sheetName val="HR Sheet"/>
      <sheetName val="12.Performance Framework"/>
      <sheetName val="Lists"/>
      <sheetName val="7b. Payment Recommendation Q2"/>
      <sheetName val="PR_Dibsursments Received"/>
      <sheetName val="Old vs New Budget"/>
      <sheetName val="New Detailed Budget"/>
      <sheetName val="Definitions"/>
      <sheetName val="Obj List"/>
      <sheetName val="SDA List"/>
      <sheetName val="1. Notice of Findings"/>
      <sheetName val="2. Budget"/>
      <sheetName val="3. Expenditure Journal"/>
      <sheetName val="4. Budget Line Analysis"/>
      <sheetName val="5. HR Map"/>
      <sheetName val="6. Monthly Summary"/>
      <sheetName val="7. Monthly Checklist"/>
      <sheetName val="FAR"/>
      <sheetName val="8. Conditions"/>
      <sheetName val="9. Grants Officer Rating"/>
      <sheetName val="10. Payment Recommendation"/>
      <sheetName val="11. Payment Requisition"/>
      <sheetName val="12. Data"/>
      <sheetName val="Bank Statement"/>
    </sheetNames>
    <sheetDataSet>
      <sheetData sheetId="0">
        <row r="3">
          <cell r="C3" t="str">
            <v>DETAILED WORKPLAN BUDGET</v>
          </cell>
        </row>
      </sheetData>
      <sheetData sheetId="1">
        <row r="1">
          <cell r="B1">
            <v>0</v>
          </cell>
        </row>
        <row r="8">
          <cell r="B8" t="str">
            <v>**** COMMUNICATION MATERIALS</v>
          </cell>
        </row>
        <row r="9">
          <cell r="B9">
            <v>0</v>
          </cell>
        </row>
        <row r="10">
          <cell r="B10" t="str">
            <v>Print/ reproduce IEC material</v>
          </cell>
        </row>
        <row r="11">
          <cell r="B11" t="str">
            <v>Development of IEC material</v>
          </cell>
        </row>
        <row r="12">
          <cell r="B12" t="str">
            <v>Leaflets - A4 Black &amp; white (Design &amp; repro+ distribution)</v>
          </cell>
        </row>
        <row r="13">
          <cell r="B13" t="str">
            <v>DVD Production - NACCW (Isibindi DVD)</v>
          </cell>
        </row>
        <row r="14">
          <cell r="B14" t="str">
            <v>School material allowance for peer education</v>
          </cell>
        </row>
        <row r="15">
          <cell r="B15" t="str">
            <v>Script, shooting production of DVD</v>
          </cell>
        </row>
        <row r="16">
          <cell r="B16" t="str">
            <v>DVD</v>
          </cell>
        </row>
        <row r="17">
          <cell r="B17" t="str">
            <v>DVD distribution to provinces</v>
          </cell>
        </row>
        <row r="18">
          <cell r="B18" t="str">
            <v>Translation of IEC material</v>
          </cell>
        </row>
        <row r="19">
          <cell r="B19" t="str">
            <v>Fyer or leaflet - print and distribute</v>
          </cell>
        </row>
        <row r="20">
          <cell r="B20" t="str">
            <v>Poster - print and distribute</v>
          </cell>
        </row>
        <row r="21">
          <cell r="B21" t="str">
            <v>Development of Women's Charter</v>
          </cell>
        </row>
        <row r="22">
          <cell r="B22" t="str">
            <v>Behaviour Change Communication Materials - National HCT Campaign at FET's and HEI's</v>
          </cell>
        </row>
        <row r="23">
          <cell r="B23">
            <v>0</v>
          </cell>
        </row>
        <row r="24">
          <cell r="B24">
            <v>0</v>
          </cell>
        </row>
        <row r="25">
          <cell r="B25" t="str">
            <v>**** HEALTH PRODUCTS AND HEALTH EQUIPMENT</v>
          </cell>
        </row>
        <row r="26">
          <cell r="B26">
            <v>0</v>
          </cell>
        </row>
        <row r="27">
          <cell r="B27" t="str">
            <v>Rapid test kit - Primary Test</v>
          </cell>
        </row>
        <row r="28">
          <cell r="B28" t="str">
            <v>HBC Refill Kit</v>
          </cell>
        </row>
        <row r="29">
          <cell r="B29" t="str">
            <v>Condom and Lubricant Pack</v>
          </cell>
        </row>
        <row r="30">
          <cell r="B30" t="str">
            <v>Rapid test kit - Secondary Test</v>
          </cell>
        </row>
        <row r="31">
          <cell r="B31" t="str">
            <v>Rapid test kit - Consumables</v>
          </cell>
        </row>
        <row r="32">
          <cell r="B32">
            <v>0</v>
          </cell>
        </row>
        <row r="33">
          <cell r="B33" t="str">
            <v>**** HUMAN RESOURCES</v>
          </cell>
        </row>
        <row r="34">
          <cell r="B34">
            <v>0</v>
          </cell>
        </row>
        <row r="35">
          <cell r="B35" t="str">
            <v>Internal Auditor</v>
          </cell>
        </row>
        <row r="36">
          <cell r="B36" t="str">
            <v>Admin support - NACOSA</v>
          </cell>
        </row>
        <row r="37">
          <cell r="B37" t="str">
            <v>Call centre management</v>
          </cell>
        </row>
        <row r="38">
          <cell r="B38" t="str">
            <v>Child and Youth Care Worker/CHB Carer and SWEAT</v>
          </cell>
        </row>
        <row r="39">
          <cell r="B39" t="str">
            <v>Project Manager/Project Officer - Key Populations Programmes</v>
          </cell>
        </row>
        <row r="40">
          <cell r="B40" t="str">
            <v>Project Manager/Project Officer - Youth Ambassador Programme</v>
          </cell>
        </row>
        <row r="41">
          <cell r="B41" t="str">
            <v>Project Manager/Project Officer/Accounts Assistance - Large SR</v>
          </cell>
        </row>
        <row r="42">
          <cell r="B42" t="str">
            <v>Project Manager/Project Officer/Accounts Assistance - Small SR</v>
          </cell>
        </row>
        <row r="43">
          <cell r="B43" t="str">
            <v>Area Co-ordinator</v>
          </cell>
        </row>
        <row r="44">
          <cell r="B44" t="str">
            <v>CEO - NACOSA (50% FTE)</v>
          </cell>
        </row>
        <row r="45">
          <cell r="B45" t="str">
            <v>Social Auxilary Worker - KI</v>
          </cell>
        </row>
        <row r="46">
          <cell r="B46" t="str">
            <v>Data capturer and logistics officer</v>
          </cell>
        </row>
        <row r="47">
          <cell r="B47" t="str">
            <v>Data capturers</v>
          </cell>
        </row>
        <row r="48">
          <cell r="B48" t="str">
            <v>Data collectors</v>
          </cell>
        </row>
        <row r="49">
          <cell r="B49" t="str">
            <v>National HR Support Pool - KI</v>
          </cell>
        </row>
        <row r="50">
          <cell r="B50" t="str">
            <v>Finance Manager - NACOSA</v>
          </cell>
        </row>
        <row r="51">
          <cell r="B51" t="str">
            <v>Accounts/Data Capturer Clerk - NACOSA</v>
          </cell>
        </row>
        <row r="52">
          <cell r="B52" t="str">
            <v xml:space="preserve">GP consultation </v>
          </cell>
        </row>
        <row r="53">
          <cell r="B53" t="str">
            <v>GP - HIV testing and care consulation</v>
          </cell>
        </row>
        <row r="54">
          <cell r="B54" t="str">
            <v>Helpline counsellor</v>
          </cell>
        </row>
        <row r="55">
          <cell r="B55" t="str">
            <v>HR Generalist - NACOSA</v>
          </cell>
        </row>
        <row r="56">
          <cell r="B56" t="str">
            <v>HR HCT Counsellor</v>
          </cell>
        </row>
        <row r="57">
          <cell r="B57" t="str">
            <v>HR HCT Counsellor HEIs</v>
          </cell>
        </row>
        <row r="58">
          <cell r="B58" t="str">
            <v xml:space="preserve">Programme Officer - NACOSA </v>
          </cell>
        </row>
        <row r="59">
          <cell r="B59" t="str">
            <v>Counsellors/Peer Motivator (MOSAIC)</v>
          </cell>
        </row>
        <row r="60">
          <cell r="B60" t="str">
            <v>M&amp;E Officer - Head Office</v>
          </cell>
        </row>
        <row r="61">
          <cell r="B61" t="str">
            <v>Project Coordinator SWEAT</v>
          </cell>
        </row>
        <row r="62">
          <cell r="B62" t="str">
            <v>Grants Officer - NACOSA</v>
          </cell>
        </row>
        <row r="63">
          <cell r="B63" t="str">
            <v>PA site facilitator</v>
          </cell>
        </row>
        <row r="64">
          <cell r="B64" t="str">
            <v>Patient Advocate stipends (Senior)</v>
          </cell>
        </row>
        <row r="65">
          <cell r="B65" t="str">
            <v>Patient Advocate stipends</v>
          </cell>
        </row>
        <row r="66">
          <cell r="B66" t="str">
            <v xml:space="preserve">Programme Director </v>
          </cell>
        </row>
        <row r="67">
          <cell r="B67" t="str">
            <v>Assistant Programme Director</v>
          </cell>
        </row>
        <row r="68">
          <cell r="B68" t="str">
            <v>Finance Officer - YAP</v>
          </cell>
        </row>
        <row r="69">
          <cell r="B69" t="str">
            <v xml:space="preserve">Programme officers - Provinces </v>
          </cell>
        </row>
        <row r="70">
          <cell r="B70" t="str">
            <v>Capacity Buidling Manager - NACOSA</v>
          </cell>
        </row>
        <row r="71">
          <cell r="B71" t="str">
            <v>Capacity Building Specialist - NACOSA</v>
          </cell>
        </row>
        <row r="72">
          <cell r="B72" t="str">
            <v>District co-ordinators</v>
          </cell>
        </row>
        <row r="73">
          <cell r="B73" t="str">
            <v>Provincial managers - NACOSA</v>
          </cell>
        </row>
        <row r="74">
          <cell r="B74" t="str">
            <v>Data Quality Officers</v>
          </cell>
        </row>
        <row r="75">
          <cell r="B75" t="str">
            <v>M&amp;E Manager - NACOSA</v>
          </cell>
        </row>
        <row r="76">
          <cell r="B76" t="str">
            <v>M&amp; Specialist - NACOSA</v>
          </cell>
        </row>
        <row r="77">
          <cell r="B77" t="str">
            <v>Senior Finance &amp; Admin Manager - NACOSA</v>
          </cell>
        </row>
        <row r="78">
          <cell r="B78" t="str">
            <v>Senior Training officer - NACOSA</v>
          </cell>
        </row>
        <row r="79">
          <cell r="B79" t="str">
            <v>Programme Specialist</v>
          </cell>
        </row>
        <row r="80">
          <cell r="B80" t="str">
            <v>Support Services: Rape Victims</v>
          </cell>
        </row>
        <row r="81">
          <cell r="B81" t="str">
            <v>M&amp;E Officer Kheth'Impilo</v>
          </cell>
        </row>
        <row r="82">
          <cell r="B82" t="str">
            <v>Programme Coordinator - CHBC</v>
          </cell>
        </row>
        <row r="83">
          <cell r="B83" t="str">
            <v>Mentors - NACCW</v>
          </cell>
        </row>
        <row r="84">
          <cell r="B84" t="str">
            <v>National HR Support Pool - NACCW</v>
          </cell>
        </row>
        <row r="85">
          <cell r="B85" t="str">
            <v>Socal Worker - Childline (Therapeutic and Support)</v>
          </cell>
        </row>
        <row r="86">
          <cell r="B86" t="str">
            <v>Therapeutic Services Manager</v>
          </cell>
        </row>
        <row r="87">
          <cell r="B87" t="str">
            <v>Mentor</v>
          </cell>
        </row>
        <row r="88">
          <cell r="B88" t="str">
            <v>QMS Manager (Redpeg)</v>
          </cell>
        </row>
        <row r="89">
          <cell r="B89" t="str">
            <v>Project Manager - Isibindi Sites</v>
          </cell>
        </row>
        <row r="90">
          <cell r="B90" t="str">
            <v>Team Leader - Isibindi Sites</v>
          </cell>
        </row>
        <row r="91">
          <cell r="B91" t="str">
            <v>Child &amp; Youth Care Worker - Isibindi Sites</v>
          </cell>
        </row>
        <row r="92">
          <cell r="B92" t="str">
            <v>Provincial Project Coordinator</v>
          </cell>
        </row>
        <row r="93">
          <cell r="B93" t="str">
            <v>Administrators</v>
          </cell>
        </row>
        <row r="94">
          <cell r="B94" t="str">
            <v>DBE - PGT Supervisor</v>
          </cell>
        </row>
        <row r="95">
          <cell r="B95" t="str">
            <v>DBE - Peer Group Trainers</v>
          </cell>
        </row>
        <row r="96">
          <cell r="B96" t="str">
            <v>DBE - Peer Educators</v>
          </cell>
        </row>
        <row r="97">
          <cell r="B97" t="str">
            <v>DBE - Health promoter stipend</v>
          </cell>
        </row>
        <row r="98">
          <cell r="B98" t="str">
            <v>DBE - Homework assistance tutors</v>
          </cell>
        </row>
        <row r="99">
          <cell r="B99" t="str">
            <v>DBE - Programme manager</v>
          </cell>
        </row>
        <row r="100">
          <cell r="B100" t="str">
            <v>DBE - Financial administrator</v>
          </cell>
        </row>
        <row r="101">
          <cell r="B101" t="str">
            <v>DBE - M&amp;E Manager</v>
          </cell>
        </row>
        <row r="102">
          <cell r="B102" t="str">
            <v>DBE - Data Capturer</v>
          </cell>
        </row>
        <row r="103">
          <cell r="B103" t="str">
            <v xml:space="preserve">HEAIDS Programme Manager </v>
          </cell>
        </row>
        <row r="104">
          <cell r="B104" t="str">
            <v>Provincial Co-ordinator - NACOSA</v>
          </cell>
        </row>
        <row r="105">
          <cell r="B105" t="str">
            <v>Salary 13th Cheque Payment</v>
          </cell>
        </row>
        <row r="106">
          <cell r="B106" t="str">
            <v>**** INFRASTRUCTURE AND OTHER EQUIPMENT</v>
          </cell>
        </row>
        <row r="107">
          <cell r="B107">
            <v>0</v>
          </cell>
        </row>
        <row r="108">
          <cell r="B108" t="str">
            <v>Construction costs for NACOSA training centre</v>
          </cell>
        </row>
        <row r="109">
          <cell r="B109" t="str">
            <v>Laptop incl software and peripherals</v>
          </cell>
        </row>
        <row r="110">
          <cell r="B110" t="str">
            <v>Furniture and Equipment replacements</v>
          </cell>
        </row>
        <row r="111">
          <cell r="B111" t="str">
            <v>Computer equipment - DSD</v>
          </cell>
        </row>
        <row r="112">
          <cell r="B112" t="str">
            <v>Child Disability Specialised Equipment</v>
          </cell>
        </row>
        <row r="113">
          <cell r="B113" t="str">
            <v>Formal Safe Park</v>
          </cell>
        </row>
        <row r="114">
          <cell r="B114" t="str">
            <v>Motor vehicle</v>
          </cell>
        </row>
        <row r="115">
          <cell r="B115">
            <v>0</v>
          </cell>
        </row>
        <row r="116">
          <cell r="B116" t="str">
            <v>**** LIVING SUPPORT TO CLIENTS/TARGET POPULATION</v>
          </cell>
        </row>
        <row r="117">
          <cell r="B117">
            <v>0</v>
          </cell>
        </row>
        <row r="118">
          <cell r="B118" t="str">
            <v>Protective clothing</v>
          </cell>
        </row>
        <row r="119">
          <cell r="B119" t="str">
            <v xml:space="preserve">Meal </v>
          </cell>
        </row>
        <row r="120">
          <cell r="B120" t="str">
            <v>School uniform</v>
          </cell>
        </row>
        <row r="121">
          <cell r="B121" t="str">
            <v>Comfort Pack for Rape Survivors</v>
          </cell>
        </row>
        <row r="122">
          <cell r="B122" t="str">
            <v>Play Therapy Materials (Therapeutic and support)</v>
          </cell>
        </row>
        <row r="123">
          <cell r="B123" t="str">
            <v>Therapy Materials and Workbook</v>
          </cell>
        </row>
        <row r="124">
          <cell r="B124" t="str">
            <v>Materials - homework support</v>
          </cell>
        </row>
        <row r="125">
          <cell r="B125">
            <v>0</v>
          </cell>
        </row>
        <row r="126">
          <cell r="B126" t="str">
            <v>**** MONITORING AND EVALUATION</v>
          </cell>
        </row>
        <row r="127">
          <cell r="B127">
            <v>0</v>
          </cell>
        </row>
        <row r="128">
          <cell r="B128" t="str">
            <v>2-day Sex Worker M&amp;E Workshop for all SRs</v>
          </cell>
        </row>
        <row r="129">
          <cell r="B129" t="str">
            <v>MESS workshop</v>
          </cell>
        </row>
        <row r="130">
          <cell r="B130" t="str">
            <v>2 Day local M&amp;E visit (per visit)</v>
          </cell>
        </row>
        <row r="131">
          <cell r="B131" t="str">
            <v>2 Day provincial M&amp;E visit (per visit)</v>
          </cell>
        </row>
        <row r="132">
          <cell r="B132" t="str">
            <v>Ground Travel - Own Vehicle</v>
          </cell>
        </row>
        <row r="133">
          <cell r="B133" t="str">
            <v xml:space="preserve">M&amp;E Workshop with SRs (lower organisational) </v>
          </cell>
        </row>
        <row r="134">
          <cell r="B134" t="str">
            <v>Leaflets - A4 Black &amp; white (Design &amp; repro+ distribution)</v>
          </cell>
        </row>
        <row r="135">
          <cell r="B135" t="str">
            <v>1 day M&amp;E site visit</v>
          </cell>
        </row>
        <row r="136">
          <cell r="B136" t="str">
            <v>Meeting - informal (travel &amp; refreshments)</v>
          </cell>
        </row>
        <row r="137">
          <cell r="B137" t="str">
            <v>Return airfare - domestic</v>
          </cell>
        </row>
        <row r="138">
          <cell r="B138" t="str">
            <v>Printing of training publication</v>
          </cell>
        </row>
        <row r="139">
          <cell r="B139" t="str">
            <v>Programme Evaluation</v>
          </cell>
        </row>
        <row r="140">
          <cell r="B140" t="str">
            <v>SAPS Programme Evaluation</v>
          </cell>
        </row>
        <row r="141">
          <cell r="B141" t="str">
            <v>SAPS Programme Impact Study</v>
          </cell>
        </row>
        <row r="142">
          <cell r="B142" t="str">
            <v>M&amp;E Workshop per person per day</v>
          </cell>
        </row>
        <row r="143">
          <cell r="B143" t="str">
            <v>Photocopy of M&amp;E Forms - Black and White</v>
          </cell>
        </row>
        <row r="144">
          <cell r="B144" t="str">
            <v>Impact Evaluation of Pilot Sensitisation Training Course</v>
          </cell>
        </row>
        <row r="145">
          <cell r="B145" t="str">
            <v>New site assessment and KAP survey</v>
          </cell>
        </row>
        <row r="146">
          <cell r="B146" t="str">
            <v>Feedback sessions (SAPU, POPCRU, SAPS)</v>
          </cell>
        </row>
        <row r="147">
          <cell r="B147" t="str">
            <v>5-day Site Visit - Chidline Case Tracking Visit</v>
          </cell>
        </row>
        <row r="148">
          <cell r="B148" t="str">
            <v>2-day Site Visit - FET Capacity Development</v>
          </cell>
        </row>
        <row r="149">
          <cell r="B149" t="str">
            <v>National Health Survey of Educators and school officials in Public Schools</v>
          </cell>
        </row>
        <row r="150">
          <cell r="B150" t="str">
            <v>Knowledge, Attitude and Behaviour Evaluation (KAB)</v>
          </cell>
        </row>
        <row r="151">
          <cell r="B151" t="str">
            <v>2 Day Coordination workshop for TCC SRs</v>
          </cell>
        </row>
        <row r="152">
          <cell r="B152" t="str">
            <v>2 Day Coordination workshop for GBV SRs</v>
          </cell>
        </row>
        <row r="153">
          <cell r="B153">
            <v>0</v>
          </cell>
        </row>
        <row r="154">
          <cell r="B154" t="str">
            <v>****OTHER: OUTREACH AND COMMUNITY MOBILISATION</v>
          </cell>
        </row>
        <row r="155">
          <cell r="B155">
            <v>0</v>
          </cell>
        </row>
        <row r="156">
          <cell r="B156" t="str">
            <v>Outreach events</v>
          </cell>
        </row>
        <row r="157">
          <cell r="B157" t="str">
            <v>Support group session - 6 sessions</v>
          </cell>
        </row>
        <row r="158">
          <cell r="B158" t="str">
            <v>SASWA strengthening</v>
          </cell>
        </row>
        <row r="159">
          <cell r="B159" t="str">
            <v>Consultative Forums</v>
          </cell>
        </row>
        <row r="160">
          <cell r="B160" t="str">
            <v>Support groups/community dialogues for MSM/LBTI</v>
          </cell>
        </row>
        <row r="161">
          <cell r="B161" t="str">
            <v>OVC community circles of support</v>
          </cell>
        </row>
        <row r="162">
          <cell r="B162" t="str">
            <v>2 Day Coordination workshop for GBV SRs</v>
          </cell>
        </row>
        <row r="163">
          <cell r="B163" t="str">
            <v>2 Day Coordination workshop for TCC SRs</v>
          </cell>
        </row>
        <row r="164">
          <cell r="B164" t="str">
            <v>Attendance of Annual Sexual Offence Indaba Conference</v>
          </cell>
        </row>
        <row r="165">
          <cell r="B165" t="str">
            <v>Young Women Empowerment Program for young men and women</v>
          </cell>
        </row>
        <row r="166">
          <cell r="B166" t="str">
            <v>Child Protection Program</v>
          </cell>
        </row>
        <row r="167">
          <cell r="B167" t="str">
            <v xml:space="preserve">Isibindi Marketing (DVD) </v>
          </cell>
        </row>
        <row r="168">
          <cell r="B168" t="str">
            <v>Disability Clinical Assessment</v>
          </cell>
        </row>
        <row r="169">
          <cell r="B169" t="str">
            <v>Disability Equipment and Fitment and Disability Equipment Review</v>
          </cell>
        </row>
        <row r="170">
          <cell r="B170" t="str">
            <v xml:space="preserve">Therapeutic and support services to rural victims of rape and sexual assault. </v>
          </cell>
        </row>
        <row r="171">
          <cell r="B171" t="str">
            <v xml:space="preserve">Treatment programmes for children who are sexually offending/exhibit sexually inappropriate behaviour  </v>
          </cell>
        </row>
        <row r="172">
          <cell r="B172" t="str">
            <v>DBE- Peer educator transport allowance</v>
          </cell>
        </row>
        <row r="173">
          <cell r="B173" t="str">
            <v>DBE- Learner outreach -  transport and catering</v>
          </cell>
        </row>
        <row r="174">
          <cell r="B174" t="str">
            <v>HEI Programme Support</v>
          </cell>
        </row>
        <row r="175">
          <cell r="B175" t="str">
            <v>Bulk SMS Mobiliser</v>
          </cell>
        </row>
        <row r="176">
          <cell r="B176" t="str">
            <v>MSM Outreach activities - UCT</v>
          </cell>
        </row>
        <row r="177">
          <cell r="B177">
            <v>0</v>
          </cell>
        </row>
        <row r="178">
          <cell r="B178" t="str">
            <v>**** OVERHEADS</v>
          </cell>
        </row>
        <row r="179">
          <cell r="B179">
            <v>0</v>
          </cell>
        </row>
        <row r="180">
          <cell r="B180" t="str">
            <v>Overhead contribution to PR - Head Office</v>
          </cell>
        </row>
        <row r="181">
          <cell r="B181" t="str">
            <v xml:space="preserve">Overhead contribution to SRs - medium/ large </v>
          </cell>
        </row>
        <row r="182">
          <cell r="B182" t="str">
            <v xml:space="preserve">Overhead contribution to SRs - small </v>
          </cell>
        </row>
        <row r="183">
          <cell r="B183" t="str">
            <v>Ground Travel - Own or company Vehicle</v>
          </cell>
        </row>
        <row r="184">
          <cell r="B184" t="str">
            <v>Operational costs for CSW call centre</v>
          </cell>
        </row>
        <row r="185">
          <cell r="B185" t="str">
            <v>Overhead contribution to HIV testing and counselling - per test</v>
          </cell>
        </row>
        <row r="186">
          <cell r="B186" t="str">
            <v>Overhead contribution to HIV testing and counselling - per test small SR</v>
          </cell>
        </row>
        <row r="187">
          <cell r="B187" t="str">
            <v>Overhead contribution to CHBC/OVC sub-recipients - 15% of Caregiver HR</v>
          </cell>
        </row>
        <row r="188">
          <cell r="B188" t="str">
            <v>Overhead contribution to PR - Provincial Offices</v>
          </cell>
        </row>
        <row r="189">
          <cell r="B189" t="str">
            <v>Overhead contribution to Support Services: Rape Victims</v>
          </cell>
        </row>
        <row r="190">
          <cell r="B190" t="str">
            <v>Overhead contribution - MIET Africa</v>
          </cell>
        </row>
        <row r="191">
          <cell r="B191">
            <v>0</v>
          </cell>
        </row>
        <row r="192">
          <cell r="B192" t="str">
            <v>**** MEDICINES AND PHARMACEUTICAL PRODUCTS</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t="str">
            <v>**** PLANNING AND ADMINISTRATION</v>
          </cell>
        </row>
        <row r="209">
          <cell r="B209">
            <v>0</v>
          </cell>
        </row>
        <row r="210">
          <cell r="B210" t="str">
            <v xml:space="preserve">Planning and administration -  med/large org. </v>
          </cell>
        </row>
        <row r="211">
          <cell r="B211" t="str">
            <v>Planning and administration - SRs small org.</v>
          </cell>
        </row>
        <row r="212">
          <cell r="B212" t="str">
            <v>Planning meetings with Prov managers at NACOSA H/O</v>
          </cell>
        </row>
        <row r="213">
          <cell r="B213" t="str">
            <v>Quarterly co-ordination workshop for PRs and SRs</v>
          </cell>
        </row>
        <row r="214">
          <cell r="B214" t="str">
            <v>Workshop/ conference - standard context - non residential</v>
          </cell>
        </row>
        <row r="215">
          <cell r="B215" t="str">
            <v>Annual Audit - PR</v>
          </cell>
        </row>
        <row r="216">
          <cell r="B216" t="str">
            <v>Planning and Administration - PR Head Office</v>
          </cell>
        </row>
        <row r="217">
          <cell r="B217" t="str">
            <v>Workshop/ conference - low context - non residential</v>
          </cell>
        </row>
        <row r="218">
          <cell r="B218" t="str">
            <v xml:space="preserve">Provincial Isibindi Network Meetings </v>
          </cell>
        </row>
        <row r="219">
          <cell r="B219" t="str">
            <v>Engagement sessions (SAPU, POPCRU, SAPS)</v>
          </cell>
        </row>
        <row r="220">
          <cell r="B220" t="str">
            <v>Flights (return domestic)</v>
          </cell>
        </row>
        <row r="221">
          <cell r="B221" t="str">
            <v>Meeting - low cost (catering teas and printing)</v>
          </cell>
        </row>
        <row r="222">
          <cell r="B222" t="str">
            <v>Meeting - standard (catering lunch and printing)</v>
          </cell>
        </row>
        <row r="223">
          <cell r="B223" t="str">
            <v>MIET Consultation meetings with National DBE Officials</v>
          </cell>
        </row>
        <row r="224">
          <cell r="B224">
            <v>0</v>
          </cell>
        </row>
        <row r="225">
          <cell r="B225" t="str">
            <v xml:space="preserve">**** PROCUREMENT AND SUPPLY MANAGEMENT COSTS </v>
          </cell>
        </row>
        <row r="226">
          <cell r="B226">
            <v>0</v>
          </cell>
        </row>
        <row r="227">
          <cell r="B227">
            <v>0</v>
          </cell>
        </row>
        <row r="228">
          <cell r="B228">
            <v>0</v>
          </cell>
        </row>
        <row r="229">
          <cell r="B229">
            <v>0</v>
          </cell>
        </row>
        <row r="230">
          <cell r="B230">
            <v>0</v>
          </cell>
        </row>
        <row r="231">
          <cell r="B231" t="str">
            <v>**** TECHNICAL ASSISTANCE</v>
          </cell>
        </row>
        <row r="232">
          <cell r="B232">
            <v>0</v>
          </cell>
        </row>
        <row r="233">
          <cell r="B233" t="str">
            <v>Local Consultant - middle qualification</v>
          </cell>
        </row>
        <row r="234">
          <cell r="B234" t="str">
            <v xml:space="preserve">Local Consultant - high qualification </v>
          </cell>
        </row>
        <row r="235">
          <cell r="B235" t="str">
            <v>Local Consultant - low qualification</v>
          </cell>
        </row>
        <row r="236">
          <cell r="B236" t="str">
            <v>Local Consultant - low-middle qualification</v>
          </cell>
        </row>
        <row r="237">
          <cell r="B237" t="str">
            <v>Consultant - Disability Assessment</v>
          </cell>
        </row>
        <row r="238">
          <cell r="B238" t="str">
            <v>Consultant - Child Disability Equipment specialist</v>
          </cell>
        </row>
        <row r="239">
          <cell r="B239" t="str">
            <v>Consultant - Psychologist</v>
          </cell>
        </row>
        <row r="240">
          <cell r="B240" t="str">
            <v>Expert Facilitator and Connector</v>
          </cell>
        </row>
        <row r="241">
          <cell r="B241" t="str">
            <v>Professional Fee - Young Men/Women Empowerment Program &amp; Child Protection Programme</v>
          </cell>
        </row>
        <row r="242">
          <cell r="B242" t="str">
            <v xml:space="preserve">Professional Fee - Training of Redpeg Staff in M&amp;E </v>
          </cell>
        </row>
        <row r="243">
          <cell r="B243">
            <v>0</v>
          </cell>
        </row>
        <row r="244">
          <cell r="B244" t="str">
            <v>**** TRAINING</v>
          </cell>
        </row>
        <row r="245">
          <cell r="B245">
            <v>0</v>
          </cell>
        </row>
        <row r="246">
          <cell r="B246">
            <v>0</v>
          </cell>
        </row>
        <row r="247">
          <cell r="B247" t="str">
            <v>Training workshop conference - low cost context - non residential</v>
          </cell>
        </row>
        <row r="248">
          <cell r="B248" t="str">
            <v>Total cost per person per day - low cost context - non residential - Accredited</v>
          </cell>
        </row>
        <row r="249">
          <cell r="B249" t="str">
            <v>Training workshop conference - standard context - residential</v>
          </cell>
        </row>
        <row r="250">
          <cell r="B250" t="str">
            <v>Training workshop conference - low cost context - residential</v>
          </cell>
        </row>
        <row r="251">
          <cell r="B251" t="str">
            <v>Training workshop conference - low cost context - residential sharing</v>
          </cell>
        </row>
        <row r="252">
          <cell r="B252" t="str">
            <v>Flights</v>
          </cell>
        </row>
        <row r="253">
          <cell r="B253" t="str">
            <v>Youth Ambassador Training Costs</v>
          </cell>
        </row>
        <row r="254">
          <cell r="B254" t="str">
            <v xml:space="preserve">Disability Intensive Training </v>
          </cell>
        </row>
        <row r="255">
          <cell r="B255" t="str">
            <v>Care for Caregiver Program</v>
          </cell>
        </row>
        <row r="256">
          <cell r="B256" t="str">
            <v>Manual Printing Costs</v>
          </cell>
        </row>
        <row r="257">
          <cell r="B257" t="str">
            <v>Thogomelo Accredited Training workshop</v>
          </cell>
        </row>
        <row r="258">
          <cell r="B258" t="str">
            <v xml:space="preserve">Training of SAPS officers on HIV/AIDS and the law programme </v>
          </cell>
        </row>
        <row r="259">
          <cell r="B259" t="str">
            <v xml:space="preserve">Child and Youth Care Work Certificate Level 4 </v>
          </cell>
        </row>
        <row r="260">
          <cell r="B260" t="str">
            <v>DBE- Peer education training manual</v>
          </cell>
        </row>
        <row r="261">
          <cell r="B261" t="str">
            <v>DBE - Train peer group trainers on PE, care &amp; support</v>
          </cell>
        </row>
        <row r="262">
          <cell r="B262" t="str">
            <v>Train Health Educators on programme deliverables - 2 day course</v>
          </cell>
        </row>
        <row r="263">
          <cell r="B263" t="str">
            <v>Facilitator Fee - Per Day (Accredited, including assessment)</v>
          </cell>
        </row>
        <row r="264">
          <cell r="B264" t="str">
            <v>Facilitator fee (Not accredited, incl prep but not assessment)</v>
          </cell>
        </row>
        <row r="265">
          <cell r="B265" t="str">
            <v>Specialised Facilitator ( Legal Expert)</v>
          </cell>
        </row>
        <row r="266">
          <cell r="B266">
            <v>0</v>
          </cell>
        </row>
        <row r="267">
          <cell r="B267" t="str">
            <v>**** ZERO UNIT COST</v>
          </cell>
        </row>
        <row r="268">
          <cell r="B268">
            <v>0</v>
          </cell>
        </row>
        <row r="269">
          <cell r="B269" t="str">
            <v>Select from drop down list</v>
          </cell>
        </row>
        <row r="270">
          <cell r="B270">
            <v>0</v>
          </cell>
        </row>
      </sheetData>
      <sheetData sheetId="2">
        <row r="7">
          <cell r="C7" t="str">
            <v>Local</v>
          </cell>
        </row>
      </sheetData>
      <sheetData sheetId="3">
        <row r="7">
          <cell r="C7" t="str">
            <v>Local</v>
          </cell>
        </row>
      </sheetData>
      <sheetData sheetId="4">
        <row r="3">
          <cell r="C3" t="str">
            <v>DETAILED WORKPLAN BUDGET</v>
          </cell>
        </row>
      </sheetData>
      <sheetData sheetId="5">
        <row r="3">
          <cell r="C3" t="str">
            <v>DETAILED WORKPLAN BUDGET</v>
          </cell>
        </row>
      </sheetData>
      <sheetData sheetId="6">
        <row r="3">
          <cell r="C3" t="str">
            <v>DETAILED WORKPLAN BUDGET</v>
          </cell>
        </row>
        <row r="44">
          <cell r="C44" t="str">
            <v>Implementation responsibility</v>
          </cell>
        </row>
        <row r="45">
          <cell r="C45" t="str">
            <v>NACOSA</v>
          </cell>
        </row>
        <row r="46">
          <cell r="C46" t="str">
            <v>NACOSA - SRs</v>
          </cell>
        </row>
        <row r="47">
          <cell r="C47" t="str">
            <v>KHETH' IMPILO</v>
          </cell>
        </row>
        <row r="48">
          <cell r="C48" t="str">
            <v>QASA</v>
          </cell>
        </row>
        <row r="49">
          <cell r="C49" t="str">
            <v>MOSAIC</v>
          </cell>
        </row>
        <row r="50">
          <cell r="C50" t="str">
            <v>SWEAT</v>
          </cell>
        </row>
        <row r="51">
          <cell r="C51" t="str">
            <v>TSHEPANG</v>
          </cell>
        </row>
        <row r="52">
          <cell r="C52" t="str">
            <v>MSM SRs</v>
          </cell>
        </row>
        <row r="53">
          <cell r="C53" t="str">
            <v>TCC SRs</v>
          </cell>
        </row>
        <row r="54">
          <cell r="C54" t="str">
            <v>Sex Work SRs</v>
          </cell>
        </row>
        <row r="55">
          <cell r="C55" t="str">
            <v>AFSA</v>
          </cell>
        </row>
        <row r="56">
          <cell r="C56" t="str">
            <v>NACCW</v>
          </cell>
        </row>
        <row r="57">
          <cell r="C57" t="str">
            <v>Childline</v>
          </cell>
        </row>
        <row r="58">
          <cell r="C58" t="str">
            <v>Redpeg</v>
          </cell>
        </row>
        <row r="59">
          <cell r="C59" t="str">
            <v>SAPS SRs</v>
          </cell>
        </row>
        <row r="60">
          <cell r="C60" t="str">
            <v>HEAIDS</v>
          </cell>
        </row>
        <row r="61">
          <cell r="C61" t="str">
            <v>MIET</v>
          </cell>
        </row>
        <row r="62">
          <cell r="C62" t="str">
            <v>HSRC</v>
          </cell>
        </row>
        <row r="63">
          <cell r="C63">
            <v>0</v>
          </cell>
        </row>
        <row r="64">
          <cell r="C64">
            <v>0</v>
          </cell>
        </row>
        <row r="65">
          <cell r="C65">
            <v>0</v>
          </cell>
        </row>
        <row r="66">
          <cell r="C66">
            <v>0</v>
          </cell>
        </row>
      </sheetData>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row r="5">
          <cell r="F5">
            <v>0</v>
          </cell>
        </row>
      </sheetData>
      <sheetData sheetId="58"/>
      <sheetData sheetId="59"/>
      <sheetData sheetId="60">
        <row r="5">
          <cell r="F5">
            <v>0</v>
          </cell>
        </row>
      </sheetData>
      <sheetData sheetId="61"/>
      <sheetData sheetId="62"/>
      <sheetData sheetId="63"/>
      <sheetData sheetId="64"/>
      <sheetData sheetId="65"/>
      <sheetData sheetId="66"/>
      <sheetData sheetId="67"/>
      <sheetData sheetId="68"/>
      <sheetData sheetId="6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FH detailed budget template"/>
      <sheetName val=" Summary Budget by Year"/>
      <sheetName val="VCT PLAN"/>
      <sheetName val="YA PLAN"/>
      <sheetName val="Mobile VCT"/>
      <sheetName val="NGO Prvt Sctr Cap Build"/>
      <sheetName val="VCT NGO Cap Build"/>
      <sheetName val="HIV AIDS Prev MPU"/>
      <sheetName val="Comm Outr Schools"/>
      <sheetName val="Pub Sect Condom Distrib"/>
      <sheetName val="NGO Cap Build Condom Distrib"/>
      <sheetName val="Proposal Approval Sheet"/>
      <sheetName val="GF Budget Summary"/>
      <sheetName val="Calculation"/>
      <sheetName val="Match Requirement"/>
      <sheetName val="Internal Budget Analysis"/>
      <sheetName val="Range Page"/>
      <sheetName val="8. SFH"/>
      <sheetName val="Numbering"/>
      <sheetName val="Definitions"/>
      <sheetName val="HIV"/>
      <sheetName val="Malaria"/>
      <sheetName val="TB"/>
      <sheetName val="Index"/>
      <sheetName val="1. Monthly Cash Recon"/>
      <sheetName val="3. Cost Category Analysis"/>
      <sheetName val="9. Logframe"/>
      <sheetName val="4c. Expenditure Journal Q7"/>
      <sheetName val="4d. Expenditure Journal Q8"/>
      <sheetName val="4a. Expenditure Journal Q1"/>
      <sheetName val="4b. Expenditure Journal Q2"/>
      <sheetName val="5. Inventory Control"/>
      <sheetName val="6. Asset Register"/>
      <sheetName val="10. Lists"/>
      <sheetName val="7. NACOSA ZAR"/>
      <sheetName val="7.Budget"/>
      <sheetName val="B"/>
      <sheetName val="14. M&amp;E Types of Support"/>
      <sheetName val="15. Finance and M&amp;E Recon"/>
      <sheetName val="Generic Payment Tool"/>
      <sheetName val="9c. M&amp;E CHBC Q3"/>
      <sheetName val="10c. M&amp;E Org services Q3"/>
      <sheetName val="10b. M&amp;E Org services Q4"/>
      <sheetName val="8. M&amp;E Summary"/>
      <sheetName val="11a. M&amp;E OVC services Q1"/>
      <sheetName val="11b. M&amp;E OVC services Q2"/>
      <sheetName val="11c. M&amp;E OVC services Q3"/>
      <sheetName val="12.Performance Framework"/>
      <sheetName val="Lists"/>
      <sheetName val="Sheet1"/>
      <sheetName val="Sheet2"/>
      <sheetName val="ValidationLists"/>
      <sheetName val="NACOSA Summary Budget"/>
      <sheetName val="Cover"/>
      <sheetName val="SR Details"/>
      <sheetName val="Fund Register"/>
      <sheetName val="List"/>
      <sheetName val="Budget - Operations"/>
      <sheetName val="Notice of Findings"/>
      <sheetName val="Expenditure Non-HR"/>
      <sheetName val="Expenditure HR"/>
      <sheetName val="Budget Line Analysis"/>
      <sheetName val="Monthly Checklist"/>
      <sheetName val="Monthly Summary"/>
      <sheetName val="Input Cost Notes"/>
      <sheetName val="Asset Register"/>
      <sheetName val="Appropriation Schedule"/>
      <sheetName val="12. Data"/>
      <sheetName val="Grants Officer Rating"/>
      <sheetName val="Inventory Control"/>
      <sheetName val="Form"/>
      <sheetName val="Notes"/>
      <sheetName val="Payment Recommendation"/>
      <sheetName val="Payment Requisition"/>
      <sheetName val="Sheet6"/>
      <sheetName val="Compatibility Report"/>
      <sheetName val="Data Sheet"/>
      <sheetName val="Setup"/>
      <sheetName val="SFH_detailed_budget_template"/>
      <sheetName val="_Summary_Budget_by_Year"/>
      <sheetName val="VCT_PLAN"/>
      <sheetName val="YA_PLAN"/>
      <sheetName val="Mobile_VCT"/>
      <sheetName val="NGO_Prvt_Sctr_Cap_Build"/>
      <sheetName val="VCT_NGO_Cap_Build"/>
      <sheetName val="HIV_AIDS_Prev_MPU"/>
      <sheetName val="Comm_Outr_Schools"/>
      <sheetName val="Pub_Sect_Condom_Distrib"/>
      <sheetName val="NGO_Cap_Build_Condom_Distrib"/>
      <sheetName val="Proposal_Approval_Sheet"/>
      <sheetName val="GF_Budget_Summary"/>
      <sheetName val="Match_Requirement"/>
      <sheetName val="Internal_Budget_Analysis"/>
      <sheetName val="Range_Page"/>
      <sheetName val="8__SFH"/>
      <sheetName val="1__Monthly_Cash_Recon"/>
      <sheetName val="3__Cost_Category_Analysis"/>
      <sheetName val="9__Logframe"/>
      <sheetName val="4c__Expenditure_Journal_Q7"/>
      <sheetName val="4d__Expenditure_Journal_Q8"/>
      <sheetName val="4a__Expenditure_Journal_Q1"/>
      <sheetName val="4b__Expenditure_Journal_Q2"/>
      <sheetName val="5__Inventory_Control"/>
      <sheetName val="6__Asset_Register"/>
      <sheetName val="10__Lists"/>
      <sheetName val="7__NACOSA_ZAR"/>
      <sheetName val="7_Budget"/>
      <sheetName val="14__M&amp;E_Types_of_Support"/>
      <sheetName val="15__Finance_and_M&amp;E_Recon"/>
      <sheetName val="Generic_Payment_Tool"/>
      <sheetName val="9c__M&amp;E_CHBC_Q3"/>
      <sheetName val="10c__M&amp;E_Org_services_Q3"/>
      <sheetName val="10b__M&amp;E_Org_services_Q4"/>
      <sheetName val="8__M&amp;E_Summary"/>
      <sheetName val="11a__M&amp;E_OVC_services_Q1"/>
      <sheetName val="11b__M&amp;E_OVC_services_Q2"/>
      <sheetName val="11c__M&amp;E_OVC_services_Q3"/>
      <sheetName val="12_Performance_Framework"/>
      <sheetName val="NACOSA_Summary_Budget"/>
      <sheetName val="SR_Details"/>
      <sheetName val="Fund_Register"/>
      <sheetName val="Budget_-_Operations"/>
      <sheetName val="Notice_of_Findings"/>
      <sheetName val="Expenditure_Non-HR"/>
      <sheetName val="Expenditure_HR"/>
      <sheetName val="Budget_Line_Analysis"/>
      <sheetName val="Monthly_Checklist"/>
      <sheetName val="Monthly_Summary"/>
      <sheetName val="Input_Cost_Notes"/>
      <sheetName val="Asset_Register"/>
      <sheetName val="Appropriation_Schedule"/>
      <sheetName val="12__Data"/>
      <sheetName val="Grants_Officer_Rating"/>
      <sheetName val="Inventory_Control"/>
      <sheetName val="Payment_Recommendation"/>
      <sheetName val="Payment_Requisition"/>
      <sheetName val="Compatibility_Report"/>
      <sheetName val="Data_Sheet"/>
      <sheetName val="SFH_detailed_budget_template1"/>
      <sheetName val="_Summary_Budget_by_Year1"/>
      <sheetName val="VCT_PLAN1"/>
      <sheetName val="YA_PLAN1"/>
      <sheetName val="Mobile_VCT1"/>
      <sheetName val="NGO_Prvt_Sctr_Cap_Build1"/>
      <sheetName val="VCT_NGO_Cap_Build1"/>
      <sheetName val="HIV_AIDS_Prev_MPU1"/>
      <sheetName val="Comm_Outr_Schools1"/>
      <sheetName val="Pub_Sect_Condom_Distrib1"/>
      <sheetName val="NGO_Cap_Build_Condom_Distrib1"/>
      <sheetName val="Proposal_Approval_Sheet1"/>
      <sheetName val="GF_Budget_Summary1"/>
      <sheetName val="Match_Requirement1"/>
      <sheetName val="Internal_Budget_Analysis1"/>
      <sheetName val="Range_Page1"/>
      <sheetName val="8__SFH1"/>
      <sheetName val="1__Monthly_Cash_Recon1"/>
      <sheetName val="3__Cost_Category_Analysis1"/>
      <sheetName val="9__Logframe1"/>
      <sheetName val="4c__Expenditure_Journal_Q71"/>
      <sheetName val="4d__Expenditure_Journal_Q81"/>
      <sheetName val="4a__Expenditure_Journal_Q11"/>
      <sheetName val="4b__Expenditure_Journal_Q21"/>
      <sheetName val="5__Inventory_Control1"/>
      <sheetName val="6__Asset_Register1"/>
      <sheetName val="10__Lists1"/>
      <sheetName val="7__NACOSA_ZAR1"/>
      <sheetName val="7_Budget1"/>
      <sheetName val="14__M&amp;E_Types_of_Support1"/>
      <sheetName val="15__Finance_and_M&amp;E_Recon1"/>
      <sheetName val="Generic_Payment_Tool1"/>
      <sheetName val="9c__M&amp;E_CHBC_Q31"/>
      <sheetName val="10c__M&amp;E_Org_services_Q31"/>
      <sheetName val="10b__M&amp;E_Org_services_Q41"/>
      <sheetName val="8__M&amp;E_Summary1"/>
      <sheetName val="11a__M&amp;E_OVC_services_Q11"/>
      <sheetName val="11b__M&amp;E_OVC_services_Q21"/>
      <sheetName val="11c__M&amp;E_OVC_services_Q31"/>
      <sheetName val="12_Performance_Framework1"/>
      <sheetName val="NACOSA_Summary_Budget1"/>
      <sheetName val="SR_Details1"/>
      <sheetName val="Fund_Register1"/>
      <sheetName val="Budget_-_Operations1"/>
      <sheetName val="Notice_of_Findings1"/>
      <sheetName val="Expenditure_Non-HR1"/>
      <sheetName val="Expenditure_HR1"/>
      <sheetName val="Budget_Line_Analysis1"/>
      <sheetName val="Monthly_Checklist1"/>
      <sheetName val="Monthly_Summary1"/>
      <sheetName val="Input_Cost_Notes1"/>
      <sheetName val="Asset_Register1"/>
      <sheetName val="Appropriation_Schedule1"/>
      <sheetName val="12__Data1"/>
      <sheetName val="Grants_Officer_Rating1"/>
      <sheetName val="Inventory_Control1"/>
      <sheetName val="Payment_Recommendation1"/>
      <sheetName val="Payment_Requisition1"/>
      <sheetName val="Compatibility_Report1"/>
      <sheetName val="Data_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26">
          <cell r="A26">
            <v>0.13857449799655919</v>
          </cell>
        </row>
      </sheetData>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ow r="26">
          <cell r="A26">
            <v>0.13857449799655919</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ow r="26">
          <cell r="A26">
            <v>0.13857449799655919</v>
          </cell>
        </row>
      </sheetData>
      <sheetData sheetId="154"/>
      <sheetData sheetId="155"/>
      <sheetData sheetId="156"/>
      <sheetData sheetId="157"/>
      <sheetData sheetId="158"/>
      <sheetData sheetId="159"/>
      <sheetData sheetId="160">
        <row r="26">
          <cell r="A26">
            <v>0.13857449799655919</v>
          </cell>
        </row>
      </sheetData>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PR_Programmatic Progress_1A"/>
      <sheetName val="PR Programmatic Progress 1C"/>
      <sheetName val="PR_Grant Management_2"/>
      <sheetName val="PR_Total PR Cash Outflow_3A"/>
      <sheetName val="EFR Malaria Financial Data_3B"/>
      <sheetName val="EFR TB Financial Data_3B"/>
      <sheetName val="EFR HIV AIDS Financial Data_3B"/>
      <sheetName val="PR_Procurement Info_4"/>
      <sheetName val="PR_Cash Reconciliation_5A"/>
      <sheetName val="PR_Disbursement Request_5B"/>
      <sheetName val="PR_Overall Performance_6"/>
      <sheetName val="PR_Cash Request_7A&amp;B"/>
      <sheetName val="PR_Bank Details_7C"/>
      <sheetName val="PR_Annex_SR-Financials"/>
      <sheetName val="Checklist"/>
      <sheetName val="LFA Programmatic Progress 1C"/>
      <sheetName val="LFA_Grant Management_2"/>
      <sheetName val="LFA_Total PR Cash Outflow_3A"/>
      <sheetName val="LFA_EFR Review_3B"/>
      <sheetName val="LFA_Procurement Info_4"/>
      <sheetName val="LFA_Findings&amp;Recommendations"/>
      <sheetName val="LFA_Cash Reconciliation_5A"/>
      <sheetName val="LFA_Disbursement Recommend_5B"/>
      <sheetName val="Sheet1"/>
      <sheetName val="LFA_Overall Performance_6"/>
      <sheetName val="LFA_DisbursementRecommendation7"/>
      <sheetName val="LFA_Bank Details_7C"/>
      <sheetName val="LFA_Annex-SR Financials"/>
      <sheetName val="Sheet3"/>
      <sheetName val="Annex for additional info"/>
      <sheetName val="Memo HIV"/>
      <sheetName val="Memo TB"/>
      <sheetName val="Memo Malaria"/>
      <sheetName val="Definitions-lists-EFR"/>
      <sheetName val="Sheet2"/>
      <sheetName val="PR RFR_7"/>
      <sheetName val="HIV"/>
      <sheetName val="Malaria"/>
      <sheetName val="TB"/>
      <sheetName val="CoverageDisaggregationData"/>
      <sheetName val="ImpactOutcomeDisaggData"/>
      <sheetName val="Modules"/>
      <sheetName val="Data"/>
      <sheetName val="Impactoutcome"/>
      <sheetName val="Coverage Indicators"/>
      <sheetName val="Intervention By Modules old"/>
      <sheetName val="Intervention By Modules"/>
      <sheetName val="Gestion de la subvention_4"/>
      <sheetName val="Évaluation RP-ALF_5"/>
      <sheetName val="LFA_Findings&amp;Recommendations_6"/>
      <sheetName val="EATS FINANCIERS 2015"/>
      <sheetName val="GL 2015"/>
      <sheetName val="EFR Data"/>
      <sheetName val="ALF RFR_7"/>
      <sheetName val="Prévision trésor. annuelle_8A"/>
      <sheetName val=" Demande et recommandation_8B"/>
      <sheetName val="Autorisation RP_9A"/>
      <sheetName val="LFA Authorization_9B"/>
      <sheetName val="Liste de contrôle"/>
      <sheetName val="Don gia III"/>
      <sheetName val="Don gia CT"/>
      <sheetName val="PUDR%20template%20v2.xls"/>
      <sheetName val="PUDR template v2"/>
      <sheetName val="Cover_Sheet"/>
      <sheetName val="PR_Programmatic_Progress_1A"/>
      <sheetName val="PR_Programmatic_Progress_1C"/>
      <sheetName val="PR_Grant_Management_2"/>
      <sheetName val="PR_Total_PR_Cash_Outflow_3A"/>
      <sheetName val="EFR_Malaria_Financial_Data_3B"/>
      <sheetName val="EFR_TB_Financial_Data_3B"/>
      <sheetName val="EFR_HIV_AIDS_Financial_Data_3B"/>
      <sheetName val="PR_Procurement_Info_4"/>
      <sheetName val="PR_Cash_Reconciliation_5A"/>
      <sheetName val="PR_Disbursement_Request_5B"/>
      <sheetName val="PR_Overall_Performance_6"/>
      <sheetName val="PR_Cash_Request_7A&amp;B"/>
      <sheetName val="PR_Bank_Details_7C"/>
      <sheetName val="LFA_Programmatic_Progress_1C"/>
      <sheetName val="LFA_Grant_Management_2"/>
      <sheetName val="LFA_Total_PR_Cash_Outflow_3A"/>
      <sheetName val="LFA_EFR_Review_3B"/>
      <sheetName val="LFA_Procurement_Info_4"/>
      <sheetName val="LFA_Cash_Reconciliation_5A"/>
      <sheetName val="LFA_Disbursement_Recommend_5B"/>
      <sheetName val="LFA_Overall_Performance_6"/>
      <sheetName val="LFA_Bank_Details_7C"/>
      <sheetName val="LFA_Annex-SR_Financials"/>
      <sheetName val="Annex_for_additional_info"/>
      <sheetName val="Memo_HIV"/>
      <sheetName val="Memo_TB"/>
      <sheetName val="Memo_Malaria"/>
      <sheetName val="Cover_Sheet2"/>
      <sheetName val="PR_Programmatic_Progress_1A2"/>
      <sheetName val="PR_Programmatic_Progress_1C2"/>
      <sheetName val="PR_Grant_Management_22"/>
      <sheetName val="PR_Total_PR_Cash_Outflow_3A2"/>
      <sheetName val="EFR_Malaria_Financial_Data_3B2"/>
      <sheetName val="EFR_TB_Financial_Data_3B2"/>
      <sheetName val="EFR_HIV_AIDS_Financial_Data_3B2"/>
      <sheetName val="PR_Procurement_Info_42"/>
      <sheetName val="PR_Cash_Reconciliation_5A2"/>
      <sheetName val="PR_Disbursement_Request_5B2"/>
      <sheetName val="PR_Overall_Performance_62"/>
      <sheetName val="PR_Cash_Request_7A&amp;B2"/>
      <sheetName val="PR_Bank_Details_7C2"/>
      <sheetName val="LFA_Programmatic_Progress_1C2"/>
      <sheetName val="LFA_Grant_Management_22"/>
      <sheetName val="LFA_Total_PR_Cash_Outflow_3A2"/>
      <sheetName val="LFA_EFR_Review_3B2"/>
      <sheetName val="LFA_Procurement_Info_42"/>
      <sheetName val="LFA_Cash_Reconciliation_5A2"/>
      <sheetName val="LFA_Disbursement_Recommend_5B2"/>
      <sheetName val="LFA_Overall_Performance_62"/>
      <sheetName val="LFA_Bank_Details_7C2"/>
      <sheetName val="LFA_Annex-SR_Financials2"/>
      <sheetName val="Annex_for_additional_info2"/>
      <sheetName val="Memo_HIV2"/>
      <sheetName val="Memo_TB2"/>
      <sheetName val="Memo_Malaria2"/>
      <sheetName val="PR_RFR_71"/>
      <sheetName val="Cover_Sheet1"/>
      <sheetName val="PR_Programmatic_Progress_1A1"/>
      <sheetName val="PR_Programmatic_Progress_1C1"/>
      <sheetName val="PR_Grant_Management_21"/>
      <sheetName val="PR_Total_PR_Cash_Outflow_3A1"/>
      <sheetName val="EFR_Malaria_Financial_Data_3B1"/>
      <sheetName val="EFR_TB_Financial_Data_3B1"/>
      <sheetName val="EFR_HIV_AIDS_Financial_Data_3B1"/>
      <sheetName val="PR_Procurement_Info_41"/>
      <sheetName val="PR_Cash_Reconciliation_5A1"/>
      <sheetName val="PR_Disbursement_Request_5B1"/>
      <sheetName val="PR_Overall_Performance_61"/>
      <sheetName val="PR_Cash_Request_7A&amp;B1"/>
      <sheetName val="PR_Bank_Details_7C1"/>
      <sheetName val="LFA_Programmatic_Progress_1C1"/>
      <sheetName val="LFA_Grant_Management_21"/>
      <sheetName val="LFA_Total_PR_Cash_Outflow_3A1"/>
      <sheetName val="LFA_EFR_Review_3B1"/>
      <sheetName val="LFA_Procurement_Info_41"/>
      <sheetName val="LFA_Cash_Reconciliation_5A1"/>
      <sheetName val="LFA_Disbursement_Recommend_5B1"/>
      <sheetName val="LFA_Overall_Performance_61"/>
      <sheetName val="LFA_Bank_Details_7C1"/>
      <sheetName val="LFA_Annex-SR_Financials1"/>
      <sheetName val="Annex_for_additional_info1"/>
      <sheetName val="Memo_HIV1"/>
      <sheetName val="Memo_TB1"/>
      <sheetName val="Memo_Malaria1"/>
      <sheetName val="PR_RFR_7"/>
      <sheetName val="GL Dépenses péalables 2013"/>
      <sheetName val="GL AVR - DEC 2013"/>
      <sheetName val="ETATS FINANCIERS 2013"/>
      <sheetName val="GL JAN - JUN 2014"/>
      <sheetName val="GL JUI - DEC 2014"/>
      <sheetName val="ETATS FINANCIERS 2014"/>
      <sheetName val="ETATS FINANCIERS 2015"/>
      <sheetName val="Definitions"/>
      <sheetName val="Coverage_Indicators"/>
      <sheetName val="Intervention_By_Modules_old"/>
      <sheetName val="Intervention_By_Modules"/>
      <sheetName val="Gestion_de_la_subvention_4"/>
      <sheetName val="Évaluation_RP-ALF_5"/>
      <sheetName val="EATS_FINANCIERS_2015"/>
      <sheetName val="GL_2015"/>
      <sheetName val="EFR_Data"/>
      <sheetName val="ALF_RFR_7"/>
      <sheetName val="Prévision_trésor__annuelle_8A"/>
      <sheetName val="_Demande_et_recommandation_8B"/>
      <sheetName val="Autorisation_RP_9A"/>
      <sheetName val="LFA_Authorization_9B"/>
      <sheetName val="Liste_de_contrôle"/>
      <sheetName val="Don_gia_III"/>
      <sheetName val="Don_gia_CT"/>
      <sheetName val="PUDR%20template%20v2_xls"/>
      <sheetName val="PUDR_template_v2"/>
      <sheetName val="Cover_Sheet3"/>
      <sheetName val="PR_Programmatic_Progress_1A3"/>
      <sheetName val="PR_Programmatic_Progress_1C3"/>
      <sheetName val="PR_Grant_Management_23"/>
      <sheetName val="PR_Total_PR_Cash_Outflow_3A3"/>
      <sheetName val="EFR_Malaria_Financial_Data_3B3"/>
      <sheetName val="EFR_TB_Financial_Data_3B3"/>
      <sheetName val="EFR_HIV_AIDS_Financial_Data_3B3"/>
      <sheetName val="PR_Procurement_Info_43"/>
      <sheetName val="PR_Cash_Reconciliation_5A3"/>
      <sheetName val="PR_Disbursement_Request_5B3"/>
      <sheetName val="PR_Overall_Performance_63"/>
      <sheetName val="PR_Cash_Request_7A&amp;B3"/>
      <sheetName val="PR_Bank_Details_7C3"/>
      <sheetName val="LFA_Programmatic_Progress_1C3"/>
      <sheetName val="LFA_Grant_Management_23"/>
      <sheetName val="LFA_Total_PR_Cash_Outflow_3A3"/>
      <sheetName val="LFA_EFR_Review_3B3"/>
      <sheetName val="LFA_Procurement_Info_43"/>
      <sheetName val="LFA_Cash_Reconciliation_5A3"/>
      <sheetName val="LFA_Disbursement_Recommend_5B3"/>
      <sheetName val="LFA_Overall_Performance_63"/>
      <sheetName val="LFA_Bank_Details_7C3"/>
      <sheetName val="LFA_Annex-SR_Financials3"/>
      <sheetName val="Annex_for_additional_info3"/>
      <sheetName val="Memo_HIV3"/>
      <sheetName val="Memo_TB3"/>
      <sheetName val="Memo_Malaria3"/>
      <sheetName val="PR_RFR_72"/>
      <sheetName val="GL_Dépenses_péalables_2013"/>
      <sheetName val="GL_AVR_-_DEC_2013"/>
      <sheetName val="ETATS_FINANCIERS_2013"/>
      <sheetName val="GL_JAN_-_JUN_2014"/>
      <sheetName val="GL_JUI_-_DEC_2014"/>
      <sheetName val="ETATS_FINANCIERS_2014"/>
      <sheetName val="ETATS_FINANCIERS_2015"/>
      <sheetName val="Bayar"/>
      <sheetName val="coding"/>
      <sheetName val="DataSrcInCmp"/>
      <sheetName val="ImpactInCmp"/>
      <sheetName val="OutcomeInCmp"/>
      <sheetName val="Grants"/>
      <sheetName val="EFR"/>
      <sheetName val="Cover_Sheet5"/>
      <sheetName val="PR_Programmatic_Progress_1A5"/>
      <sheetName val="PR_Programmatic_Progress_1C5"/>
      <sheetName val="PR_Grant_Management_25"/>
      <sheetName val="PR_Total_PR_Cash_Outflow_3A5"/>
      <sheetName val="EFR_Malaria_Financial_Data_3B5"/>
      <sheetName val="EFR_TB_Financial_Data_3B5"/>
      <sheetName val="EFR_HIV_AIDS_Financial_Data_3B5"/>
      <sheetName val="PR_Procurement_Info_45"/>
      <sheetName val="PR_Cash_Reconciliation_5A5"/>
      <sheetName val="PR_Disbursement_Request_5B5"/>
      <sheetName val="PR_Overall_Performance_65"/>
      <sheetName val="PR_Cash_Request_7A&amp;B5"/>
      <sheetName val="PR_Bank_Details_7C5"/>
      <sheetName val="LFA_Programmatic_Progress_1C5"/>
      <sheetName val="LFA_Grant_Management_25"/>
      <sheetName val="LFA_Total_PR_Cash_Outflow_3A5"/>
      <sheetName val="LFA_EFR_Review_3B5"/>
      <sheetName val="LFA_Procurement_Info_45"/>
      <sheetName val="LFA_Cash_Reconciliation_5A5"/>
      <sheetName val="LFA_Disbursement_Recommend_5B5"/>
      <sheetName val="LFA_Overall_Performance_65"/>
      <sheetName val="LFA_Bank_Details_7C5"/>
      <sheetName val="LFA_Annex-SR_Financials5"/>
      <sheetName val="Annex_for_additional_info5"/>
      <sheetName val="Memo_HIV5"/>
      <sheetName val="Memo_TB5"/>
      <sheetName val="Memo_Malaria5"/>
      <sheetName val="PR_RFR_74"/>
      <sheetName val="Coverage_Indicators2"/>
      <sheetName val="Intervention_By_Modules_old2"/>
      <sheetName val="Intervention_By_Modules2"/>
      <sheetName val="Gestion_de_la_subvention_42"/>
      <sheetName val="Évaluation_RP-ALF_52"/>
      <sheetName val="EATS_FINANCIERS_20152"/>
      <sheetName val="GL_20152"/>
      <sheetName val="EFR_Data2"/>
      <sheetName val="ALF_RFR_72"/>
      <sheetName val="Prévision_trésor__annuelle_8A2"/>
      <sheetName val="_Demande_et_recommandation_8B2"/>
      <sheetName val="Autorisation_RP_9A2"/>
      <sheetName val="LFA_Authorization_9B2"/>
      <sheetName val="Liste_de_contrôle2"/>
      <sheetName val="Don_gia_III2"/>
      <sheetName val="Don_gia_CT2"/>
      <sheetName val="PUDR%20template%20v2_xls2"/>
      <sheetName val="PUDR_template_v22"/>
      <sheetName val="GL_Dépenses_péalables_20132"/>
      <sheetName val="GL_AVR_-_DEC_20132"/>
      <sheetName val="ETATS_FINANCIERS_20132"/>
      <sheetName val="GL_JAN_-_JUN_20142"/>
      <sheetName val="GL_JUI_-_DEC_20142"/>
      <sheetName val="ETATS_FINANCIERS_20142"/>
      <sheetName val="ETATS_FINANCIERS_20152"/>
      <sheetName val="Cover_Sheet4"/>
      <sheetName val="PR_Programmatic_Progress_1A4"/>
      <sheetName val="PR_Programmatic_Progress_1C4"/>
      <sheetName val="PR_Grant_Management_24"/>
      <sheetName val="PR_Total_PR_Cash_Outflow_3A4"/>
      <sheetName val="EFR_Malaria_Financial_Data_3B4"/>
      <sheetName val="EFR_TB_Financial_Data_3B4"/>
      <sheetName val="EFR_HIV_AIDS_Financial_Data_3B4"/>
      <sheetName val="PR_Procurement_Info_44"/>
      <sheetName val="PR_Cash_Reconciliation_5A4"/>
      <sheetName val="PR_Disbursement_Request_5B4"/>
      <sheetName val="PR_Overall_Performance_64"/>
      <sheetName val="PR_Cash_Request_7A&amp;B4"/>
      <sheetName val="PR_Bank_Details_7C4"/>
      <sheetName val="LFA_Programmatic_Progress_1C4"/>
      <sheetName val="LFA_Grant_Management_24"/>
      <sheetName val="LFA_Total_PR_Cash_Outflow_3A4"/>
      <sheetName val="LFA_EFR_Review_3B4"/>
      <sheetName val="LFA_Procurement_Info_44"/>
      <sheetName val="LFA_Cash_Reconciliation_5A4"/>
      <sheetName val="LFA_Disbursement_Recommend_5B4"/>
      <sheetName val="LFA_Overall_Performance_64"/>
      <sheetName val="LFA_Bank_Details_7C4"/>
      <sheetName val="LFA_Annex-SR_Financials4"/>
      <sheetName val="Annex_for_additional_info4"/>
      <sheetName val="Memo_HIV4"/>
      <sheetName val="Memo_TB4"/>
      <sheetName val="Memo_Malaria4"/>
      <sheetName val="PR_RFR_73"/>
      <sheetName val="Coverage_Indicators1"/>
      <sheetName val="Intervention_By_Modules_old1"/>
      <sheetName val="Intervention_By_Modules1"/>
      <sheetName val="Gestion_de_la_subvention_41"/>
      <sheetName val="Évaluation_RP-ALF_51"/>
      <sheetName val="EATS_FINANCIERS_20151"/>
      <sheetName val="GL_20151"/>
      <sheetName val="EFR_Data1"/>
      <sheetName val="ALF_RFR_71"/>
      <sheetName val="Prévision_trésor__annuelle_8A1"/>
      <sheetName val="_Demande_et_recommandation_8B1"/>
      <sheetName val="Autorisation_RP_9A1"/>
      <sheetName val="LFA_Authorization_9B1"/>
      <sheetName val="Liste_de_contrôle1"/>
      <sheetName val="Don_gia_III1"/>
      <sheetName val="Don_gia_CT1"/>
      <sheetName val="PUDR%20template%20v2_xls1"/>
      <sheetName val="PUDR_template_v21"/>
      <sheetName val="GL_Dépenses_péalables_20131"/>
      <sheetName val="GL_AVR_-_DEC_20131"/>
      <sheetName val="ETATS_FINANCIERS_20131"/>
      <sheetName val="GL_JAN_-_JUN_20141"/>
      <sheetName val="GL_JUI_-_DEC_20141"/>
      <sheetName val="ETATS_FINANCIERS_20141"/>
      <sheetName val="ETATS_FINANCIERS_20151"/>
      <sheetName val="Performance Framework"/>
      <sheetName val="Drops"/>
      <sheetName val=" Grant Management and update"/>
      <sheetName val="Financial At a Glance"/>
      <sheetName val="FAS"/>
      <sheetName val="RPS"/>
      <sheetName val="BES"/>
      <sheetName val="CII_Summary"/>
      <sheetName val="BRS"/>
      <sheetName val="Sch AD"/>
      <sheetName val="Sch AE"/>
      <sheetName val="Sch Loan &amp; Others"/>
      <sheetName val="Program Vs Finance"/>
      <sheetName val="VAT and Tax"/>
      <sheetName val="Updated FF &amp; E List"/>
      <sheetName val="FF&amp;E"/>
      <sheetName val="Laptop information"/>
      <sheetName val="Printer information"/>
      <sheetName val="Disposed List"/>
      <sheetName val="Bank Interest information"/>
      <sheetName val="Lists"/>
      <sheetName val="Don_gia_III3"/>
      <sheetName val="Don_gia_CT3"/>
      <sheetName val="Don_gia_III4"/>
      <sheetName val="Don_gia_CT4"/>
      <sheetName val="PR_RFR_75"/>
      <sheetName val="Don_gia_III5"/>
      <sheetName val="Don_gia_CT5"/>
      <sheetName val="DropDownList"/>
      <sheetName val="Yr1 WP consolidated analysis"/>
      <sheetName val="Range Page"/>
    </sheetNames>
    <sheetDataSet>
      <sheetData sheetId="0" refreshError="1"/>
      <sheetData sheetId="1">
        <row r="2">
          <cell r="A2" t="str">
            <v>please select…</v>
          </cell>
        </row>
      </sheetData>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2">
          <cell r="A2" t="str">
            <v>please select…</v>
          </cell>
        </row>
        <row r="3">
          <cell r="A3" t="str">
            <v>Prevention:  Behavioral Change Communication - Mass media</v>
          </cell>
        </row>
        <row r="4">
          <cell r="A4" t="str">
            <v>Prevention:  Behavioral Change Communication - community outreach</v>
          </cell>
        </row>
        <row r="5">
          <cell r="A5" t="str">
            <v>Prevention: Insecticide-treated nets (ITNs)</v>
          </cell>
        </row>
        <row r="6">
          <cell r="A6" t="str">
            <v>Prevention: Malaria prevention during pregnancy</v>
          </cell>
        </row>
        <row r="7">
          <cell r="A7" t="str">
            <v>Prevention: Vector control (other than ITNs)</v>
          </cell>
        </row>
        <row r="8">
          <cell r="A8" t="str">
            <v>Prevention: other - specify</v>
          </cell>
        </row>
        <row r="9">
          <cell r="A9" t="str">
            <v>Treatment: Prompt, effective anti-malarial treatment</v>
          </cell>
        </row>
        <row r="10">
          <cell r="A10" t="str">
            <v>Treatment: Home based management of malaria</v>
          </cell>
        </row>
        <row r="11">
          <cell r="A11" t="str">
            <v>Treatment: Diagnosis</v>
          </cell>
        </row>
        <row r="12">
          <cell r="A12" t="str">
            <v>Treatment: other - specify</v>
          </cell>
        </row>
        <row r="13">
          <cell r="A13" t="str">
            <v>Supportive environment: Monitoring drug resistance</v>
          </cell>
        </row>
        <row r="14">
          <cell r="A14" t="str">
            <v>Supportive environment: Monitoring insecticide resistance</v>
          </cell>
        </row>
        <row r="15">
          <cell r="A15" t="str">
            <v>Supportive environment: Coordination and partnership development (national, community, public-private)</v>
          </cell>
        </row>
        <row r="16">
          <cell r="A16" t="str">
            <v>Supportive environment: other - specify</v>
          </cell>
        </row>
        <row r="17">
          <cell r="A17" t="str">
            <v>Supportive environment: Program management and administration</v>
          </cell>
        </row>
        <row r="18">
          <cell r="A18" t="str">
            <v>HSS: Service delivery</v>
          </cell>
        </row>
        <row r="19">
          <cell r="A19" t="str">
            <v>HSS: Human resources</v>
          </cell>
        </row>
        <row r="20">
          <cell r="A20" t="str">
            <v>HSS: Community Systems Strengthening</v>
          </cell>
        </row>
        <row r="21">
          <cell r="A21" t="str">
            <v>HSS: Information system &amp; Operational research</v>
          </cell>
        </row>
        <row r="22">
          <cell r="A22" t="str">
            <v>HSS: Infrastructure</v>
          </cell>
        </row>
        <row r="23">
          <cell r="A23" t="str">
            <v>HSS: Procurement and Supply management</v>
          </cell>
        </row>
        <row r="24">
          <cell r="A24" t="str">
            <v>HSS: other - specify</v>
          </cell>
        </row>
      </sheetData>
      <sheetData sheetId="34">
        <row r="21">
          <cell r="A21" t="str">
            <v>Please Select…</v>
          </cell>
        </row>
        <row r="22">
          <cell r="A22" t="str">
            <v>Prevention</v>
          </cell>
        </row>
        <row r="23">
          <cell r="A23" t="str">
            <v>Treatment</v>
          </cell>
        </row>
        <row r="24">
          <cell r="A24" t="str">
            <v>Supportive Environment</v>
          </cell>
        </row>
        <row r="25">
          <cell r="A25" t="str">
            <v>Health System Strengthening (HSS)</v>
          </cell>
        </row>
        <row r="58">
          <cell r="A58" t="str">
            <v>Please Select…</v>
          </cell>
        </row>
        <row r="59">
          <cell r="A59" t="str">
            <v>FBO</v>
          </cell>
        </row>
        <row r="60">
          <cell r="A60" t="str">
            <v>NGO/CBO/Academic</v>
          </cell>
        </row>
        <row r="61">
          <cell r="A61" t="str">
            <v>Private Sector</v>
          </cell>
        </row>
        <row r="62">
          <cell r="A62" t="str">
            <v>Ministry Health (MoH)</v>
          </cell>
        </row>
        <row r="63">
          <cell r="A63" t="str">
            <v>Other Government</v>
          </cell>
        </row>
        <row r="64">
          <cell r="A64" t="str">
            <v>UNDP</v>
          </cell>
        </row>
        <row r="65">
          <cell r="A65" t="str">
            <v>Other Multilateral Organization</v>
          </cell>
        </row>
      </sheetData>
      <sheetData sheetId="35" refreshError="1"/>
      <sheetData sheetId="36">
        <row r="2">
          <cell r="A2" t="str">
            <v>please select…</v>
          </cell>
        </row>
      </sheetData>
      <sheetData sheetId="37" refreshError="1"/>
      <sheetData sheetId="38" refreshError="1"/>
      <sheetData sheetId="39" refreshError="1"/>
      <sheetData sheetId="40" refreshError="1"/>
      <sheetData sheetId="41" refreshError="1"/>
      <sheetData sheetId="42">
        <row r="13">
          <cell r="C13" t="str">
            <v>Tuberculose multirésistante</v>
          </cell>
        </row>
      </sheetData>
      <sheetData sheetId="43">
        <row r="13">
          <cell r="C13" t="str">
            <v>Tuberculose multirésistante</v>
          </cell>
        </row>
      </sheetData>
      <sheetData sheetId="44">
        <row r="13">
          <cell r="C13" t="str">
            <v>Tuberculose multirésistante</v>
          </cell>
        </row>
      </sheetData>
      <sheetData sheetId="45">
        <row r="13">
          <cell r="C13" t="str">
            <v>Tuberculose multirésistante</v>
          </cell>
        </row>
      </sheetData>
      <sheetData sheetId="46"/>
      <sheetData sheetId="47"/>
      <sheetData sheetId="48"/>
      <sheetData sheetId="49"/>
      <sheetData sheetId="50"/>
      <sheetData sheetId="51"/>
      <sheetData sheetId="52"/>
      <sheetData sheetId="53"/>
      <sheetData sheetId="54"/>
      <sheetData sheetId="55"/>
      <sheetData sheetId="56"/>
      <sheetData sheetId="57">
        <row r="2">
          <cell r="A2" t="str">
            <v>please select…</v>
          </cell>
        </row>
      </sheetData>
      <sheetData sheetId="58">
        <row r="2">
          <cell r="A2" t="str">
            <v>please select…</v>
          </cell>
        </row>
      </sheetData>
      <sheetData sheetId="59">
        <row r="2">
          <cell r="A2" t="str">
            <v>please select…</v>
          </cell>
        </row>
      </sheetData>
      <sheetData sheetId="60" refreshError="1"/>
      <sheetData sheetId="61" refreshError="1"/>
      <sheetData sheetId="62" refreshError="1"/>
      <sheetData sheetId="63" refreshError="1"/>
      <sheetData sheetId="64"/>
      <sheetData sheetId="65"/>
      <sheetData sheetId="66">
        <row r="13">
          <cell r="C13" t="str">
            <v>Tuberculose multirésistante</v>
          </cell>
        </row>
      </sheetData>
      <sheetData sheetId="67">
        <row r="2">
          <cell r="A2" t="str">
            <v>please select…</v>
          </cell>
        </row>
      </sheetData>
      <sheetData sheetId="68"/>
      <sheetData sheetId="69"/>
      <sheetData sheetId="70"/>
      <sheetData sheetId="71">
        <row r="2">
          <cell r="A2" t="str">
            <v>please select…</v>
          </cell>
        </row>
      </sheetData>
      <sheetData sheetId="72">
        <row r="2">
          <cell r="A2" t="str">
            <v>please select…</v>
          </cell>
        </row>
      </sheetData>
      <sheetData sheetId="73">
        <row r="2">
          <cell r="A2" t="str">
            <v>please select…</v>
          </cell>
        </row>
      </sheetData>
      <sheetData sheetId="74">
        <row r="13">
          <cell r="C13" t="str">
            <v>Tuberculose multirésistante</v>
          </cell>
        </row>
      </sheetData>
      <sheetData sheetId="75"/>
      <sheetData sheetId="76"/>
      <sheetData sheetId="77"/>
      <sheetData sheetId="78"/>
      <sheetData sheetId="79"/>
      <sheetData sheetId="80"/>
      <sheetData sheetId="81">
        <row r="2">
          <cell r="A2" t="str">
            <v>please select…</v>
          </cell>
        </row>
      </sheetData>
      <sheetData sheetId="82">
        <row r="2">
          <cell r="A2" t="str">
            <v>please select…</v>
          </cell>
        </row>
      </sheetData>
      <sheetData sheetId="83">
        <row r="13">
          <cell r="C13" t="str">
            <v>Tuberculose multirésistante</v>
          </cell>
        </row>
      </sheetData>
      <sheetData sheetId="84"/>
      <sheetData sheetId="85"/>
      <sheetData sheetId="86"/>
      <sheetData sheetId="87"/>
      <sheetData sheetId="88"/>
      <sheetData sheetId="89"/>
      <sheetData sheetId="90">
        <row r="2">
          <cell r="A2" t="str">
            <v>please select…</v>
          </cell>
        </row>
      </sheetData>
      <sheetData sheetId="91">
        <row r="2">
          <cell r="A2" t="str">
            <v>please select…</v>
          </cell>
        </row>
      </sheetData>
      <sheetData sheetId="92">
        <row r="2">
          <cell r="A2" t="str">
            <v>please select…</v>
          </cell>
        </row>
      </sheetData>
      <sheetData sheetId="93"/>
      <sheetData sheetId="94"/>
      <sheetData sheetId="95">
        <row r="2">
          <cell r="A2" t="str">
            <v>please select…</v>
          </cell>
        </row>
      </sheetData>
      <sheetData sheetId="96">
        <row r="2">
          <cell r="A2" t="str">
            <v>please select…</v>
          </cell>
        </row>
      </sheetData>
      <sheetData sheetId="97">
        <row r="13">
          <cell r="C13" t="str">
            <v>Tuberculose multirésistante</v>
          </cell>
        </row>
      </sheetData>
      <sheetData sheetId="98"/>
      <sheetData sheetId="99">
        <row r="2">
          <cell r="A2" t="str">
            <v>please select…</v>
          </cell>
        </row>
      </sheetData>
      <sheetData sheetId="100"/>
      <sheetData sheetId="101"/>
      <sheetData sheetId="102"/>
      <sheetData sheetId="103"/>
      <sheetData sheetId="104"/>
      <sheetData sheetId="105">
        <row r="2">
          <cell r="A2" t="str">
            <v>please select…</v>
          </cell>
        </row>
      </sheetData>
      <sheetData sheetId="106"/>
      <sheetData sheetId="107"/>
      <sheetData sheetId="108"/>
      <sheetData sheetId="109"/>
      <sheetData sheetId="110"/>
      <sheetData sheetId="111"/>
      <sheetData sheetId="112"/>
      <sheetData sheetId="113"/>
      <sheetData sheetId="114">
        <row r="2">
          <cell r="A2" t="str">
            <v>please select…</v>
          </cell>
        </row>
      </sheetData>
      <sheetData sheetId="115">
        <row r="2">
          <cell r="A2" t="str">
            <v>please select…</v>
          </cell>
        </row>
      </sheetData>
      <sheetData sheetId="116"/>
      <sheetData sheetId="117"/>
      <sheetData sheetId="118">
        <row r="2">
          <cell r="A2" t="str">
            <v>please select…</v>
          </cell>
        </row>
      </sheetData>
      <sheetData sheetId="119">
        <row r="2">
          <cell r="A2" t="str">
            <v>please select…</v>
          </cell>
        </row>
      </sheetData>
      <sheetData sheetId="120">
        <row r="2">
          <cell r="A2" t="str">
            <v>please select…</v>
          </cell>
        </row>
      </sheetData>
      <sheetData sheetId="121"/>
      <sheetData sheetId="122"/>
      <sheetData sheetId="123"/>
      <sheetData sheetId="124">
        <row r="2">
          <cell r="A2" t="str">
            <v>please select…</v>
          </cell>
        </row>
      </sheetData>
      <sheetData sheetId="125">
        <row r="2">
          <cell r="A2" t="str">
            <v>please select…</v>
          </cell>
        </row>
      </sheetData>
      <sheetData sheetId="126"/>
      <sheetData sheetId="127"/>
      <sheetData sheetId="128">
        <row r="2">
          <cell r="A2" t="str">
            <v>please select…</v>
          </cell>
        </row>
      </sheetData>
      <sheetData sheetId="129">
        <row r="2">
          <cell r="A2" t="str">
            <v>please select…</v>
          </cell>
        </row>
      </sheetData>
      <sheetData sheetId="130">
        <row r="13">
          <cell r="C13" t="str">
            <v>Tuberculose multirésistante</v>
          </cell>
        </row>
      </sheetData>
      <sheetData sheetId="131"/>
      <sheetData sheetId="132"/>
      <sheetData sheetId="133"/>
      <sheetData sheetId="134"/>
      <sheetData sheetId="135"/>
      <sheetData sheetId="136"/>
      <sheetData sheetId="137"/>
      <sheetData sheetId="138"/>
      <sheetData sheetId="139"/>
      <sheetData sheetId="140"/>
      <sheetData sheetId="141"/>
      <sheetData sheetId="142"/>
      <sheetData sheetId="143">
        <row r="2">
          <cell r="A2" t="str">
            <v>please select…</v>
          </cell>
        </row>
      </sheetData>
      <sheetData sheetId="144"/>
      <sheetData sheetId="145"/>
      <sheetData sheetId="146"/>
      <sheetData sheetId="147"/>
      <sheetData sheetId="148">
        <row r="2">
          <cell r="A2" t="str">
            <v>please select…</v>
          </cell>
        </row>
      </sheetData>
      <sheetData sheetId="149">
        <row r="2">
          <cell r="A2" t="str">
            <v>please select…</v>
          </cell>
        </row>
      </sheetData>
      <sheetData sheetId="150">
        <row r="2">
          <cell r="A2" t="str">
            <v>please select…</v>
          </cell>
        </row>
      </sheetData>
      <sheetData sheetId="151"/>
      <sheetData sheetId="152">
        <row r="2">
          <cell r="A2" t="str">
            <v>please select…</v>
          </cell>
        </row>
      </sheetData>
      <sheetData sheetId="153">
        <row r="2">
          <cell r="A2" t="str">
            <v>please select…</v>
          </cell>
        </row>
      </sheetData>
      <sheetData sheetId="154"/>
      <sheetData sheetId="155">
        <row r="2">
          <cell r="A2" t="str">
            <v>Light House</v>
          </cell>
        </row>
      </sheetData>
      <sheetData sheetId="156"/>
      <sheetData sheetId="157"/>
      <sheetData sheetId="158"/>
      <sheetData sheetId="159"/>
      <sheetData sheetId="160"/>
      <sheetData sheetId="161"/>
      <sheetData sheetId="162"/>
      <sheetData sheetId="163"/>
      <sheetData sheetId="164"/>
      <sheetData sheetId="165"/>
      <sheetData sheetId="166">
        <row r="2">
          <cell r="A2" t="str">
            <v>please select…</v>
          </cell>
        </row>
      </sheetData>
      <sheetData sheetId="167"/>
      <sheetData sheetId="168"/>
      <sheetData sheetId="169">
        <row r="2">
          <cell r="A2" t="str">
            <v>please select…</v>
          </cell>
        </row>
      </sheetData>
      <sheetData sheetId="170">
        <row r="2">
          <cell r="A2" t="str">
            <v>please select…</v>
          </cell>
        </row>
      </sheetData>
      <sheetData sheetId="171">
        <row r="13">
          <cell r="C13" t="str">
            <v>Tuberculose multirésistante</v>
          </cell>
        </row>
      </sheetData>
      <sheetData sheetId="172"/>
      <sheetData sheetId="173"/>
      <sheetData sheetId="174"/>
      <sheetData sheetId="175"/>
      <sheetData sheetId="176"/>
      <sheetData sheetId="177">
        <row r="2">
          <cell r="A2" t="str">
            <v>please select…</v>
          </cell>
        </row>
      </sheetData>
      <sheetData sheetId="178"/>
      <sheetData sheetId="179"/>
      <sheetData sheetId="180"/>
      <sheetData sheetId="181"/>
      <sheetData sheetId="182"/>
      <sheetData sheetId="183">
        <row r="2">
          <cell r="A2" t="str">
            <v>please select…</v>
          </cell>
        </row>
      </sheetData>
      <sheetData sheetId="184">
        <row r="2">
          <cell r="A2" t="str">
            <v>please select…</v>
          </cell>
        </row>
      </sheetData>
      <sheetData sheetId="185"/>
      <sheetData sheetId="186"/>
      <sheetData sheetId="187"/>
      <sheetData sheetId="188"/>
      <sheetData sheetId="189"/>
      <sheetData sheetId="190"/>
      <sheetData sheetId="191"/>
      <sheetData sheetId="192">
        <row r="2">
          <cell r="A2" t="str">
            <v>please select…</v>
          </cell>
        </row>
      </sheetData>
      <sheetData sheetId="193">
        <row r="2">
          <cell r="A2" t="str">
            <v>please select…</v>
          </cell>
        </row>
      </sheetData>
      <sheetData sheetId="194"/>
      <sheetData sheetId="195"/>
      <sheetData sheetId="196"/>
      <sheetData sheetId="197"/>
      <sheetData sheetId="198"/>
      <sheetData sheetId="199"/>
      <sheetData sheetId="200"/>
      <sheetData sheetId="201"/>
      <sheetData sheetId="202"/>
      <sheetData sheetId="203">
        <row r="2">
          <cell r="A2" t="str">
            <v>please select…</v>
          </cell>
        </row>
      </sheetData>
      <sheetData sheetId="204">
        <row r="2">
          <cell r="A2" t="str">
            <v>please select…</v>
          </cell>
        </row>
      </sheetData>
      <sheetData sheetId="205">
        <row r="2">
          <cell r="A2" t="str">
            <v>please select…</v>
          </cell>
        </row>
      </sheetData>
      <sheetData sheetId="206">
        <row r="2">
          <cell r="A2" t="str">
            <v>please select…</v>
          </cell>
        </row>
      </sheetData>
      <sheetData sheetId="207">
        <row r="13">
          <cell r="C13" t="str">
            <v>Tuberculose multirésistante</v>
          </cell>
        </row>
      </sheetData>
      <sheetData sheetId="208"/>
      <sheetData sheetId="209"/>
      <sheetData sheetId="210">
        <row r="2">
          <cell r="A2" t="str">
            <v>please select…</v>
          </cell>
        </row>
      </sheetData>
      <sheetData sheetId="211">
        <row r="2">
          <cell r="A2" t="str">
            <v>please select…</v>
          </cell>
        </row>
      </sheetData>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row r="2">
          <cell r="A2" t="str">
            <v>please select…</v>
          </cell>
        </row>
      </sheetData>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row r="2">
          <cell r="A2" t="str">
            <v>please select…</v>
          </cell>
        </row>
      </sheetData>
      <sheetData sheetId="247">
        <row r="2">
          <cell r="A2" t="str">
            <v>please select…</v>
          </cell>
        </row>
      </sheetData>
      <sheetData sheetId="248"/>
      <sheetData sheetId="249"/>
      <sheetData sheetId="250"/>
      <sheetData sheetId="251"/>
      <sheetData sheetId="252"/>
      <sheetData sheetId="253"/>
      <sheetData sheetId="254"/>
      <sheetData sheetId="255"/>
      <sheetData sheetId="256"/>
      <sheetData sheetId="257"/>
      <sheetData sheetId="258"/>
      <sheetData sheetId="259">
        <row r="2">
          <cell r="A2" t="str">
            <v>please select…</v>
          </cell>
        </row>
      </sheetData>
      <sheetData sheetId="260">
        <row r="2">
          <cell r="A2" t="str">
            <v>please select…</v>
          </cell>
        </row>
      </sheetData>
      <sheetData sheetId="261">
        <row r="13">
          <cell r="C13" t="str">
            <v>Tuberculose multirésistante</v>
          </cell>
        </row>
      </sheetData>
      <sheetData sheetId="262"/>
      <sheetData sheetId="263"/>
      <sheetData sheetId="264"/>
      <sheetData sheetId="265"/>
      <sheetData sheetId="266"/>
      <sheetData sheetId="267"/>
      <sheetData sheetId="268"/>
      <sheetData sheetId="269"/>
      <sheetData sheetId="270"/>
      <sheetData sheetId="271"/>
      <sheetData sheetId="272"/>
      <sheetData sheetId="273"/>
      <sheetData sheetId="274">
        <row r="2">
          <cell r="A2" t="str">
            <v>please select…</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row r="2">
          <cell r="A2" t="str">
            <v>please select…</v>
          </cell>
        </row>
      </sheetData>
      <sheetData sheetId="301">
        <row r="2">
          <cell r="A2" t="str">
            <v>please select…</v>
          </cell>
        </row>
      </sheetData>
      <sheetData sheetId="302"/>
      <sheetData sheetId="303"/>
      <sheetData sheetId="304"/>
      <sheetData sheetId="305"/>
      <sheetData sheetId="306"/>
      <sheetData sheetId="307"/>
      <sheetData sheetId="308"/>
      <sheetData sheetId="309"/>
      <sheetData sheetId="310"/>
      <sheetData sheetId="311"/>
      <sheetData sheetId="312"/>
      <sheetData sheetId="313">
        <row r="2">
          <cell r="A2" t="str">
            <v>please select…</v>
          </cell>
        </row>
      </sheetData>
      <sheetData sheetId="314">
        <row r="2">
          <cell r="A2" t="str">
            <v>please select…</v>
          </cell>
        </row>
      </sheetData>
      <sheetData sheetId="315">
        <row r="13">
          <cell r="C13" t="str">
            <v>Tuberculose multirésistante</v>
          </cell>
        </row>
      </sheetData>
      <sheetData sheetId="316"/>
      <sheetData sheetId="317"/>
      <sheetData sheetId="318"/>
      <sheetData sheetId="319"/>
      <sheetData sheetId="320"/>
      <sheetData sheetId="321"/>
      <sheetData sheetId="322"/>
      <sheetData sheetId="323"/>
      <sheetData sheetId="324"/>
      <sheetData sheetId="325"/>
      <sheetData sheetId="326"/>
      <sheetData sheetId="327" refreshError="1"/>
      <sheetData sheetId="328" refreshError="1"/>
      <sheetData sheetId="329">
        <row r="2">
          <cell r="A2" t="str">
            <v>Light House</v>
          </cell>
        </row>
      </sheetData>
      <sheetData sheetId="330"/>
      <sheetData sheetId="331"/>
      <sheetData sheetId="332"/>
      <sheetData sheetId="333"/>
      <sheetData sheetId="334"/>
      <sheetData sheetId="335"/>
      <sheetData sheetId="336"/>
      <sheetData sheetId="337"/>
      <sheetData sheetId="338">
        <row r="2">
          <cell r="A2" t="str">
            <v>please select…</v>
          </cell>
        </row>
      </sheetData>
      <sheetData sheetId="339">
        <row r="2">
          <cell r="A2" t="str">
            <v>please select…</v>
          </cell>
        </row>
      </sheetData>
      <sheetData sheetId="340">
        <row r="13">
          <cell r="C13" t="str">
            <v>Tuberculose multirésistante</v>
          </cell>
        </row>
      </sheetData>
      <sheetData sheetId="341"/>
      <sheetData sheetId="342"/>
      <sheetData sheetId="343"/>
      <sheetData sheetId="344"/>
      <sheetData sheetId="345"/>
      <sheetData sheetId="346">
        <row r="2">
          <cell r="A2" t="str">
            <v>please select…</v>
          </cell>
        </row>
      </sheetData>
      <sheetData sheetId="347" refreshError="1"/>
      <sheetData sheetId="348"/>
      <sheetData sheetId="349"/>
      <sheetData sheetId="350"/>
      <sheetData sheetId="351"/>
      <sheetData sheetId="352"/>
      <sheetData sheetId="353"/>
      <sheetData sheetId="354"/>
      <sheetData sheetId="355" refreshError="1"/>
      <sheetData sheetId="356" refreshError="1"/>
      <sheetData sheetId="35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ummary GF"/>
      <sheetName val="Definitions (2)"/>
      <sheetName val="Consolidated"/>
      <sheetName val="3. Unit Costs  "/>
      <sheetName val="4. Unit Cost Notes"/>
      <sheetName val="Attach A map"/>
      <sheetName val="PMTCT Unit Costs"/>
      <sheetName val="5.Organisational costs"/>
      <sheetName val="Unit Costs"/>
      <sheetName val="Definitions"/>
      <sheetName val="Unit Cost Notes "/>
      <sheetName val="R6 SR Organisational costs "/>
      <sheetName val="Lists"/>
      <sheetName val="Consolidated (2) for sorting"/>
      <sheetName val="R6 operational unit costs (2)"/>
      <sheetName val="Sheet1"/>
      <sheetName val="1. Unit Costs"/>
      <sheetName val="ValidationLists"/>
      <sheetName val="10. Lists"/>
      <sheetName val="10. Monthly Cash Recon"/>
      <sheetName val="Numbering"/>
      <sheetName val="Range Page"/>
    </sheetNames>
    <sheetDataSet>
      <sheetData sheetId="0">
        <row r="4">
          <cell r="W4">
            <v>0.875</v>
          </cell>
        </row>
      </sheetData>
      <sheetData sheetId="1">
        <row r="4">
          <cell r="W4">
            <v>0.875</v>
          </cell>
        </row>
      </sheetData>
      <sheetData sheetId="2">
        <row r="4">
          <cell r="W4">
            <v>0.875</v>
          </cell>
        </row>
      </sheetData>
      <sheetData sheetId="3"/>
      <sheetData sheetId="4"/>
      <sheetData sheetId="5"/>
      <sheetData sheetId="6"/>
      <sheetData sheetId="7"/>
      <sheetData sheetId="8">
        <row r="5">
          <cell r="B5">
            <v>8</v>
          </cell>
        </row>
      </sheetData>
      <sheetData sheetId="9"/>
      <sheetData sheetId="10">
        <row r="19">
          <cell r="M19">
            <v>39210</v>
          </cell>
        </row>
      </sheetData>
      <sheetData sheetId="11"/>
      <sheetData sheetId="12">
        <row r="2">
          <cell r="E2" t="str">
            <v>Human Resources</v>
          </cell>
        </row>
      </sheetData>
      <sheetData sheetId="13"/>
      <sheetData sheetId="14"/>
      <sheetData sheetId="15"/>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BF Framework 1&amp;2"/>
      <sheetName val="HIV"/>
      <sheetName val="TB"/>
      <sheetName val="Malaria"/>
      <sheetName val="Range Page"/>
      <sheetName val="Consolidated"/>
      <sheetName val="GF Consolidated ZAR"/>
      <sheetName val="Definitions"/>
      <sheetName val="1. Unit Costs"/>
      <sheetName val="ValidationLists"/>
      <sheetName val="PBF_Framework_1&amp;2"/>
      <sheetName val="Range_Page"/>
      <sheetName val="GF_Consolidated_ZAR"/>
      <sheetName val="1__Unit_Costs"/>
      <sheetName val="PBF_Framework_1&amp;21"/>
      <sheetName val="Range_Page1"/>
      <sheetName val="GF_Consolidated_ZAR1"/>
      <sheetName val="1__Unit_Costs1"/>
    </sheetNames>
    <sheetDataSet>
      <sheetData sheetId="0" refreshError="1"/>
      <sheetData sheetId="1" refreshError="1"/>
      <sheetData sheetId="2" refreshError="1">
        <row r="2">
          <cell r="E2" t="str">
            <v>Please select…</v>
          </cell>
        </row>
        <row r="3">
          <cell r="E3" t="str">
            <v>National Health Accounts</v>
          </cell>
        </row>
        <row r="4">
          <cell r="E4" t="str">
            <v>DHS/DHS+ (Demographic and Health Survey)</v>
          </cell>
          <cell r="F4" t="str">
            <v>Please enter a data source here…</v>
          </cell>
        </row>
        <row r="5">
          <cell r="E5" t="str">
            <v>MICS (Multiple Indicator Cluster Survey)</v>
          </cell>
        </row>
        <row r="6">
          <cell r="E6" t="str">
            <v>AIS (AIDS Indicator Survey)</v>
          </cell>
        </row>
        <row r="7">
          <cell r="E7" t="str">
            <v>SAMS (Service Availibility Mapping Survey)</v>
          </cell>
        </row>
        <row r="8">
          <cell r="E8" t="str">
            <v>BSS (Behavioral and Surveillance Survey)</v>
          </cell>
        </row>
        <row r="9">
          <cell r="E9" t="str">
            <v>Sentinel surveillance</v>
          </cell>
        </row>
        <row r="10">
          <cell r="E10" t="str">
            <v>Serological surveys</v>
          </cell>
        </row>
        <row r="11">
          <cell r="E11" t="str">
            <v>Prevalence surveys</v>
          </cell>
        </row>
        <row r="12">
          <cell r="E12" t="str">
            <v xml:space="preserve">Facility-based survey </v>
          </cell>
        </row>
        <row r="13">
          <cell r="E13" t="str">
            <v>Key informant survey</v>
          </cell>
        </row>
        <row r="14">
          <cell r="E14" t="str">
            <v>Specific surveys (to be defined)</v>
          </cell>
        </row>
        <row r="15">
          <cell r="E15" t="str">
            <v xml:space="preserve">Civil registration systems (vital/disease specific registration) </v>
          </cell>
        </row>
        <row r="16">
          <cell r="E16" t="str">
            <v>Census</v>
          </cell>
        </row>
        <row r="17">
          <cell r="E17" t="str">
            <v>Health service statistics</v>
          </cell>
        </row>
        <row r="18">
          <cell r="E18" t="str">
            <v>Patient register</v>
          </cell>
        </row>
        <row r="19">
          <cell r="E19" t="str">
            <v xml:space="preserve">Clinical cohort follow-up studies </v>
          </cell>
        </row>
        <row r="20">
          <cell r="E20" t="str">
            <v>Community services assessment</v>
          </cell>
        </row>
        <row r="21">
          <cell r="E21" t="str">
            <v>Records: laboratory, patient (e.g. treatment cards), training, certification, other (to be specified)</v>
          </cell>
        </row>
        <row r="22">
          <cell r="E22" t="str">
            <v>Operational research</v>
          </cell>
        </row>
      </sheetData>
      <sheetData sheetId="3" refreshError="1">
        <row r="2">
          <cell r="E2" t="str">
            <v>please select…</v>
          </cell>
        </row>
        <row r="3">
          <cell r="E3" t="str">
            <v>National Health Accounts</v>
          </cell>
        </row>
        <row r="4">
          <cell r="E4" t="str">
            <v>DHS/DHS+ (Demographic and Health Survey)</v>
          </cell>
        </row>
        <row r="5">
          <cell r="E5" t="str">
            <v>MICS (Multiple Indicator Cluster Survey)</v>
          </cell>
        </row>
        <row r="6">
          <cell r="E6" t="str">
            <v>AIS (AIDS Indicator Survey)</v>
          </cell>
        </row>
        <row r="7">
          <cell r="E7" t="str">
            <v>SAMS (Service Availibility Mapping Survey)</v>
          </cell>
        </row>
        <row r="8">
          <cell r="E8" t="str">
            <v>BSS (Behavioral and Surveillance Survey)</v>
          </cell>
        </row>
        <row r="9">
          <cell r="E9" t="str">
            <v>Sentinel surveillance</v>
          </cell>
        </row>
        <row r="10">
          <cell r="E10" t="str">
            <v>Serological surveys</v>
          </cell>
        </row>
        <row r="11">
          <cell r="E11" t="str">
            <v>Prevalence surveys</v>
          </cell>
        </row>
        <row r="12">
          <cell r="E12" t="str">
            <v xml:space="preserve">Facility-based survey </v>
          </cell>
        </row>
        <row r="13">
          <cell r="E13" t="str">
            <v>Key informant survey</v>
          </cell>
        </row>
        <row r="14">
          <cell r="E14" t="str">
            <v>Specific surveys (to be defined)</v>
          </cell>
        </row>
        <row r="15">
          <cell r="E15" t="str">
            <v xml:space="preserve">Civil registration systems (vital/disease specific registration) </v>
          </cell>
        </row>
        <row r="16">
          <cell r="E16" t="str">
            <v>Census</v>
          </cell>
        </row>
        <row r="17">
          <cell r="E17" t="str">
            <v>Health service statistics</v>
          </cell>
        </row>
        <row r="18">
          <cell r="E18" t="str">
            <v>Patient register</v>
          </cell>
        </row>
        <row r="19">
          <cell r="E19" t="str">
            <v xml:space="preserve">Clinical cohort follow-up studies </v>
          </cell>
        </row>
        <row r="20">
          <cell r="E20" t="str">
            <v>Community services assessment</v>
          </cell>
        </row>
        <row r="21">
          <cell r="E21" t="str">
            <v>Records: laboratory, patient (e.g. treatment cards), training, certification, other (to be specified)</v>
          </cell>
        </row>
        <row r="22">
          <cell r="E22" t="str">
            <v>Operational research</v>
          </cell>
        </row>
        <row r="23">
          <cell r="E23" t="str">
            <v>R&amp;R TB system, quarterly report</v>
          </cell>
        </row>
        <row r="24">
          <cell r="E24" t="str">
            <v xml:space="preserve">R&amp;R TB system, yearly management report </v>
          </cell>
        </row>
        <row r="25">
          <cell r="E25" t="str">
            <v>Other Surveillance reports, specify</v>
          </cell>
        </row>
      </sheetData>
      <sheetData sheetId="4" refreshError="1">
        <row r="2">
          <cell r="E2" t="str">
            <v>please select…</v>
          </cell>
        </row>
        <row r="3">
          <cell r="E3" t="str">
            <v>National Health Accounts</v>
          </cell>
        </row>
        <row r="4">
          <cell r="E4" t="str">
            <v>DHS/DHS+ (Demographic and Health Survey)</v>
          </cell>
        </row>
        <row r="5">
          <cell r="E5" t="str">
            <v>MICS (Multiple Indicator Cluster Survey)</v>
          </cell>
        </row>
        <row r="6">
          <cell r="E6" t="str">
            <v>MIS (Malaria Indicator Survey)</v>
          </cell>
        </row>
        <row r="7">
          <cell r="E7" t="str">
            <v>SAMS (Service Availibility Mapping Survey)</v>
          </cell>
        </row>
        <row r="8">
          <cell r="E8" t="str">
            <v>BSS (Behavioral and Surveillance Survey)</v>
          </cell>
        </row>
        <row r="9">
          <cell r="E9" t="str">
            <v>Sentinel surveillance</v>
          </cell>
        </row>
        <row r="10">
          <cell r="E10" t="str">
            <v>MOH (routine HIS or HMIS)</v>
          </cell>
        </row>
        <row r="11">
          <cell r="E11" t="str">
            <v>RBM (Roll Back Malaria)</v>
          </cell>
        </row>
        <row r="12">
          <cell r="E12" t="str">
            <v>Serological surveys</v>
          </cell>
        </row>
        <row r="13">
          <cell r="E13" t="str">
            <v>Prevalence surveys</v>
          </cell>
        </row>
        <row r="14">
          <cell r="E14" t="str">
            <v xml:space="preserve">Facility-based survey </v>
          </cell>
        </row>
        <row r="15">
          <cell r="E15" t="str">
            <v>Key informant survey</v>
          </cell>
        </row>
        <row r="16">
          <cell r="E16" t="str">
            <v>Specific surveys (to be defined)</v>
          </cell>
        </row>
        <row r="17">
          <cell r="E17" t="str">
            <v xml:space="preserve">Civil registration systems (vital/disease specific registration) </v>
          </cell>
        </row>
        <row r="18">
          <cell r="E18" t="str">
            <v>Census</v>
          </cell>
        </row>
        <row r="19">
          <cell r="E19" t="str">
            <v>Health service statistics</v>
          </cell>
        </row>
        <row r="20">
          <cell r="E20" t="str">
            <v>Patient register</v>
          </cell>
        </row>
        <row r="21">
          <cell r="E21" t="str">
            <v xml:space="preserve">Clinical cohort follow-up studies </v>
          </cell>
        </row>
        <row r="22">
          <cell r="E22" t="str">
            <v>Community services assessment</v>
          </cell>
        </row>
        <row r="23">
          <cell r="E23" t="str">
            <v>Records: laboratory, patient (e.g. treatment cards), training, certification, other (to be specified)</v>
          </cell>
        </row>
        <row r="24">
          <cell r="E24" t="str">
            <v>Operational research</v>
          </cell>
        </row>
        <row r="25">
          <cell r="E25" t="str">
            <v>Questionnaire</v>
          </cell>
        </row>
      </sheetData>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cked Comparision"/>
      <sheetName val="OBJ 01 50 percent"/>
      <sheetName val="OBJ 02 50 percent"/>
      <sheetName val="OBJ 03 50 percent"/>
      <sheetName val="OBJ 05 50 percent"/>
      <sheetName val="OBJ 01"/>
      <sheetName val="OBJ 02"/>
      <sheetName val="OBJ 03"/>
      <sheetName val="OBJ 05"/>
      <sheetName val="OBJ Opportunistic 50 percent"/>
      <sheetName val="OBJ Opportunistic"/>
      <sheetName val="GF Consolidated US"/>
      <sheetName val="GF Consolidated US 50 percent"/>
      <sheetName val="GF Consolidated ZAR"/>
      <sheetName val="GF Consolidated ZAR 50 percent"/>
      <sheetName val="Balance Check"/>
      <sheetName val="Cost Category"/>
      <sheetName val="GF Budget Notes and Assumptions"/>
      <sheetName val="MTC Radio Budget"/>
      <sheetName val="GF CHMT"/>
      <sheetName val="Outreach DOH"/>
      <sheetName val="CHMT Broadcast Budget"/>
      <sheetName val="Instructions "/>
      <sheetName val="Budget Analysis Worked Example"/>
      <sheetName val="SANAC SDA Revision"/>
      <sheetName val="HIV"/>
      <sheetName val="Malaria"/>
      <sheetName val="TB"/>
      <sheetName val="Range Page"/>
      <sheetName val="Consolidated"/>
      <sheetName val="Tracked_Comparision"/>
      <sheetName val="OBJ_01_50_percent"/>
      <sheetName val="OBJ_02_50_percent"/>
      <sheetName val="OBJ_03_50_percent"/>
      <sheetName val="OBJ_05_50_percent"/>
      <sheetName val="OBJ_01"/>
      <sheetName val="OBJ_02"/>
      <sheetName val="OBJ_03"/>
      <sheetName val="OBJ_05"/>
      <sheetName val="OBJ_Opportunistic_50_percent"/>
      <sheetName val="OBJ_Opportunistic"/>
      <sheetName val="GF_Consolidated_US"/>
      <sheetName val="GF_Consolidated_US_50_percent"/>
      <sheetName val="GF_Consolidated_ZAR"/>
      <sheetName val="GF_Consolidated_ZAR_50_percent"/>
      <sheetName val="Balance_Check"/>
      <sheetName val="Cost_Category"/>
      <sheetName val="GF_Budget_Notes_and_Assumptions"/>
      <sheetName val="MTC_Radio_Budget"/>
      <sheetName val="GF_CHMT"/>
      <sheetName val="Outreach_DOH"/>
      <sheetName val="CHMT_Broadcast_Budget"/>
      <sheetName val="Instructions_"/>
      <sheetName val="Budget_Analysis_Worked_Example"/>
      <sheetName val="SANAC_SDA_Revision"/>
      <sheetName val="Range_Page"/>
      <sheetName val="Tracked_Comparision1"/>
      <sheetName val="OBJ_01_50_percent1"/>
      <sheetName val="OBJ_02_50_percent1"/>
      <sheetName val="OBJ_03_50_percent1"/>
      <sheetName val="OBJ_05_50_percent1"/>
      <sheetName val="OBJ_011"/>
      <sheetName val="OBJ_021"/>
      <sheetName val="OBJ_031"/>
      <sheetName val="OBJ_051"/>
      <sheetName val="OBJ_Opportunistic_50_percent1"/>
      <sheetName val="OBJ_Opportunistic1"/>
      <sheetName val="GF_Consolidated_US1"/>
      <sheetName val="GF_Consolidated_US_50_percent1"/>
      <sheetName val="GF_Consolidated_ZAR1"/>
      <sheetName val="GF_Consolidated_ZAR_50_percent1"/>
      <sheetName val="Balance_Check1"/>
      <sheetName val="Cost_Category1"/>
      <sheetName val="GF_Budget_Notes_and_Assumption1"/>
      <sheetName val="MTC_Radio_Budget1"/>
      <sheetName val="GF_CHMT1"/>
      <sheetName val="Outreach_DOH1"/>
      <sheetName val="CHMT_Broadcast_Budget1"/>
      <sheetName val="Instructions_1"/>
      <sheetName val="Budget_Analysis_Worked_Example1"/>
      <sheetName val="SANAC_SDA_Revision1"/>
      <sheetName val="Range_Page1"/>
    </sheetNames>
    <sheetDataSet>
      <sheetData sheetId="0">
        <row r="1">
          <cell r="A1" t="str">
            <v>Global Fund Detailed Budget (ZAR)</v>
          </cell>
        </row>
      </sheetData>
      <sheetData sheetId="1"/>
      <sheetData sheetId="2"/>
      <sheetData sheetId="3"/>
      <sheetData sheetId="4"/>
      <sheetData sheetId="5"/>
      <sheetData sheetId="6"/>
      <sheetData sheetId="7"/>
      <sheetData sheetId="8"/>
      <sheetData sheetId="9"/>
      <sheetData sheetId="10"/>
      <sheetData sheetId="11"/>
      <sheetData sheetId="12">
        <row r="1">
          <cell r="A1" t="str">
            <v>Global Fund Detailed Budget (ZAR)</v>
          </cell>
        </row>
      </sheetData>
      <sheetData sheetId="13">
        <row r="1">
          <cell r="A1" t="str">
            <v>Global Fund Detailed Budget (ZAR)</v>
          </cell>
          <cell r="C1" t="str">
            <v>Updated 18th June 2006</v>
          </cell>
        </row>
        <row r="2">
          <cell r="A2" t="str">
            <v xml:space="preserve">Country: </v>
          </cell>
          <cell r="B2" t="str">
            <v>South Africa</v>
          </cell>
        </row>
        <row r="3">
          <cell r="A3" t="str">
            <v xml:space="preserve">Applicant: </v>
          </cell>
          <cell r="B3" t="str">
            <v>TAC and CHMT</v>
          </cell>
        </row>
        <row r="4">
          <cell r="A4" t="str">
            <v xml:space="preserve">Disease Component : </v>
          </cell>
          <cell r="B4" t="str">
            <v>HIV and AIDS</v>
          </cell>
        </row>
        <row r="5">
          <cell r="K5" t="str">
            <v>Yr 1: 2006-7</v>
          </cell>
          <cell r="L5">
            <v>2</v>
          </cell>
          <cell r="N5" t="str">
            <v>Yr 2: 2007-8</v>
          </cell>
          <cell r="O5">
            <v>3</v>
          </cell>
          <cell r="Q5" t="str">
            <v>Yr 3: 2008-9</v>
          </cell>
          <cell r="R5">
            <v>4</v>
          </cell>
          <cell r="T5" t="str">
            <v>Yr 4: 2009-2010</v>
          </cell>
          <cell r="U5">
            <v>5</v>
          </cell>
          <cell r="W5" t="str">
            <v>Yr 5: 2010-2011</v>
          </cell>
          <cell r="X5">
            <v>6</v>
          </cell>
        </row>
        <row r="6">
          <cell r="A6" t="str">
            <v>Activities Description</v>
          </cell>
          <cell r="B6" t="str">
            <v>Input/Cost Description</v>
          </cell>
          <cell r="C6" t="str">
            <v xml:space="preserve">Measurement unit </v>
          </cell>
          <cell r="D6" t="str">
            <v>Unit Cost 2005 ZAR</v>
          </cell>
          <cell r="F6" t="str">
            <v>Cost Category - pick from list</v>
          </cell>
          <cell r="G6" t="str">
            <v>Desc of Human Resource or Other in Cost Category</v>
          </cell>
          <cell r="H6" t="str">
            <v>Implementing Agency</v>
          </cell>
          <cell r="I6" t="str">
            <v>Specific Functional Area (if applicable)</v>
          </cell>
          <cell r="K6" t="str">
            <v>Number of Units</v>
          </cell>
          <cell r="L6" t="str">
            <v>Unit Cost</v>
          </cell>
          <cell r="M6" t="str">
            <v>Year 1 Total</v>
          </cell>
          <cell r="N6" t="str">
            <v>Number of Units</v>
          </cell>
          <cell r="O6" t="str">
            <v>Unit Cost</v>
          </cell>
          <cell r="P6" t="str">
            <v>Year 2 Total</v>
          </cell>
          <cell r="Q6" t="str">
            <v>Number of Units</v>
          </cell>
          <cell r="R6" t="str">
            <v>Unit Cost</v>
          </cell>
          <cell r="S6" t="str">
            <v>Year 3 Total</v>
          </cell>
          <cell r="T6" t="str">
            <v>Number of Units</v>
          </cell>
          <cell r="U6" t="str">
            <v>Unit Cost</v>
          </cell>
          <cell r="V6" t="str">
            <v>Year 4 Total</v>
          </cell>
          <cell r="W6" t="str">
            <v>Number of Units</v>
          </cell>
          <cell r="X6" t="str">
            <v>Unit Cost</v>
          </cell>
          <cell r="Y6" t="str">
            <v>Year 5 Total</v>
          </cell>
          <cell r="AA6" t="str">
            <v>5 Yr Total</v>
          </cell>
          <cell r="AC6" t="str">
            <v>2005 Costs Qtr 1</v>
          </cell>
          <cell r="AD6" t="str">
            <v>2005 Costs Qtr 2</v>
          </cell>
          <cell r="AE6" t="str">
            <v>2005 Costs Qtr 3</v>
          </cell>
          <cell r="AF6" t="str">
            <v>2005 Costs Qtr 4</v>
          </cell>
          <cell r="AG6" t="str">
            <v>Check</v>
          </cell>
        </row>
        <row r="7">
          <cell r="A7" t="str">
            <v>General Management and Administration and Monitoring and Evaluation of Programme</v>
          </cell>
        </row>
        <row r="9">
          <cell r="A9" t="str">
            <v>Global Fund Management and Admin Costs</v>
          </cell>
        </row>
        <row r="10">
          <cell r="A10" t="str">
            <v>Coordination of GF projects/activities and consolidated reporting and partneship mgmt</v>
          </cell>
          <cell r="B10" t="str">
            <v>Global Fund Project Manager</v>
          </cell>
        </row>
        <row r="11">
          <cell r="A11" t="str">
            <v>Coordination of GF projects/activities and consolidated reporting and partneship mgmt</v>
          </cell>
          <cell r="B11" t="str">
            <v>Global Fund Project Administrator</v>
          </cell>
        </row>
        <row r="12">
          <cell r="A12" t="str">
            <v>Distribution of GF treatment literacy materials</v>
          </cell>
          <cell r="B12" t="str">
            <v>Distribution Manager</v>
          </cell>
        </row>
        <row r="13">
          <cell r="A13" t="str">
            <v>Distribution of GF treatment literacy materials</v>
          </cell>
          <cell r="B13" t="str">
            <v>Distribution Administrator</v>
          </cell>
        </row>
        <row r="14">
          <cell r="A14" t="str">
            <v>GF Accounts Administration</v>
          </cell>
          <cell r="B14" t="str">
            <v>GF Accounts and Payroll Administrator</v>
          </cell>
        </row>
        <row r="15">
          <cell r="A15" t="str">
            <v>GF Office Costs</v>
          </cell>
          <cell r="B15" t="str">
            <v>Equipment (Alarm, Computers etc.)</v>
          </cell>
        </row>
        <row r="16">
          <cell r="A16" t="str">
            <v>GF Office Costs</v>
          </cell>
          <cell r="B16" t="str">
            <v>Office Rent and Overheads</v>
          </cell>
        </row>
        <row r="17">
          <cell r="A17" t="str">
            <v>Coordination of GF projects/activities and consolidated reporting and partneship mgmt</v>
          </cell>
          <cell r="B17" t="str">
            <v>Travel &amp; Accommodation</v>
          </cell>
        </row>
        <row r="18">
          <cell r="A18" t="str">
            <v>Financial monitoring of project</v>
          </cell>
          <cell r="B18" t="str">
            <v>Auditing</v>
          </cell>
        </row>
        <row r="19">
          <cell r="A19" t="str">
            <v>Information dissemination on GF project</v>
          </cell>
          <cell r="B19" t="str">
            <v>Website maintenance</v>
          </cell>
        </row>
        <row r="20">
          <cell r="A20" t="str">
            <v>Subtotal (Human Resources: Administration and Management)</v>
          </cell>
        </row>
        <row r="21">
          <cell r="A21" t="str">
            <v>Subtotal (Planning and Administration)</v>
          </cell>
        </row>
        <row r="22">
          <cell r="A22" t="str">
            <v>Subtotal (Infrastructure and Equipment)</v>
          </cell>
        </row>
        <row r="24">
          <cell r="A24" t="str">
            <v>Specific Monitoring and Evaluation Costs</v>
          </cell>
        </row>
        <row r="25">
          <cell r="A25" t="str">
            <v>Operational Research and Monitoring</v>
          </cell>
          <cell r="B25" t="str">
            <v>Internal Research Manager</v>
          </cell>
        </row>
        <row r="26">
          <cell r="A26" t="str">
            <v>Operational Research and Monitoring</v>
          </cell>
          <cell r="B26" t="str">
            <v>Internal Researcher</v>
          </cell>
        </row>
        <row r="27">
          <cell r="A27" t="str">
            <v>Operational Research and Monitoring</v>
          </cell>
          <cell r="B27" t="str">
            <v>Data Manager</v>
          </cell>
        </row>
        <row r="28">
          <cell r="A28" t="str">
            <v>Operational Research and Monitoring</v>
          </cell>
          <cell r="B28" t="str">
            <v>Data Administrator</v>
          </cell>
        </row>
        <row r="29">
          <cell r="A29" t="str">
            <v>Operational Research and Monitoring</v>
          </cell>
          <cell r="B29" t="str">
            <v>Internal/Operational Research Expenses</v>
          </cell>
        </row>
        <row r="30">
          <cell r="A30" t="str">
            <v>Outcomes/Impact Evaluation</v>
          </cell>
          <cell r="B30" t="str">
            <v>External Evaluations</v>
          </cell>
        </row>
        <row r="31">
          <cell r="A31" t="str">
            <v>Subtotal (Human Resources: Administration and Management)</v>
          </cell>
        </row>
        <row r="32">
          <cell r="A32" t="str">
            <v>Subtotal (Planning and Administration)</v>
          </cell>
        </row>
        <row r="34">
          <cell r="A34" t="str">
            <v>Proportion of TAC General Mgmt</v>
          </cell>
        </row>
        <row r="35">
          <cell r="A35" t="str">
            <v>Planning and scoping of Project and Partnership Mgmt</v>
          </cell>
          <cell r="B35" t="str">
            <v>TAC General Secretary</v>
          </cell>
        </row>
        <row r="36">
          <cell r="A36" t="str">
            <v>Planning and scoping of Project and Partnership Mgmt</v>
          </cell>
          <cell r="B36" t="str">
            <v>TAC General Secretary Administrator</v>
          </cell>
        </row>
        <row r="37">
          <cell r="A37" t="str">
            <v>Planning and scoping of Project and Partnership Mgmt</v>
          </cell>
          <cell r="B37" t="str">
            <v>National Manager</v>
          </cell>
        </row>
        <row r="38">
          <cell r="A38" t="str">
            <v>Planning and scoping of Project and Partnership Mgmt</v>
          </cell>
          <cell r="B38" t="str">
            <v>Administrator to National Manager</v>
          </cell>
        </row>
        <row r="39">
          <cell r="A39" t="str">
            <v>Consolidated GF financial management and reporting</v>
          </cell>
          <cell r="B39" t="str">
            <v>Finance Manager</v>
          </cell>
        </row>
        <row r="40">
          <cell r="A40" t="str">
            <v>Consolidated GF financial management and reporting</v>
          </cell>
          <cell r="B40" t="str">
            <v>Administrator to Finance Manager</v>
          </cell>
        </row>
        <row r="41">
          <cell r="A41" t="str">
            <v>Recruitment and management of GF staff</v>
          </cell>
          <cell r="B41" t="str">
            <v>HR Manager</v>
          </cell>
        </row>
        <row r="42">
          <cell r="A42" t="str">
            <v>Recruitment and management of GF staff</v>
          </cell>
          <cell r="B42" t="str">
            <v>HR Administrator</v>
          </cell>
        </row>
        <row r="43">
          <cell r="A43" t="str">
            <v>Subtotal (Human Resources: Administration and Management)</v>
          </cell>
        </row>
        <row r="44">
          <cell r="A44" t="str">
            <v>Subtotal (Planning and Administration)</v>
          </cell>
        </row>
        <row r="46">
          <cell r="A46" t="str">
            <v>Proportion of CHMT General Mgmt</v>
          </cell>
        </row>
        <row r="47">
          <cell r="A47" t="str">
            <v>Planning and scoping of Project and Partnership Mgmt</v>
          </cell>
          <cell r="B47" t="str">
            <v>Programme director</v>
          </cell>
        </row>
        <row r="48">
          <cell r="A48" t="str">
            <v>Planning and scoping of Project and Partnership Mgmt</v>
          </cell>
          <cell r="B48" t="str">
            <v>Programme manager/client liaison</v>
          </cell>
        </row>
        <row r="49">
          <cell r="A49" t="str">
            <v>Planning and scoping of Project and Partnership Mgmt</v>
          </cell>
          <cell r="B49" t="str">
            <v>Programme directors assistant</v>
          </cell>
        </row>
        <row r="50">
          <cell r="A50" t="str">
            <v>Planning and scoping of Project and Partnership Mgmt</v>
          </cell>
          <cell r="B50" t="str">
            <v>Project Assistant</v>
          </cell>
        </row>
        <row r="51">
          <cell r="A51" t="str">
            <v>GF Accounts Administration</v>
          </cell>
          <cell r="B51" t="str">
            <v xml:space="preserve">Junior Finance Manager </v>
          </cell>
        </row>
        <row r="52">
          <cell r="A52" t="str">
            <v>GF Accounts Administration</v>
          </cell>
          <cell r="B52" t="str">
            <v>Bookkeeper</v>
          </cell>
        </row>
        <row r="53">
          <cell r="A53" t="str">
            <v>Recruitment and management of GF staff</v>
          </cell>
          <cell r="B53" t="str">
            <v>Human Resource Manager</v>
          </cell>
        </row>
        <row r="54">
          <cell r="A54" t="str">
            <v>GF Office Costs</v>
          </cell>
          <cell r="B54" t="str">
            <v>Office Assistant</v>
          </cell>
        </row>
        <row r="55">
          <cell r="A55" t="str">
            <v>GF Office Costs</v>
          </cell>
          <cell r="B55" t="str">
            <v>Overheads</v>
          </cell>
        </row>
        <row r="56">
          <cell r="A56" t="str">
            <v>Subtotal (Human Resources: Administration and Management)</v>
          </cell>
        </row>
        <row r="57">
          <cell r="A57" t="str">
            <v>Subtotal (Planning and Administration)</v>
          </cell>
        </row>
        <row r="59">
          <cell r="A59" t="str">
            <v>Total</v>
          </cell>
        </row>
        <row r="61">
          <cell r="A61" t="str">
            <v>Activity 1: Development and Distribution of Treatment Literacy Materials (Print)</v>
          </cell>
        </row>
        <row r="63">
          <cell r="A63" t="str">
            <v>Equal Treatment SubActivity</v>
          </cell>
        </row>
        <row r="65">
          <cell r="A65" t="str">
            <v>Writing and editing Equal Treatment</v>
          </cell>
          <cell r="B65" t="str">
            <v>Editor and Writer</v>
          </cell>
        </row>
        <row r="66">
          <cell r="A66" t="str">
            <v>Writing and editing Equal Treatment</v>
          </cell>
          <cell r="B66" t="str">
            <v>Technical Consulting (HIV Clinician Society)</v>
          </cell>
        </row>
        <row r="67">
          <cell r="A67" t="str">
            <v>Design of Equal Treatment</v>
          </cell>
          <cell r="B67" t="str">
            <v>Layout costs</v>
          </cell>
        </row>
        <row r="68">
          <cell r="A68" t="str">
            <v>Writing Equal Treatment</v>
          </cell>
          <cell r="B68" t="str">
            <v>Commissioning Articles</v>
          </cell>
        </row>
        <row r="69">
          <cell r="A69" t="str">
            <v>Printing and Distribution of Equal Treatment 120,000 copies</v>
          </cell>
          <cell r="B69" t="str">
            <v>Printing</v>
          </cell>
        </row>
        <row r="70">
          <cell r="A70" t="str">
            <v>Printing and Distribution of Equal Treatment 120,000 copies</v>
          </cell>
          <cell r="B70" t="str">
            <v>Distribution</v>
          </cell>
        </row>
        <row r="71">
          <cell r="A71" t="str">
            <v>Global Fund Management and Admin Costs</v>
          </cell>
          <cell r="B71" t="str">
            <v>Human Resources</v>
          </cell>
        </row>
        <row r="72">
          <cell r="A72" t="str">
            <v>Global Fund Management and Admin Costs</v>
          </cell>
          <cell r="B72" t="str">
            <v>Planning and Administration</v>
          </cell>
        </row>
        <row r="73">
          <cell r="A73" t="str">
            <v>Global Fund Management and Admin Costs</v>
          </cell>
          <cell r="B73" t="str">
            <v>Infrastructure and Equipment</v>
          </cell>
        </row>
        <row r="74">
          <cell r="A74" t="str">
            <v>Specific Monitoring and Evaluation Costs</v>
          </cell>
          <cell r="B74" t="str">
            <v>Human Resources</v>
          </cell>
        </row>
        <row r="75">
          <cell r="A75" t="str">
            <v>Specific Monitoring and Evaluation Costs</v>
          </cell>
          <cell r="B75" t="str">
            <v>Planning and Administration</v>
          </cell>
        </row>
        <row r="76">
          <cell r="A76" t="str">
            <v>Proportion of TAC General Mgmt</v>
          </cell>
          <cell r="B76" t="str">
            <v>Human Resources</v>
          </cell>
        </row>
        <row r="77">
          <cell r="A77" t="str">
            <v>Proportion of TAC General Mgmt</v>
          </cell>
          <cell r="B77" t="str">
            <v>Planning and Administration</v>
          </cell>
        </row>
        <row r="78">
          <cell r="A78" t="str">
            <v>Subtotal</v>
          </cell>
        </row>
        <row r="80">
          <cell r="A80" t="str">
            <v>General Pamphlets and Posters SubActivity</v>
          </cell>
        </row>
        <row r="82">
          <cell r="A82" t="str">
            <v>Writing and editing pamphlets, posters and booklets</v>
          </cell>
          <cell r="B82" t="str">
            <v>Materials Developer</v>
          </cell>
        </row>
        <row r="83">
          <cell r="A83" t="str">
            <v>Writing and editing pamphlets, posters and booklets</v>
          </cell>
          <cell r="B83" t="str">
            <v>Assistant Writer/Editor</v>
          </cell>
        </row>
        <row r="85">
          <cell r="A85" t="str">
            <v>New Pamphlet (Circumcision and HIV) - 1</v>
          </cell>
        </row>
        <row r="86">
          <cell r="A86" t="str">
            <v>Translation of pamphlets into 6 additional languages</v>
          </cell>
          <cell r="B86" t="str">
            <v>Translation costs</v>
          </cell>
        </row>
        <row r="87">
          <cell r="A87" t="str">
            <v>Design of pamphlet</v>
          </cell>
          <cell r="B87" t="str">
            <v>Layout costs of English</v>
          </cell>
        </row>
        <row r="88">
          <cell r="A88" t="str">
            <v>Design of pamphlet</v>
          </cell>
          <cell r="B88" t="str">
            <v>Layout costs of lang versions</v>
          </cell>
        </row>
        <row r="89">
          <cell r="A89" t="str">
            <v>Technical editing of pamphlet</v>
          </cell>
          <cell r="B89" t="str">
            <v>Technical Consulting (HIV Clinician Society)</v>
          </cell>
        </row>
        <row r="90">
          <cell r="A90" t="str">
            <v>Printing and distribution of pamphlets - 500,000 per year</v>
          </cell>
          <cell r="B90" t="str">
            <v>Printing</v>
          </cell>
        </row>
        <row r="91">
          <cell r="A91" t="str">
            <v>Printing and distribution of pamphlets - 500,000 per year</v>
          </cell>
          <cell r="B91" t="str">
            <v>Distribution (mail to TLPs)</v>
          </cell>
        </row>
        <row r="92">
          <cell r="A92" t="str">
            <v>Portion of Materials Developer</v>
          </cell>
          <cell r="B92" t="str">
            <v>Materials Developer</v>
          </cell>
        </row>
        <row r="93">
          <cell r="A93" t="str">
            <v>Portion of Assistant Writer/Editor</v>
          </cell>
          <cell r="B93" t="str">
            <v>Assistant Writer/Editor</v>
          </cell>
        </row>
        <row r="94">
          <cell r="A94" t="str">
            <v>Design of advertisement version of the pamphlets</v>
          </cell>
          <cell r="B94" t="str">
            <v>Layout costs posters</v>
          </cell>
        </row>
        <row r="95">
          <cell r="A95" t="str">
            <v>Media space</v>
          </cell>
          <cell r="B95" t="str">
            <v>Fee to buy media space</v>
          </cell>
        </row>
        <row r="96">
          <cell r="A96" t="str">
            <v>Update: Translations of updated pamphlets into 6 languages</v>
          </cell>
          <cell r="B96" t="str">
            <v>Translation costs</v>
          </cell>
        </row>
        <row r="97">
          <cell r="A97" t="str">
            <v>Update: Design of updated pamphlets</v>
          </cell>
          <cell r="B97" t="str">
            <v>Layout costs</v>
          </cell>
        </row>
        <row r="98">
          <cell r="A98" t="str">
            <v>Update: Technical editing of updated pamphlets</v>
          </cell>
          <cell r="B98" t="str">
            <v>Technical Consulting (HIV Clinician Society)</v>
          </cell>
        </row>
        <row r="99">
          <cell r="A99" t="str">
            <v>Global Fund Management and Admin Costs</v>
          </cell>
          <cell r="B99" t="str">
            <v>Human Resources</v>
          </cell>
        </row>
        <row r="100">
          <cell r="A100" t="str">
            <v>Global Fund Management and Admin Costs</v>
          </cell>
          <cell r="B100" t="str">
            <v>Planning and Administration</v>
          </cell>
        </row>
        <row r="101">
          <cell r="A101" t="str">
            <v>Global Fund Management and Admin Costs</v>
          </cell>
          <cell r="B101" t="str">
            <v>Infrastructure and Equipment</v>
          </cell>
        </row>
        <row r="102">
          <cell r="A102" t="str">
            <v>Specific Monitoring and Evaluation Costs</v>
          </cell>
          <cell r="B102" t="str">
            <v>Human Resources</v>
          </cell>
        </row>
        <row r="103">
          <cell r="A103" t="str">
            <v>Specific Monitoring and Evaluation Costs</v>
          </cell>
          <cell r="B103" t="str">
            <v>Planning and Administration</v>
          </cell>
        </row>
        <row r="104">
          <cell r="A104" t="str">
            <v>Proportion of TAC General Mgmt</v>
          </cell>
          <cell r="B104" t="str">
            <v>Human Resources</v>
          </cell>
        </row>
        <row r="105">
          <cell r="A105" t="str">
            <v>Proportion of TAC General Mgmt</v>
          </cell>
          <cell r="B105" t="str">
            <v>Planning and Administration</v>
          </cell>
        </row>
        <row r="106">
          <cell r="A106" t="str">
            <v>Subtotal</v>
          </cell>
        </row>
        <row r="108">
          <cell r="A108" t="str">
            <v>New Pamphlet (Special Needs of Women and HIV) - 2</v>
          </cell>
        </row>
        <row r="109">
          <cell r="A109" t="str">
            <v>Translation of pamphlets into 6 additional languages</v>
          </cell>
          <cell r="B109" t="str">
            <v>Translation costs</v>
          </cell>
        </row>
        <row r="110">
          <cell r="A110" t="str">
            <v>Design of pamphlet</v>
          </cell>
          <cell r="B110" t="str">
            <v>Layout costs of English</v>
          </cell>
        </row>
        <row r="111">
          <cell r="A111" t="str">
            <v>Design of pamphlet</v>
          </cell>
          <cell r="B111" t="str">
            <v>Layout costs of lang versions</v>
          </cell>
        </row>
        <row r="112">
          <cell r="A112" t="str">
            <v>Technical editing of pamphlet</v>
          </cell>
          <cell r="B112" t="str">
            <v>Technical Consulting (HIV Clinician Society)</v>
          </cell>
        </row>
        <row r="113">
          <cell r="A113" t="str">
            <v>Printing and distribution of pamphlets - 500,000 per year</v>
          </cell>
          <cell r="B113" t="str">
            <v>Printing</v>
          </cell>
        </row>
        <row r="114">
          <cell r="A114" t="str">
            <v>Printing and distribution of pamphlets - 500,000 per year</v>
          </cell>
          <cell r="B114" t="str">
            <v>Distribution (mail to TLPs)</v>
          </cell>
        </row>
        <row r="115">
          <cell r="A115" t="str">
            <v>Writing and editing pamphlets, posters and booklets</v>
          </cell>
          <cell r="B115" t="str">
            <v>Materials Developer</v>
          </cell>
        </row>
        <row r="116">
          <cell r="A116" t="str">
            <v>Portion of Assistant Writer/Editor</v>
          </cell>
          <cell r="B116" t="str">
            <v>Assistant Writer/Editor</v>
          </cell>
        </row>
        <row r="117">
          <cell r="A117" t="str">
            <v>Design of advertisement version of the pamphlets</v>
          </cell>
          <cell r="B117" t="str">
            <v>Layout costs posters</v>
          </cell>
        </row>
        <row r="118">
          <cell r="A118" t="str">
            <v>Media space</v>
          </cell>
          <cell r="B118" t="str">
            <v>Fee to buy media space</v>
          </cell>
        </row>
        <row r="119">
          <cell r="A119" t="str">
            <v>Update: Translations of updated pamphlets into 6 languages</v>
          </cell>
          <cell r="B119" t="str">
            <v>Translation costs</v>
          </cell>
        </row>
        <row r="120">
          <cell r="A120" t="str">
            <v>Update: Design of updated pamphlets</v>
          </cell>
          <cell r="B120" t="str">
            <v>Layout costs</v>
          </cell>
        </row>
        <row r="121">
          <cell r="A121" t="str">
            <v>Update: Technical editing of updated pamphlets</v>
          </cell>
          <cell r="B121" t="str">
            <v>Technical Consulting (HIV Clinician Society)</v>
          </cell>
        </row>
        <row r="122">
          <cell r="A122" t="str">
            <v>Global Fund Management and Admin Costs</v>
          </cell>
          <cell r="B122" t="str">
            <v>Human Resources</v>
          </cell>
        </row>
        <row r="123">
          <cell r="A123" t="str">
            <v>Global Fund Management and Admin Costs</v>
          </cell>
          <cell r="B123" t="str">
            <v>Planning and Administration</v>
          </cell>
        </row>
        <row r="124">
          <cell r="A124" t="str">
            <v>Global Fund Management and Admin Costs</v>
          </cell>
          <cell r="B124" t="str">
            <v>Infrastructure and Equipment</v>
          </cell>
        </row>
        <row r="125">
          <cell r="A125" t="str">
            <v>Specific Monitoring and Evaluation Costs</v>
          </cell>
          <cell r="B125" t="str">
            <v>Human Resources</v>
          </cell>
        </row>
        <row r="126">
          <cell r="A126" t="str">
            <v>Specific Monitoring and Evaluation Costs</v>
          </cell>
          <cell r="B126" t="str">
            <v>Planning and Administration</v>
          </cell>
        </row>
        <row r="127">
          <cell r="A127" t="str">
            <v>Proportion of TAC General Mgmt</v>
          </cell>
          <cell r="B127" t="str">
            <v>Human Resources</v>
          </cell>
        </row>
        <row r="128">
          <cell r="A128" t="str">
            <v>Proportion of TAC General Mgmt</v>
          </cell>
          <cell r="B128" t="str">
            <v>Planning and Administration</v>
          </cell>
        </row>
        <row r="129">
          <cell r="A129" t="str">
            <v>Subtotal</v>
          </cell>
        </row>
        <row r="131">
          <cell r="A131" t="str">
            <v>New Pamphlet (TB and HIV) - 3</v>
          </cell>
        </row>
        <row r="132">
          <cell r="A132" t="str">
            <v>Translation of pamphlets into 6 additional languages</v>
          </cell>
          <cell r="B132" t="str">
            <v>Translation costs</v>
          </cell>
        </row>
        <row r="133">
          <cell r="A133" t="str">
            <v>Design of pamphlet</v>
          </cell>
          <cell r="B133" t="str">
            <v>Layout costs of English</v>
          </cell>
        </row>
        <row r="134">
          <cell r="A134" t="str">
            <v>Design of pamphlet</v>
          </cell>
          <cell r="B134" t="str">
            <v>Layout costs of lang versions</v>
          </cell>
        </row>
        <row r="135">
          <cell r="A135" t="str">
            <v>Technical editing of pamphlet</v>
          </cell>
          <cell r="B135" t="str">
            <v>Technical Consulting (HIV Clinician Society)</v>
          </cell>
        </row>
        <row r="136">
          <cell r="A136" t="str">
            <v>Printing and distribution of pamphlets - 500,000 per year</v>
          </cell>
          <cell r="B136" t="str">
            <v>Printing</v>
          </cell>
        </row>
        <row r="137">
          <cell r="A137" t="str">
            <v>Printing and distribution of pamphlets - 500,000 per year</v>
          </cell>
          <cell r="B137" t="str">
            <v>Distribution (mail to TLPs)</v>
          </cell>
        </row>
        <row r="138">
          <cell r="A138" t="str">
            <v>Writing and editing pamphlets, posters and booklets</v>
          </cell>
          <cell r="B138" t="str">
            <v>Materials Developer</v>
          </cell>
        </row>
        <row r="139">
          <cell r="A139" t="str">
            <v>Portion of Assistant Writer/Editor</v>
          </cell>
          <cell r="B139" t="str">
            <v>Assistant Writer/Editor</v>
          </cell>
        </row>
        <row r="140">
          <cell r="A140" t="str">
            <v>Design of advertisement version of the pamphlets</v>
          </cell>
          <cell r="B140" t="str">
            <v>Layout costs posters</v>
          </cell>
        </row>
        <row r="141">
          <cell r="A141" t="str">
            <v>Media space</v>
          </cell>
          <cell r="B141" t="str">
            <v>Fee to buy media space</v>
          </cell>
        </row>
        <row r="142">
          <cell r="A142" t="str">
            <v>Update: Translations of updated pamphlets into 6 languages</v>
          </cell>
          <cell r="B142" t="str">
            <v>Translation costs</v>
          </cell>
        </row>
        <row r="143">
          <cell r="A143" t="str">
            <v>Update: Design of updated pamphlets</v>
          </cell>
          <cell r="B143" t="str">
            <v>Layout costs</v>
          </cell>
        </row>
        <row r="144">
          <cell r="A144" t="str">
            <v>Update: Technical editing of updated pamphlets</v>
          </cell>
          <cell r="B144" t="str">
            <v>Technical Consulting (HIV Clinician Society)</v>
          </cell>
        </row>
        <row r="145">
          <cell r="A145" t="str">
            <v>Global Fund Management and Admin Costs</v>
          </cell>
          <cell r="B145" t="str">
            <v>Human Resources</v>
          </cell>
        </row>
        <row r="146">
          <cell r="A146" t="str">
            <v>Global Fund Management and Admin Costs</v>
          </cell>
          <cell r="B146" t="str">
            <v>Planning and Administration</v>
          </cell>
        </row>
        <row r="147">
          <cell r="A147" t="str">
            <v>Global Fund Management and Admin Costs</v>
          </cell>
          <cell r="B147" t="str">
            <v>Infrastructure and Equipment</v>
          </cell>
        </row>
        <row r="148">
          <cell r="A148" t="str">
            <v>Specific Monitoring and Evaluation Costs</v>
          </cell>
          <cell r="B148" t="str">
            <v>Human Resources</v>
          </cell>
        </row>
        <row r="149">
          <cell r="A149" t="str">
            <v>Specific Monitoring and Evaluation Costs</v>
          </cell>
          <cell r="B149" t="str">
            <v>Planning and Administration</v>
          </cell>
        </row>
        <row r="150">
          <cell r="A150" t="str">
            <v>Proportion of TAC General Mgmt</v>
          </cell>
          <cell r="B150" t="str">
            <v>Human Resources</v>
          </cell>
        </row>
        <row r="151">
          <cell r="A151" t="str">
            <v>Proportion of TAC General Mgmt</v>
          </cell>
          <cell r="B151" t="str">
            <v>Planning and Administration</v>
          </cell>
        </row>
        <row r="152">
          <cell r="A152" t="str">
            <v>Subtotal</v>
          </cell>
        </row>
        <row r="154">
          <cell r="A154" t="str">
            <v>New Pamphlet (Youth and HIV) - 4</v>
          </cell>
        </row>
        <row r="155">
          <cell r="A155" t="str">
            <v>Translation of pamphlets into 6 additional languages</v>
          </cell>
          <cell r="B155" t="str">
            <v>Translation costs</v>
          </cell>
        </row>
        <row r="156">
          <cell r="A156" t="str">
            <v>Design of pamphlet</v>
          </cell>
          <cell r="B156" t="str">
            <v>Layout costs of English</v>
          </cell>
        </row>
        <row r="157">
          <cell r="A157" t="str">
            <v>Design of pamphlet</v>
          </cell>
          <cell r="B157" t="str">
            <v>Layout costs of lang versions</v>
          </cell>
        </row>
        <row r="158">
          <cell r="A158" t="str">
            <v>Technical editing of pamphlet</v>
          </cell>
          <cell r="B158" t="str">
            <v>Technical Consulting (HIV Clinician Society)</v>
          </cell>
        </row>
        <row r="159">
          <cell r="A159" t="str">
            <v>Printing and distribution of pamphlets - 500,000 per year</v>
          </cell>
          <cell r="B159" t="str">
            <v>Printing</v>
          </cell>
        </row>
        <row r="160">
          <cell r="A160" t="str">
            <v>Printing and distribution of pamphlets - 500,000 per year</v>
          </cell>
          <cell r="B160" t="str">
            <v>Distribution (mail to TLPs)</v>
          </cell>
        </row>
        <row r="161">
          <cell r="A161" t="str">
            <v>Writing and editing pamphlets, posters and booklets</v>
          </cell>
          <cell r="B161" t="str">
            <v>Materials Developer</v>
          </cell>
        </row>
        <row r="162">
          <cell r="A162" t="str">
            <v>Portion of Assistant Writer/Editor</v>
          </cell>
          <cell r="B162" t="str">
            <v>Assistant Writer/Editor</v>
          </cell>
        </row>
        <row r="163">
          <cell r="A163" t="str">
            <v>Design of advertisement version of the pamphlets</v>
          </cell>
          <cell r="B163" t="str">
            <v>Layout costs posters</v>
          </cell>
        </row>
        <row r="164">
          <cell r="A164" t="str">
            <v>Media space</v>
          </cell>
          <cell r="B164" t="str">
            <v>Fee to buy media space</v>
          </cell>
        </row>
        <row r="165">
          <cell r="A165" t="str">
            <v>Update: Translations of updated pamphlets into 6 languages</v>
          </cell>
          <cell r="B165" t="str">
            <v>Translation costs</v>
          </cell>
        </row>
        <row r="166">
          <cell r="A166" t="str">
            <v>Update: Design of updated pamphlets</v>
          </cell>
          <cell r="B166" t="str">
            <v>Layout costs</v>
          </cell>
        </row>
        <row r="167">
          <cell r="A167" t="str">
            <v>Update: Technical editing of updated pamphlets</v>
          </cell>
          <cell r="B167" t="str">
            <v>Technical Consulting (HIV Clinician Society)</v>
          </cell>
        </row>
        <row r="168">
          <cell r="A168" t="str">
            <v>Global Fund Management and Admin Costs</v>
          </cell>
          <cell r="B168" t="str">
            <v>Human Resources</v>
          </cell>
        </row>
        <row r="169">
          <cell r="A169" t="str">
            <v>Global Fund Management and Admin Costs</v>
          </cell>
          <cell r="B169" t="str">
            <v>Planning and Administration</v>
          </cell>
        </row>
        <row r="170">
          <cell r="A170" t="str">
            <v>Global Fund Management and Admin Costs</v>
          </cell>
          <cell r="B170" t="str">
            <v>Infrastructure and Equipment</v>
          </cell>
        </row>
        <row r="171">
          <cell r="A171" t="str">
            <v>Specific Monitoring and Evaluation Costs</v>
          </cell>
          <cell r="B171" t="str">
            <v>Human Resources</v>
          </cell>
        </row>
        <row r="172">
          <cell r="A172" t="str">
            <v>Specific Monitoring and Evaluation Costs</v>
          </cell>
          <cell r="B172" t="str">
            <v>Planning and Administration</v>
          </cell>
        </row>
        <row r="173">
          <cell r="A173" t="str">
            <v>Proportion of TAC General Mgmt</v>
          </cell>
          <cell r="B173" t="str">
            <v>Human Resources</v>
          </cell>
        </row>
        <row r="174">
          <cell r="A174" t="str">
            <v>Proportion of TAC General Mgmt</v>
          </cell>
          <cell r="B174" t="str">
            <v>Planning and Administration</v>
          </cell>
        </row>
        <row r="175">
          <cell r="A175" t="str">
            <v>Subtotal</v>
          </cell>
        </row>
        <row r="177">
          <cell r="A177" t="str">
            <v>Existing Pamphlets (Antiretroviral Treatment) - 5</v>
          </cell>
        </row>
        <row r="178">
          <cell r="A178" t="str">
            <v>Translation of pamphlets into 3 additional languages</v>
          </cell>
          <cell r="B178" t="str">
            <v>Translation costs</v>
          </cell>
        </row>
        <row r="179">
          <cell r="A179" t="str">
            <v>Design of pamphlet</v>
          </cell>
          <cell r="B179" t="str">
            <v>Layout costs of lang versions</v>
          </cell>
        </row>
        <row r="180">
          <cell r="A180" t="str">
            <v>Printing and distribution of pamphlets - 500,000 per year</v>
          </cell>
          <cell r="B180" t="str">
            <v>Printing</v>
          </cell>
        </row>
        <row r="181">
          <cell r="A181" t="str">
            <v>Printing and distribution of pamphlets - 500,000 per year</v>
          </cell>
          <cell r="B181" t="str">
            <v>Distribution (mail to TLPs)</v>
          </cell>
        </row>
        <row r="182">
          <cell r="A182" t="str">
            <v>Writing and editing pamphlets, posters and booklets</v>
          </cell>
          <cell r="B182" t="str">
            <v>Materials Developer</v>
          </cell>
        </row>
        <row r="183">
          <cell r="A183" t="str">
            <v>Portion of Assistant Writer/Editor</v>
          </cell>
          <cell r="B183" t="str">
            <v>Assistant Writer/Editor</v>
          </cell>
        </row>
        <row r="184">
          <cell r="A184" t="str">
            <v>Design of advertisement version of the pamphlets</v>
          </cell>
          <cell r="B184" t="str">
            <v>Layout costs posters</v>
          </cell>
        </row>
        <row r="185">
          <cell r="A185" t="str">
            <v>Media space</v>
          </cell>
          <cell r="B185" t="str">
            <v>Fee to buy media space</v>
          </cell>
        </row>
        <row r="186">
          <cell r="A186" t="str">
            <v>Update: Translations of updated pamphlets into 6 languages</v>
          </cell>
          <cell r="B186" t="str">
            <v>Translation costs</v>
          </cell>
        </row>
        <row r="187">
          <cell r="A187" t="str">
            <v>Update: Design of updated pamphlets</v>
          </cell>
          <cell r="B187" t="str">
            <v>Layout costs</v>
          </cell>
        </row>
        <row r="188">
          <cell r="A188" t="str">
            <v>Update: Technical editing of updated pamphlets</v>
          </cell>
          <cell r="B188" t="str">
            <v>Technical Consulting (HIV Clinician Society)</v>
          </cell>
        </row>
        <row r="189">
          <cell r="A189" t="str">
            <v>Global Fund Management and Admin Costs</v>
          </cell>
          <cell r="B189" t="str">
            <v>Human Resources</v>
          </cell>
        </row>
        <row r="190">
          <cell r="A190" t="str">
            <v>Global Fund Management and Admin Costs</v>
          </cell>
          <cell r="B190" t="str">
            <v>Planning and Administration</v>
          </cell>
        </row>
        <row r="191">
          <cell r="A191" t="str">
            <v>Global Fund Management and Admin Costs</v>
          </cell>
          <cell r="B191" t="str">
            <v>Infrastructure and Equipment</v>
          </cell>
        </row>
        <row r="192">
          <cell r="A192" t="str">
            <v>Specific Monitoring and Evaluation Costs</v>
          </cell>
          <cell r="B192" t="str">
            <v>Human Resources</v>
          </cell>
        </row>
        <row r="193">
          <cell r="A193" t="str">
            <v>Specific Monitoring and Evaluation Costs</v>
          </cell>
          <cell r="B193" t="str">
            <v>Planning and Administration</v>
          </cell>
        </row>
        <row r="194">
          <cell r="A194" t="str">
            <v>Proportion of TAC General Mgmt</v>
          </cell>
          <cell r="B194" t="str">
            <v>Human Resources</v>
          </cell>
        </row>
        <row r="195">
          <cell r="A195" t="str">
            <v>Proportion of TAC General Mgmt</v>
          </cell>
          <cell r="B195" t="str">
            <v>Planning and Administration</v>
          </cell>
        </row>
        <row r="196">
          <cell r="A196" t="str">
            <v>Subtotal</v>
          </cell>
        </row>
        <row r="198">
          <cell r="A198" t="str">
            <v>Existing Pamphlets (CD4 and Viral Load Testing) - 6</v>
          </cell>
        </row>
        <row r="199">
          <cell r="A199" t="str">
            <v>Translation of pamphlets into 3 additional languages</v>
          </cell>
          <cell r="B199" t="str">
            <v>Translation costs</v>
          </cell>
        </row>
        <row r="200">
          <cell r="A200" t="str">
            <v>Design of pamphlet</v>
          </cell>
          <cell r="B200" t="str">
            <v>Layout costs of lang versions</v>
          </cell>
        </row>
        <row r="201">
          <cell r="A201" t="str">
            <v>Printing and distribution of pamphlets - 500,000 per year</v>
          </cell>
          <cell r="B201" t="str">
            <v>Printing</v>
          </cell>
        </row>
        <row r="202">
          <cell r="A202" t="str">
            <v>Printing and distribution of pamphlets - 500,000 per year</v>
          </cell>
          <cell r="B202" t="str">
            <v>Distribution (mail to TLPs)</v>
          </cell>
        </row>
        <row r="203">
          <cell r="A203" t="str">
            <v>Writing and editing pamphlets, posters and booklets</v>
          </cell>
          <cell r="B203" t="str">
            <v>Materials Developer</v>
          </cell>
        </row>
        <row r="204">
          <cell r="A204" t="str">
            <v>Portion of Assistant Writer/Editor</v>
          </cell>
          <cell r="B204" t="str">
            <v>Assistant Writer/Editor</v>
          </cell>
        </row>
        <row r="205">
          <cell r="A205" t="str">
            <v>Design of advertisement version of the pamphlets</v>
          </cell>
          <cell r="B205" t="str">
            <v>Layout costs posters</v>
          </cell>
        </row>
        <row r="206">
          <cell r="A206" t="str">
            <v>Media space</v>
          </cell>
          <cell r="B206" t="str">
            <v>Fee to buy media space</v>
          </cell>
        </row>
        <row r="207">
          <cell r="A207" t="str">
            <v>Update: Translations of updated pamphlets into 6 languages</v>
          </cell>
          <cell r="B207" t="str">
            <v>Translation costs</v>
          </cell>
        </row>
        <row r="208">
          <cell r="A208" t="str">
            <v>Update: Design of updated pamphlets</v>
          </cell>
          <cell r="B208" t="str">
            <v>Layout costs</v>
          </cell>
        </row>
        <row r="209">
          <cell r="A209" t="str">
            <v>Update: Technical editing of updated pamphlets</v>
          </cell>
          <cell r="B209" t="str">
            <v>Technical Consulting (HIV Clinician Society)</v>
          </cell>
        </row>
        <row r="210">
          <cell r="A210" t="str">
            <v>Global Fund Management and Admin Costs</v>
          </cell>
          <cell r="B210" t="str">
            <v>Human Resources</v>
          </cell>
        </row>
        <row r="211">
          <cell r="A211" t="str">
            <v>Global Fund Management and Admin Costs</v>
          </cell>
          <cell r="B211" t="str">
            <v>Planning and Administration</v>
          </cell>
        </row>
        <row r="212">
          <cell r="A212" t="str">
            <v>Global Fund Management and Admin Costs</v>
          </cell>
          <cell r="B212" t="str">
            <v>Infrastructure and Equipment</v>
          </cell>
        </row>
        <row r="213">
          <cell r="A213" t="str">
            <v>Specific Monitoring and Evaluation Costs</v>
          </cell>
          <cell r="B213" t="str">
            <v>Human Resources</v>
          </cell>
        </row>
        <row r="214">
          <cell r="A214" t="str">
            <v>Specific Monitoring and Evaluation Costs</v>
          </cell>
          <cell r="B214" t="str">
            <v>Planning and Administration</v>
          </cell>
        </row>
        <row r="215">
          <cell r="A215" t="str">
            <v>Proportion of TAC General Mgmt</v>
          </cell>
          <cell r="B215" t="str">
            <v>Human Resources</v>
          </cell>
        </row>
        <row r="216">
          <cell r="A216" t="str">
            <v>Proportion of TAC General Mgmt</v>
          </cell>
          <cell r="B216" t="str">
            <v>Planning and Administration</v>
          </cell>
        </row>
        <row r="217">
          <cell r="A217" t="str">
            <v>Subtotal</v>
          </cell>
        </row>
        <row r="219">
          <cell r="A219" t="str">
            <v>Existing Pamphlets (HIV Testing) - 7</v>
          </cell>
        </row>
        <row r="220">
          <cell r="A220" t="str">
            <v>Translation of pamphlets into 3 additional languages</v>
          </cell>
          <cell r="B220" t="str">
            <v>Translation costs</v>
          </cell>
        </row>
        <row r="221">
          <cell r="A221" t="str">
            <v>Design of pamphlet</v>
          </cell>
          <cell r="B221" t="str">
            <v>Layout costs of lang versions</v>
          </cell>
        </row>
        <row r="222">
          <cell r="A222" t="str">
            <v>Printing and distribution of pamphlets - 500,000 per year</v>
          </cell>
          <cell r="B222" t="str">
            <v>Printing</v>
          </cell>
        </row>
        <row r="223">
          <cell r="A223" t="str">
            <v>Printing and distribution of pamphlets - 500,000 per year</v>
          </cell>
          <cell r="B223" t="str">
            <v>Distribution (mail to TLPs)</v>
          </cell>
        </row>
        <row r="224">
          <cell r="A224" t="str">
            <v>Writing and editing pamphlets, posters and booklets</v>
          </cell>
          <cell r="B224" t="str">
            <v>Materials Developer</v>
          </cell>
        </row>
        <row r="225">
          <cell r="A225" t="str">
            <v>Portion of Assistant Writer/Editor</v>
          </cell>
          <cell r="B225" t="str">
            <v>Assistant Writer/Editor</v>
          </cell>
        </row>
        <row r="226">
          <cell r="A226" t="str">
            <v>Design of advertisement version of the pamphlets</v>
          </cell>
          <cell r="B226" t="str">
            <v>Layout costs posters</v>
          </cell>
        </row>
        <row r="227">
          <cell r="A227" t="str">
            <v>Media space</v>
          </cell>
          <cell r="B227" t="str">
            <v>Fee to buy media space</v>
          </cell>
        </row>
        <row r="228">
          <cell r="A228" t="str">
            <v>Update: Translations of updated pamphlets into 6 languages</v>
          </cell>
          <cell r="B228" t="str">
            <v>Translation costs</v>
          </cell>
        </row>
        <row r="229">
          <cell r="A229" t="str">
            <v>Update: Design of updated pamphlets</v>
          </cell>
          <cell r="B229" t="str">
            <v>Layout costs</v>
          </cell>
        </row>
        <row r="230">
          <cell r="A230" t="str">
            <v>Update: Technical editing of updated pamphlets</v>
          </cell>
          <cell r="B230" t="str">
            <v>Technical Consulting (HIV Clinician Society)</v>
          </cell>
        </row>
        <row r="231">
          <cell r="A231" t="str">
            <v>Global Fund Management and Admin Costs</v>
          </cell>
          <cell r="B231" t="str">
            <v>Human Resources</v>
          </cell>
        </row>
        <row r="232">
          <cell r="A232" t="str">
            <v>Global Fund Management and Admin Costs</v>
          </cell>
          <cell r="B232" t="str">
            <v>Planning and Administration</v>
          </cell>
        </row>
        <row r="233">
          <cell r="A233" t="str">
            <v>Global Fund Management and Admin Costs</v>
          </cell>
          <cell r="B233" t="str">
            <v>Infrastructure and Equipment</v>
          </cell>
        </row>
        <row r="234">
          <cell r="A234" t="str">
            <v>Specific Monitoring and Evaluation Costs</v>
          </cell>
          <cell r="B234" t="str">
            <v>Human Resources</v>
          </cell>
        </row>
        <row r="235">
          <cell r="A235" t="str">
            <v>Specific Monitoring and Evaluation Costs</v>
          </cell>
          <cell r="B235" t="str">
            <v>Planning and Administration</v>
          </cell>
        </row>
        <row r="236">
          <cell r="A236" t="str">
            <v>Proportion of TAC General Mgmt</v>
          </cell>
          <cell r="B236" t="str">
            <v>Human Resources</v>
          </cell>
        </row>
        <row r="237">
          <cell r="A237" t="str">
            <v>Proportion of TAC General Mgmt</v>
          </cell>
          <cell r="B237" t="str">
            <v>Planning and Administration</v>
          </cell>
        </row>
        <row r="238">
          <cell r="A238" t="str">
            <v>Subtotal</v>
          </cell>
        </row>
        <row r="240">
          <cell r="A240" t="str">
            <v>Existing Pamphlets (Nutrition and HIV) - 8</v>
          </cell>
        </row>
        <row r="241">
          <cell r="A241" t="str">
            <v>Translation of pamphlets into 3 additional languages</v>
          </cell>
          <cell r="B241" t="str">
            <v>Translation costs</v>
          </cell>
        </row>
        <row r="242">
          <cell r="A242" t="str">
            <v>Design of pamphlet</v>
          </cell>
          <cell r="B242" t="str">
            <v>Layout costs of lang versions</v>
          </cell>
        </row>
        <row r="243">
          <cell r="A243" t="str">
            <v>Printing and distribution of pamphlets - 500,000 per year</v>
          </cell>
          <cell r="B243" t="str">
            <v>Printing</v>
          </cell>
        </row>
        <row r="244">
          <cell r="A244" t="str">
            <v>Printing and distribution of pamphlets - 500,000 per year</v>
          </cell>
          <cell r="B244" t="str">
            <v>Distribution (mail to TLPs)</v>
          </cell>
        </row>
        <row r="245">
          <cell r="A245" t="str">
            <v>Writing and editing pamphlets, posters and booklets</v>
          </cell>
          <cell r="B245" t="str">
            <v>Materials Developer</v>
          </cell>
        </row>
        <row r="246">
          <cell r="A246" t="str">
            <v>Portion of Assistant Writer/Editor</v>
          </cell>
          <cell r="B246" t="str">
            <v>Assistant Writer/Editor</v>
          </cell>
        </row>
        <row r="247">
          <cell r="A247" t="str">
            <v>Design of advertisement version of the pamphlets</v>
          </cell>
          <cell r="B247" t="str">
            <v>Layout costs posters</v>
          </cell>
        </row>
        <row r="248">
          <cell r="A248" t="str">
            <v>Media space</v>
          </cell>
          <cell r="B248" t="str">
            <v>Fee to buy media space</v>
          </cell>
        </row>
        <row r="249">
          <cell r="A249" t="str">
            <v>Update: Translations of updated pamphlets into 6 languages</v>
          </cell>
          <cell r="B249" t="str">
            <v>Translation costs</v>
          </cell>
        </row>
        <row r="250">
          <cell r="A250" t="str">
            <v>Update: Design of updated pamphlets</v>
          </cell>
          <cell r="B250" t="str">
            <v>Layout costs</v>
          </cell>
        </row>
        <row r="251">
          <cell r="A251" t="str">
            <v>Update: Technical editing of updated pamphlets</v>
          </cell>
          <cell r="B251" t="str">
            <v>Technical Consulting (HIV Clinician Society)</v>
          </cell>
        </row>
        <row r="252">
          <cell r="A252" t="str">
            <v>Global Fund Management and Admin Costs</v>
          </cell>
          <cell r="B252" t="str">
            <v>Human Resources</v>
          </cell>
        </row>
        <row r="253">
          <cell r="A253" t="str">
            <v>Global Fund Management and Admin Costs</v>
          </cell>
          <cell r="B253" t="str">
            <v>Planning and Administration</v>
          </cell>
        </row>
        <row r="254">
          <cell r="A254" t="str">
            <v>Global Fund Management and Admin Costs</v>
          </cell>
          <cell r="B254" t="str">
            <v>Infrastructure and Equipment</v>
          </cell>
        </row>
        <row r="255">
          <cell r="A255" t="str">
            <v>Specific Monitoring and Evaluation Costs</v>
          </cell>
          <cell r="B255" t="str">
            <v>Human Resources</v>
          </cell>
        </row>
        <row r="256">
          <cell r="A256" t="str">
            <v>Specific Monitoring and Evaluation Costs</v>
          </cell>
          <cell r="B256" t="str">
            <v>Planning and Administration</v>
          </cell>
        </row>
        <row r="257">
          <cell r="A257" t="str">
            <v>Proportion of TAC General Mgmt</v>
          </cell>
          <cell r="B257" t="str">
            <v>Human Resources</v>
          </cell>
        </row>
        <row r="258">
          <cell r="A258" t="str">
            <v>Proportion of TAC General Mgmt</v>
          </cell>
          <cell r="B258" t="str">
            <v>Planning and Administration</v>
          </cell>
        </row>
        <row r="259">
          <cell r="A259" t="str">
            <v>Subtotal</v>
          </cell>
        </row>
        <row r="261">
          <cell r="A261" t="str">
            <v>New Poster (Being Disabled and HIV) - 1</v>
          </cell>
        </row>
        <row r="262">
          <cell r="A262" t="str">
            <v>Translation of posters into 6 additional languages</v>
          </cell>
          <cell r="B262" t="str">
            <v>Translation costs</v>
          </cell>
        </row>
        <row r="263">
          <cell r="A263" t="str">
            <v>Design of poster</v>
          </cell>
          <cell r="B263" t="str">
            <v>Layout costs posters</v>
          </cell>
        </row>
        <row r="264">
          <cell r="A264" t="str">
            <v>Technical editing of poster</v>
          </cell>
          <cell r="B264" t="str">
            <v>Technical Consulting (HIV Clinician Society)</v>
          </cell>
        </row>
        <row r="265">
          <cell r="A265" t="str">
            <v>Printing and distribution of poster</v>
          </cell>
          <cell r="B265" t="str">
            <v>Printing</v>
          </cell>
        </row>
        <row r="266">
          <cell r="A266" t="str">
            <v>Printing and distribution of poster</v>
          </cell>
          <cell r="B266" t="str">
            <v>Distribution (to TAC branches)</v>
          </cell>
        </row>
        <row r="267">
          <cell r="A267" t="str">
            <v>Writing and editing pamphlets, posters and booklets</v>
          </cell>
          <cell r="B267" t="str">
            <v>Materials Developer</v>
          </cell>
        </row>
        <row r="268">
          <cell r="A268" t="str">
            <v>Portion of Assistant Writer/Editor</v>
          </cell>
          <cell r="B268" t="str">
            <v>Assistant Writer/Editor</v>
          </cell>
        </row>
        <row r="269">
          <cell r="A269" t="str">
            <v>Update: Translation of posters into 6 additional languages</v>
          </cell>
          <cell r="B269" t="str">
            <v>Translation costs</v>
          </cell>
        </row>
        <row r="270">
          <cell r="A270" t="str">
            <v>Update: Design of updated posters</v>
          </cell>
          <cell r="B270" t="str">
            <v>Layout costs posters</v>
          </cell>
        </row>
        <row r="271">
          <cell r="A271" t="str">
            <v>Update: Technical editing of updated posters</v>
          </cell>
          <cell r="B271" t="str">
            <v>Technical Consulting (HIV Clinician Society)</v>
          </cell>
        </row>
        <row r="272">
          <cell r="A272" t="str">
            <v>Global Fund Management and Admin Costs</v>
          </cell>
          <cell r="B272" t="str">
            <v>Human Resources</v>
          </cell>
        </row>
        <row r="273">
          <cell r="A273" t="str">
            <v>Global Fund Management and Admin Costs</v>
          </cell>
          <cell r="B273" t="str">
            <v>Planning and Administration</v>
          </cell>
        </row>
        <row r="274">
          <cell r="A274" t="str">
            <v>Global Fund Management and Admin Costs</v>
          </cell>
          <cell r="B274" t="str">
            <v>Infrastructure and Equipment</v>
          </cell>
        </row>
        <row r="275">
          <cell r="A275" t="str">
            <v>Specific Monitoring and Evaluation Costs</v>
          </cell>
          <cell r="B275" t="str">
            <v>Human Resources</v>
          </cell>
        </row>
        <row r="276">
          <cell r="A276" t="str">
            <v>Specific Monitoring and Evaluation Costs</v>
          </cell>
          <cell r="B276" t="str">
            <v>Planning and Administration</v>
          </cell>
        </row>
        <row r="277">
          <cell r="A277" t="str">
            <v>Proportion of TAC General Mgmt</v>
          </cell>
          <cell r="B277" t="str">
            <v>Human Resources</v>
          </cell>
        </row>
        <row r="278">
          <cell r="A278" t="str">
            <v>Proportion of TAC General Mgmt</v>
          </cell>
          <cell r="B278" t="str">
            <v>Planning and Administration</v>
          </cell>
        </row>
        <row r="279">
          <cell r="A279" t="str">
            <v>Subtotal</v>
          </cell>
        </row>
        <row r="281">
          <cell r="A281" t="str">
            <v>New Poster (Being Gay and HIV) - 2</v>
          </cell>
        </row>
        <row r="282">
          <cell r="A282" t="str">
            <v>Translation of posters into 6 additional languages</v>
          </cell>
          <cell r="B282" t="str">
            <v>Translation costs</v>
          </cell>
        </row>
        <row r="283">
          <cell r="A283" t="str">
            <v>Design of poster</v>
          </cell>
          <cell r="B283" t="str">
            <v>Layout costs posters</v>
          </cell>
        </row>
        <row r="284">
          <cell r="A284" t="str">
            <v>Technical editing of poster</v>
          </cell>
          <cell r="B284" t="str">
            <v>Technical Consulting (HIV Clinician Society)</v>
          </cell>
        </row>
        <row r="285">
          <cell r="A285" t="str">
            <v>Printing and distribution of poster</v>
          </cell>
          <cell r="B285" t="str">
            <v>Printing</v>
          </cell>
        </row>
        <row r="286">
          <cell r="A286" t="str">
            <v>Printing and distribution of poster</v>
          </cell>
          <cell r="B286" t="str">
            <v>Distribution (to TAC branches)</v>
          </cell>
        </row>
        <row r="287">
          <cell r="A287" t="str">
            <v>Writing and editing pamphlets, posters and booklets</v>
          </cell>
          <cell r="B287" t="str">
            <v>Materials Developer</v>
          </cell>
        </row>
        <row r="288">
          <cell r="A288" t="str">
            <v>Portion of Assistant Writer/Editor</v>
          </cell>
          <cell r="B288" t="str">
            <v>Assistant Writer/Editor</v>
          </cell>
        </row>
        <row r="289">
          <cell r="A289" t="str">
            <v>Update: Translation of posters into 6 additional languages</v>
          </cell>
          <cell r="B289" t="str">
            <v>Translation costs</v>
          </cell>
        </row>
        <row r="290">
          <cell r="A290" t="str">
            <v>Update: Design of updated posters</v>
          </cell>
          <cell r="B290" t="str">
            <v>Layout costs posters</v>
          </cell>
        </row>
        <row r="291">
          <cell r="A291" t="str">
            <v>Update: Technical editing of updated posters</v>
          </cell>
          <cell r="B291" t="str">
            <v>Technical Consulting (HIV Clinician Society)</v>
          </cell>
        </row>
        <row r="292">
          <cell r="A292" t="str">
            <v>Global Fund Management and Admin Costs</v>
          </cell>
          <cell r="B292" t="str">
            <v>Human Resources</v>
          </cell>
        </row>
        <row r="293">
          <cell r="A293" t="str">
            <v>Global Fund Management and Admin Costs</v>
          </cell>
          <cell r="B293" t="str">
            <v>Planning and Administration</v>
          </cell>
        </row>
        <row r="294">
          <cell r="A294" t="str">
            <v>Global Fund Management and Admin Costs</v>
          </cell>
          <cell r="B294" t="str">
            <v>Infrastructure and Equipment</v>
          </cell>
        </row>
        <row r="295">
          <cell r="A295" t="str">
            <v>Specific Monitoring and Evaluation Costs</v>
          </cell>
          <cell r="B295" t="str">
            <v>Human Resources</v>
          </cell>
        </row>
        <row r="296">
          <cell r="A296" t="str">
            <v>Specific Monitoring and Evaluation Costs</v>
          </cell>
          <cell r="B296" t="str">
            <v>Planning and Administration</v>
          </cell>
        </row>
        <row r="297">
          <cell r="A297" t="str">
            <v>Proportion of TAC General Mgmt</v>
          </cell>
          <cell r="B297" t="str">
            <v>Human Resources</v>
          </cell>
        </row>
        <row r="298">
          <cell r="A298" t="str">
            <v>Proportion of TAC General Mgmt</v>
          </cell>
          <cell r="B298" t="str">
            <v>Planning and Administration</v>
          </cell>
        </row>
        <row r="299">
          <cell r="A299" t="str">
            <v>Subtotal</v>
          </cell>
        </row>
        <row r="301">
          <cell r="A301" t="str">
            <v>New Poster (Malaria and HIV) - 3</v>
          </cell>
        </row>
        <row r="302">
          <cell r="A302" t="str">
            <v>Translation of posters into 6 additional languages</v>
          </cell>
          <cell r="B302" t="str">
            <v>Translation costs</v>
          </cell>
        </row>
        <row r="303">
          <cell r="A303" t="str">
            <v>Design of poster</v>
          </cell>
          <cell r="B303" t="str">
            <v>Layout costs posters</v>
          </cell>
        </row>
        <row r="304">
          <cell r="A304" t="str">
            <v>Technical editing of poster</v>
          </cell>
          <cell r="B304" t="str">
            <v>Technical Consulting (HIV Clinician Society)</v>
          </cell>
        </row>
        <row r="305">
          <cell r="A305" t="str">
            <v>Printing and distribution of poster</v>
          </cell>
          <cell r="B305" t="str">
            <v>Printing</v>
          </cell>
        </row>
        <row r="306">
          <cell r="A306" t="str">
            <v>Printing and distribution of poster</v>
          </cell>
          <cell r="B306" t="str">
            <v>Distribution (to TAC branches)</v>
          </cell>
        </row>
        <row r="307">
          <cell r="A307" t="str">
            <v>Writing and editing pamphlets, posters and booklets</v>
          </cell>
          <cell r="B307" t="str">
            <v>Materials Developer</v>
          </cell>
        </row>
        <row r="308">
          <cell r="A308" t="str">
            <v>Portion of Assistant Writer/Editor</v>
          </cell>
          <cell r="B308" t="str">
            <v>Assistant Writer/Editor</v>
          </cell>
        </row>
        <row r="309">
          <cell r="A309" t="str">
            <v>Update: Translation of posters into 6 additional languages</v>
          </cell>
          <cell r="B309" t="str">
            <v>Translation costs</v>
          </cell>
        </row>
        <row r="310">
          <cell r="A310" t="str">
            <v>Update: Design of updated posters</v>
          </cell>
          <cell r="B310" t="str">
            <v>Layout costs posters</v>
          </cell>
        </row>
        <row r="311">
          <cell r="A311" t="str">
            <v>Update: Technical editing of updated posters</v>
          </cell>
          <cell r="B311" t="str">
            <v>Technical Consulting (HIV Clinician Society)</v>
          </cell>
        </row>
        <row r="312">
          <cell r="A312" t="str">
            <v>Global Fund Management and Admin Costs</v>
          </cell>
          <cell r="B312" t="str">
            <v>Human Resources</v>
          </cell>
        </row>
        <row r="313">
          <cell r="A313" t="str">
            <v>Global Fund Management and Admin Costs</v>
          </cell>
          <cell r="B313" t="str">
            <v>Planning and Administration</v>
          </cell>
        </row>
        <row r="314">
          <cell r="A314" t="str">
            <v>Global Fund Management and Admin Costs</v>
          </cell>
          <cell r="B314" t="str">
            <v>Infrastructure and Equipment</v>
          </cell>
        </row>
        <row r="315">
          <cell r="A315" t="str">
            <v>Specific Monitoring and Evaluation Costs</v>
          </cell>
          <cell r="B315" t="str">
            <v>Human Resources</v>
          </cell>
        </row>
        <row r="316">
          <cell r="A316" t="str">
            <v>Specific Monitoring and Evaluation Costs</v>
          </cell>
          <cell r="B316" t="str">
            <v>Planning and Administration</v>
          </cell>
        </row>
        <row r="317">
          <cell r="A317" t="str">
            <v>Proportion of TAC General Mgmt</v>
          </cell>
          <cell r="B317" t="str">
            <v>Human Resources</v>
          </cell>
        </row>
        <row r="318">
          <cell r="A318" t="str">
            <v>Proportion of TAC General Mgmt</v>
          </cell>
          <cell r="B318" t="str">
            <v>Planning and Administration</v>
          </cell>
        </row>
        <row r="319">
          <cell r="A319" t="str">
            <v>Subtotal</v>
          </cell>
        </row>
        <row r="321">
          <cell r="A321" t="str">
            <v>New Poster (Sex Work and HIV) - 4</v>
          </cell>
        </row>
        <row r="322">
          <cell r="A322" t="str">
            <v>Translation of posters into 6 additional languages</v>
          </cell>
          <cell r="B322" t="str">
            <v>Translation costs</v>
          </cell>
        </row>
        <row r="323">
          <cell r="A323" t="str">
            <v>Design of poster</v>
          </cell>
          <cell r="B323" t="str">
            <v>Layout costs posters</v>
          </cell>
        </row>
        <row r="324">
          <cell r="A324" t="str">
            <v>Technical editing of poster</v>
          </cell>
          <cell r="B324" t="str">
            <v>Technical Consulting (HIV Clinician Society)</v>
          </cell>
        </row>
        <row r="325">
          <cell r="A325" t="str">
            <v>Printing and distribution of poster</v>
          </cell>
          <cell r="B325" t="str">
            <v>Printing</v>
          </cell>
        </row>
        <row r="326">
          <cell r="A326" t="str">
            <v>Printing and distribution of poster</v>
          </cell>
          <cell r="B326" t="str">
            <v>Distribution (to TAC branches)</v>
          </cell>
        </row>
        <row r="327">
          <cell r="A327" t="str">
            <v>Writing and editing pamphlets, posters and booklets</v>
          </cell>
          <cell r="B327" t="str">
            <v>Materials Developer</v>
          </cell>
        </row>
        <row r="328">
          <cell r="A328" t="str">
            <v>Portion of Assistant Writer/Editor</v>
          </cell>
          <cell r="B328" t="str">
            <v>Assistant Writer/Editor</v>
          </cell>
        </row>
        <row r="329">
          <cell r="A329" t="str">
            <v>Update: Translation of posters into 6 additional languages</v>
          </cell>
          <cell r="B329" t="str">
            <v>Translation costs</v>
          </cell>
        </row>
        <row r="330">
          <cell r="A330" t="str">
            <v>Update: Design of updated posters</v>
          </cell>
          <cell r="B330" t="str">
            <v>Layout costs posters</v>
          </cell>
        </row>
        <row r="331">
          <cell r="A331" t="str">
            <v>Update: Technical editing of updated posters</v>
          </cell>
          <cell r="B331" t="str">
            <v>Technical Consulting (HIV Clinician Society)</v>
          </cell>
        </row>
        <row r="332">
          <cell r="A332" t="str">
            <v>Global Fund Management and Admin Costs</v>
          </cell>
          <cell r="B332" t="str">
            <v>Human Resources</v>
          </cell>
        </row>
        <row r="333">
          <cell r="A333" t="str">
            <v>Global Fund Management and Admin Costs</v>
          </cell>
          <cell r="B333" t="str">
            <v>Planning and Administration</v>
          </cell>
        </row>
        <row r="334">
          <cell r="A334" t="str">
            <v>Global Fund Management and Admin Costs</v>
          </cell>
          <cell r="B334" t="str">
            <v>Infrastructure and Equipment</v>
          </cell>
        </row>
        <row r="335">
          <cell r="A335" t="str">
            <v>Specific Monitoring and Evaluation Costs</v>
          </cell>
          <cell r="B335" t="str">
            <v>Human Resources</v>
          </cell>
        </row>
        <row r="336">
          <cell r="A336" t="str">
            <v>Specific Monitoring and Evaluation Costs</v>
          </cell>
          <cell r="B336" t="str">
            <v>Planning and Administration</v>
          </cell>
        </row>
        <row r="337">
          <cell r="A337" t="str">
            <v>Proportion of TAC General Mgmt</v>
          </cell>
          <cell r="B337" t="str">
            <v>Human Resources</v>
          </cell>
        </row>
        <row r="338">
          <cell r="A338" t="str">
            <v>Proportion of TAC General Mgmt</v>
          </cell>
          <cell r="B338" t="str">
            <v>Planning and Administration</v>
          </cell>
        </row>
        <row r="339">
          <cell r="A339" t="str">
            <v>Subtotal</v>
          </cell>
        </row>
        <row r="341">
          <cell r="A341" t="str">
            <v>Existing Posters Update (Antiretroviral Treatment) - 5</v>
          </cell>
        </row>
        <row r="342">
          <cell r="A342" t="str">
            <v>Translation of posters into 6 additional languages</v>
          </cell>
          <cell r="B342" t="str">
            <v>Translation costs</v>
          </cell>
        </row>
        <row r="343">
          <cell r="A343" t="str">
            <v>Design of poster</v>
          </cell>
          <cell r="B343" t="str">
            <v>Layout costs posters</v>
          </cell>
        </row>
        <row r="344">
          <cell r="A344" t="str">
            <v>Printing and distribution of poster</v>
          </cell>
          <cell r="B344" t="str">
            <v>Printing</v>
          </cell>
        </row>
        <row r="345">
          <cell r="A345" t="str">
            <v>Printing and distribution of poster</v>
          </cell>
          <cell r="B345" t="str">
            <v>Distribution (to TAC branches)</v>
          </cell>
        </row>
        <row r="346">
          <cell r="A346" t="str">
            <v>Writing and editing pamphlets, posters and booklets</v>
          </cell>
          <cell r="B346" t="str">
            <v>Materials Developer</v>
          </cell>
        </row>
        <row r="347">
          <cell r="A347" t="str">
            <v>Portion of Assistant Writer/Editor</v>
          </cell>
          <cell r="B347" t="str">
            <v>Assistant Writer/Editor</v>
          </cell>
        </row>
        <row r="348">
          <cell r="A348" t="str">
            <v>Update: Translations of updated booklets into 6 languages</v>
          </cell>
          <cell r="B348" t="str">
            <v>Translation costs</v>
          </cell>
        </row>
        <row r="349">
          <cell r="A349" t="str">
            <v>Update: Design of updated booklets</v>
          </cell>
          <cell r="B349" t="str">
            <v>Layout costs posters</v>
          </cell>
        </row>
        <row r="350">
          <cell r="A350" t="str">
            <v>Update: Technical editing of updated booklets</v>
          </cell>
          <cell r="B350" t="str">
            <v>Technical Consulting (HIV Clinician Society)</v>
          </cell>
        </row>
        <row r="351">
          <cell r="A351" t="str">
            <v>Global Fund Management and Admin Costs</v>
          </cell>
          <cell r="B351" t="str">
            <v>Human Resources</v>
          </cell>
        </row>
        <row r="352">
          <cell r="A352" t="str">
            <v>Global Fund Management and Admin Costs</v>
          </cell>
          <cell r="B352" t="str">
            <v>Planning and Administration</v>
          </cell>
        </row>
        <row r="353">
          <cell r="A353" t="str">
            <v>Global Fund Management and Admin Costs</v>
          </cell>
          <cell r="B353" t="str">
            <v>Infrastructure and Equipment</v>
          </cell>
        </row>
        <row r="354">
          <cell r="A354" t="str">
            <v>Specific Monitoring and Evaluation Costs</v>
          </cell>
          <cell r="B354" t="str">
            <v>Human Resources</v>
          </cell>
        </row>
        <row r="355">
          <cell r="A355" t="str">
            <v>Specific Monitoring and Evaluation Costs</v>
          </cell>
          <cell r="B355" t="str">
            <v>Planning and Administration</v>
          </cell>
        </row>
        <row r="356">
          <cell r="A356" t="str">
            <v>Proportion of TAC General Mgmt</v>
          </cell>
          <cell r="B356" t="str">
            <v>Human Resources</v>
          </cell>
        </row>
        <row r="357">
          <cell r="A357" t="str">
            <v>Proportion of TAC General Mgmt</v>
          </cell>
          <cell r="B357" t="str">
            <v>Planning and Administration</v>
          </cell>
        </row>
        <row r="358">
          <cell r="A358" t="str">
            <v>Subtotal</v>
          </cell>
        </row>
        <row r="360">
          <cell r="A360" t="str">
            <v>Existing Posters Update (Opportunistic Infections) - 6</v>
          </cell>
        </row>
        <row r="361">
          <cell r="A361" t="str">
            <v>Translation of posters into 3 additional languages</v>
          </cell>
          <cell r="B361" t="str">
            <v>Translation costs</v>
          </cell>
        </row>
        <row r="362">
          <cell r="A362" t="str">
            <v>Design of poster</v>
          </cell>
          <cell r="B362" t="str">
            <v>Layout costs posters</v>
          </cell>
        </row>
        <row r="363">
          <cell r="A363" t="str">
            <v>Printing and distribution of poster</v>
          </cell>
          <cell r="B363" t="str">
            <v>Printing</v>
          </cell>
        </row>
        <row r="364">
          <cell r="A364" t="str">
            <v>Printing and distribution of poster</v>
          </cell>
          <cell r="B364" t="str">
            <v>Distribution (to TAC branches)</v>
          </cell>
        </row>
        <row r="365">
          <cell r="A365" t="str">
            <v>Writing and editing pamphlets, posters and booklets</v>
          </cell>
          <cell r="B365" t="str">
            <v>Materials Developer</v>
          </cell>
        </row>
        <row r="366">
          <cell r="A366" t="str">
            <v>Portion of Assistant Writer/Editor</v>
          </cell>
          <cell r="B366" t="str">
            <v>Assistant Writer/Editor</v>
          </cell>
        </row>
        <row r="367">
          <cell r="A367" t="str">
            <v>Update: Translations of updated booklets into 6 languages</v>
          </cell>
          <cell r="B367" t="str">
            <v>Translation costs</v>
          </cell>
        </row>
        <row r="368">
          <cell r="A368" t="str">
            <v>Update: Design of updated booklets</v>
          </cell>
          <cell r="B368" t="str">
            <v>Layout costs posters</v>
          </cell>
        </row>
        <row r="369">
          <cell r="A369" t="str">
            <v>Update: Technical editing of updated booklets</v>
          </cell>
          <cell r="B369" t="str">
            <v>Technical Consulting (HIV Clinician Society)</v>
          </cell>
        </row>
        <row r="370">
          <cell r="A370" t="str">
            <v>Global Fund Management and Admin Costs</v>
          </cell>
          <cell r="B370" t="str">
            <v>Human Resources</v>
          </cell>
        </row>
        <row r="371">
          <cell r="A371" t="str">
            <v>Global Fund Management and Admin Costs</v>
          </cell>
          <cell r="B371" t="str">
            <v>Planning and Administration</v>
          </cell>
        </row>
        <row r="372">
          <cell r="A372" t="str">
            <v>Global Fund Management and Admin Costs</v>
          </cell>
          <cell r="B372" t="str">
            <v>Infrastructure and Equipment</v>
          </cell>
        </row>
        <row r="373">
          <cell r="A373" t="str">
            <v>Specific Monitoring and Evaluation Costs</v>
          </cell>
          <cell r="B373" t="str">
            <v>Human Resources</v>
          </cell>
        </row>
        <row r="374">
          <cell r="A374" t="str">
            <v>Specific Monitoring and Evaluation Costs</v>
          </cell>
          <cell r="B374" t="str">
            <v>Planning and Administration</v>
          </cell>
        </row>
        <row r="375">
          <cell r="A375" t="str">
            <v>Proportion of TAC General Mgmt</v>
          </cell>
          <cell r="B375" t="str">
            <v>Human Resources</v>
          </cell>
        </row>
        <row r="376">
          <cell r="A376" t="str">
            <v>Proportion of TAC General Mgmt</v>
          </cell>
          <cell r="B376" t="str">
            <v>Planning and Administration</v>
          </cell>
        </row>
        <row r="377">
          <cell r="A377" t="str">
            <v>Subtotal</v>
          </cell>
        </row>
        <row r="379">
          <cell r="A379" t="str">
            <v>Advanced Booklets SubActivity</v>
          </cell>
        </row>
        <row r="381">
          <cell r="A381" t="str">
            <v>New Booklet (Children and HIV) - 1</v>
          </cell>
        </row>
        <row r="382">
          <cell r="A382" t="str">
            <v>Translation of booklets into 6 additional languages</v>
          </cell>
          <cell r="B382" t="str">
            <v>Translation costs</v>
          </cell>
        </row>
        <row r="383">
          <cell r="A383" t="str">
            <v>Design of booklet</v>
          </cell>
          <cell r="B383" t="str">
            <v>Layout costs English</v>
          </cell>
        </row>
        <row r="384">
          <cell r="A384" t="str">
            <v>Design of booklet</v>
          </cell>
          <cell r="B384" t="str">
            <v>Layout costs of lang versions</v>
          </cell>
        </row>
        <row r="385">
          <cell r="A385" t="str">
            <v>Technical editing of booklet</v>
          </cell>
          <cell r="B385" t="str">
            <v>Technical Consulting (HIV Clinician Society)</v>
          </cell>
        </row>
        <row r="386">
          <cell r="A386" t="str">
            <v>Printing and distribution of booklet</v>
          </cell>
          <cell r="B386" t="str">
            <v>Printing</v>
          </cell>
        </row>
        <row r="387">
          <cell r="A387" t="str">
            <v>Printing and distribution of booklet</v>
          </cell>
          <cell r="B387" t="str">
            <v>Distribution (to TAC branches)</v>
          </cell>
        </row>
        <row r="388">
          <cell r="A388" t="str">
            <v>Writing and editing pamphlets, posters and booklets</v>
          </cell>
          <cell r="B388" t="str">
            <v>Materials Developer</v>
          </cell>
        </row>
        <row r="389">
          <cell r="A389" t="str">
            <v>Portion of Assistant Writer/Editor</v>
          </cell>
          <cell r="B389" t="str">
            <v>Assistant Writer/Editor</v>
          </cell>
        </row>
        <row r="390">
          <cell r="A390" t="str">
            <v>Update: Translations of updated booklets into 6 languages</v>
          </cell>
          <cell r="B390" t="str">
            <v>Translation costs</v>
          </cell>
        </row>
        <row r="391">
          <cell r="A391" t="str">
            <v>Update: Design of updated booklets</v>
          </cell>
          <cell r="B391" t="str">
            <v>Layout costs</v>
          </cell>
        </row>
        <row r="392">
          <cell r="A392" t="str">
            <v>Update: Technical editing of updated booklets</v>
          </cell>
          <cell r="B392" t="str">
            <v>Technical Consulting (HIV Clinician Society)</v>
          </cell>
        </row>
        <row r="393">
          <cell r="A393" t="str">
            <v>Global Fund Management and Admin Costs</v>
          </cell>
          <cell r="B393" t="str">
            <v>Human Resources</v>
          </cell>
        </row>
        <row r="394">
          <cell r="A394" t="str">
            <v>Global Fund Management and Admin Costs</v>
          </cell>
          <cell r="B394" t="str">
            <v>Planning and Administration</v>
          </cell>
        </row>
        <row r="395">
          <cell r="A395" t="str">
            <v>Global Fund Management and Admin Costs</v>
          </cell>
          <cell r="B395" t="str">
            <v>Infrastructure and Equipment</v>
          </cell>
        </row>
        <row r="396">
          <cell r="A396" t="str">
            <v>Specific Monitoring and Evaluation Costs</v>
          </cell>
          <cell r="B396" t="str">
            <v>Human Resources</v>
          </cell>
        </row>
        <row r="397">
          <cell r="A397" t="str">
            <v>Specific Monitoring and Evaluation Costs</v>
          </cell>
          <cell r="B397" t="str">
            <v>Planning and Administration</v>
          </cell>
        </row>
        <row r="398">
          <cell r="A398" t="str">
            <v>Proportion of TAC General Mgmt</v>
          </cell>
          <cell r="B398" t="str">
            <v>Human Resources</v>
          </cell>
        </row>
        <row r="399">
          <cell r="A399" t="str">
            <v>Proportion of TAC General Mgmt</v>
          </cell>
          <cell r="B399" t="str">
            <v>Planning and Administration</v>
          </cell>
        </row>
        <row r="400">
          <cell r="A400" t="str">
            <v>Subtotal</v>
          </cell>
        </row>
        <row r="402">
          <cell r="A402" t="str">
            <v>New Booklet (Women's Health and HIV) - 2</v>
          </cell>
        </row>
        <row r="403">
          <cell r="A403" t="str">
            <v>Translation of booklets into 6 additional languages</v>
          </cell>
          <cell r="B403" t="str">
            <v>Translation costs</v>
          </cell>
        </row>
        <row r="404">
          <cell r="A404" t="str">
            <v>Design of booklet</v>
          </cell>
          <cell r="B404" t="str">
            <v>Layout costs English</v>
          </cell>
        </row>
        <row r="405">
          <cell r="A405" t="str">
            <v>Design of booklet</v>
          </cell>
          <cell r="B405" t="str">
            <v>Layout costs of lang versions</v>
          </cell>
        </row>
        <row r="406">
          <cell r="A406" t="str">
            <v>Technical editing of booklet</v>
          </cell>
          <cell r="B406" t="str">
            <v>Technical Consulting (HIV Clinician Society)</v>
          </cell>
        </row>
        <row r="407">
          <cell r="A407" t="str">
            <v>Printing and distribution of booklet</v>
          </cell>
          <cell r="B407" t="str">
            <v>Printing</v>
          </cell>
        </row>
        <row r="408">
          <cell r="A408" t="str">
            <v>Printing and distribution of booklet</v>
          </cell>
          <cell r="B408" t="str">
            <v>Distribution (to TAC branches)</v>
          </cell>
        </row>
        <row r="409">
          <cell r="A409" t="str">
            <v>Writing and editing pamphlets, posters and booklets</v>
          </cell>
          <cell r="B409" t="str">
            <v>Materials Developer</v>
          </cell>
        </row>
        <row r="410">
          <cell r="A410" t="str">
            <v>Portion of Assistant Writer/Editor</v>
          </cell>
          <cell r="B410" t="str">
            <v>Assistant Writer/Editor</v>
          </cell>
        </row>
        <row r="411">
          <cell r="A411" t="str">
            <v>Update: Translations of updated booklets into 6 languages</v>
          </cell>
          <cell r="B411" t="str">
            <v>Translation costs</v>
          </cell>
        </row>
        <row r="412">
          <cell r="A412" t="str">
            <v>Update: Design of updated booklets</v>
          </cell>
          <cell r="B412" t="str">
            <v>Layout costs</v>
          </cell>
        </row>
        <row r="413">
          <cell r="A413" t="str">
            <v>Update: Technical editing of updated booklets</v>
          </cell>
          <cell r="B413" t="str">
            <v>Technical Consulting (HIV Clinician Society)</v>
          </cell>
        </row>
        <row r="414">
          <cell r="A414" t="str">
            <v>Global Fund Management and Admin Costs</v>
          </cell>
          <cell r="B414" t="str">
            <v>Human Resources</v>
          </cell>
        </row>
        <row r="415">
          <cell r="A415" t="str">
            <v>Global Fund Management and Admin Costs</v>
          </cell>
          <cell r="B415" t="str">
            <v>Planning and Administration</v>
          </cell>
        </row>
        <row r="416">
          <cell r="A416" t="str">
            <v>Global Fund Management and Admin Costs</v>
          </cell>
          <cell r="B416" t="str">
            <v>Infrastructure and Equipment</v>
          </cell>
        </row>
        <row r="417">
          <cell r="A417" t="str">
            <v>Specific Monitoring and Evaluation Costs</v>
          </cell>
          <cell r="B417" t="str">
            <v>Human Resources</v>
          </cell>
        </row>
        <row r="418">
          <cell r="A418" t="str">
            <v>Specific Monitoring and Evaluation Costs</v>
          </cell>
          <cell r="B418" t="str">
            <v>Planning and Administration</v>
          </cell>
        </row>
        <row r="419">
          <cell r="A419" t="str">
            <v>Proportion of TAC General Mgmt</v>
          </cell>
          <cell r="B419" t="str">
            <v>Human Resources</v>
          </cell>
        </row>
        <row r="420">
          <cell r="A420" t="str">
            <v>Proportion of TAC General Mgmt</v>
          </cell>
          <cell r="B420" t="str">
            <v>Planning and Administration</v>
          </cell>
        </row>
        <row r="421">
          <cell r="A421" t="str">
            <v>Subtotal</v>
          </cell>
        </row>
        <row r="423">
          <cell r="A423" t="str">
            <v>Existing Booklet (ARVs in Our Lives) - 3</v>
          </cell>
        </row>
        <row r="424">
          <cell r="A424" t="str">
            <v>Translation of booklets into 6 additional languages</v>
          </cell>
          <cell r="B424" t="str">
            <v>Translation costs</v>
          </cell>
        </row>
        <row r="425">
          <cell r="A425" t="str">
            <v>Design of booklet</v>
          </cell>
          <cell r="B425" t="str">
            <v>Layout costs English</v>
          </cell>
        </row>
        <row r="426">
          <cell r="A426" t="str">
            <v>Design of booklet</v>
          </cell>
          <cell r="B426" t="str">
            <v>Layout costs of lang versions</v>
          </cell>
        </row>
        <row r="427">
          <cell r="A427" t="str">
            <v>Printing and distribution of booklet</v>
          </cell>
          <cell r="B427" t="str">
            <v>Printing</v>
          </cell>
        </row>
        <row r="428">
          <cell r="A428" t="str">
            <v>Printing and distribution of booklet</v>
          </cell>
          <cell r="B428" t="str">
            <v>Distribution (to TAC branches)</v>
          </cell>
        </row>
        <row r="429">
          <cell r="A429" t="str">
            <v>Writing and editing pamphlets, posters and booklets</v>
          </cell>
          <cell r="B429" t="str">
            <v>Materials Developer</v>
          </cell>
        </row>
        <row r="430">
          <cell r="A430" t="str">
            <v>Portion of Assistant Writer/Editor</v>
          </cell>
          <cell r="B430" t="str">
            <v>Assistant Writer/Editor</v>
          </cell>
        </row>
        <row r="431">
          <cell r="A431" t="str">
            <v>Update: Translations of updated booklets into 6 languages</v>
          </cell>
          <cell r="B431" t="str">
            <v>Translation costs</v>
          </cell>
        </row>
        <row r="432">
          <cell r="A432" t="str">
            <v>Update: Design of updated booklets</v>
          </cell>
          <cell r="B432" t="str">
            <v>Layout costs</v>
          </cell>
        </row>
        <row r="433">
          <cell r="A433" t="str">
            <v>Update: Technical editing of updated booklets</v>
          </cell>
          <cell r="B433" t="str">
            <v>Technical Consulting (HIV Clinician Society)</v>
          </cell>
        </row>
        <row r="434">
          <cell r="A434" t="str">
            <v>Global Fund Management and Admin Costs</v>
          </cell>
          <cell r="B434" t="str">
            <v>Human Resources</v>
          </cell>
        </row>
        <row r="435">
          <cell r="A435" t="str">
            <v>Global Fund Management and Admin Costs</v>
          </cell>
          <cell r="B435" t="str">
            <v>Planning and Administration</v>
          </cell>
        </row>
        <row r="436">
          <cell r="A436" t="str">
            <v>Global Fund Management and Admin Costs</v>
          </cell>
          <cell r="B436" t="str">
            <v>Infrastructure and Equipment</v>
          </cell>
        </row>
        <row r="437">
          <cell r="A437" t="str">
            <v>Specific Monitoring and Evaluation Costs</v>
          </cell>
          <cell r="B437" t="str">
            <v>Human Resources</v>
          </cell>
        </row>
        <row r="438">
          <cell r="A438" t="str">
            <v>Specific Monitoring and Evaluation Costs</v>
          </cell>
          <cell r="B438" t="str">
            <v>Planning and Administration</v>
          </cell>
        </row>
        <row r="439">
          <cell r="A439" t="str">
            <v>Proportion of TAC General Mgmt</v>
          </cell>
          <cell r="B439" t="str">
            <v>Human Resources</v>
          </cell>
        </row>
        <row r="440">
          <cell r="A440" t="str">
            <v>Proportion of TAC General Mgmt</v>
          </cell>
          <cell r="B440" t="str">
            <v>Planning and Administration</v>
          </cell>
        </row>
        <row r="441">
          <cell r="A441" t="str">
            <v>Subtotal</v>
          </cell>
        </row>
        <row r="443">
          <cell r="A443" t="str">
            <v>Existing Booklet (HIV in Our Lives) - 4</v>
          </cell>
        </row>
        <row r="444">
          <cell r="A444" t="str">
            <v>Translation of booklets into 3 additional languages</v>
          </cell>
          <cell r="B444" t="str">
            <v>Translation costs</v>
          </cell>
        </row>
        <row r="445">
          <cell r="A445" t="str">
            <v>Design of booklet</v>
          </cell>
          <cell r="B445" t="str">
            <v>Layout costs English</v>
          </cell>
        </row>
        <row r="446">
          <cell r="A446" t="str">
            <v>Design of booklet</v>
          </cell>
          <cell r="B446" t="str">
            <v>Layout costs of lang versions</v>
          </cell>
        </row>
        <row r="447">
          <cell r="A447" t="str">
            <v>Printing and distribution of booklet</v>
          </cell>
          <cell r="B447" t="str">
            <v>Printing</v>
          </cell>
        </row>
        <row r="448">
          <cell r="A448" t="str">
            <v>Printing and distribution of booklet</v>
          </cell>
          <cell r="B448" t="str">
            <v>Distribution (to TAC branches)</v>
          </cell>
        </row>
        <row r="449">
          <cell r="A449" t="str">
            <v>Writing and editing pamphlets, posters and booklets</v>
          </cell>
          <cell r="B449" t="str">
            <v>Materials Developer</v>
          </cell>
        </row>
        <row r="450">
          <cell r="A450" t="str">
            <v>Portion of Assistant Writer/Editor</v>
          </cell>
          <cell r="B450" t="str">
            <v>Assistant Writer/Editor</v>
          </cell>
        </row>
        <row r="451">
          <cell r="A451" t="str">
            <v>Update: Translations of updated booklets into 6 languages</v>
          </cell>
          <cell r="B451" t="str">
            <v>Translation costs</v>
          </cell>
        </row>
        <row r="452">
          <cell r="A452" t="str">
            <v>Update: Design of updated booklets</v>
          </cell>
          <cell r="B452" t="str">
            <v>Layout costs</v>
          </cell>
        </row>
        <row r="453">
          <cell r="A453" t="str">
            <v>Update: Technical editing of updated booklets</v>
          </cell>
          <cell r="B453" t="str">
            <v>Technical Consulting (HIV Clinician Society)</v>
          </cell>
        </row>
        <row r="454">
          <cell r="A454" t="str">
            <v>Global Fund Management and Admin Costs</v>
          </cell>
          <cell r="B454" t="str">
            <v>Human Resources</v>
          </cell>
        </row>
        <row r="455">
          <cell r="A455" t="str">
            <v>Global Fund Management and Admin Costs</v>
          </cell>
          <cell r="B455" t="str">
            <v>Planning and Administration</v>
          </cell>
        </row>
        <row r="456">
          <cell r="A456" t="str">
            <v>Global Fund Management and Admin Costs</v>
          </cell>
          <cell r="B456" t="str">
            <v>Infrastructure and Equipment</v>
          </cell>
        </row>
        <row r="457">
          <cell r="A457" t="str">
            <v>Specific Monitoring and Evaluation Costs</v>
          </cell>
          <cell r="B457" t="str">
            <v>Human Resources</v>
          </cell>
        </row>
        <row r="458">
          <cell r="A458" t="str">
            <v>Specific Monitoring and Evaluation Costs</v>
          </cell>
          <cell r="B458" t="str">
            <v>Planning and Administration</v>
          </cell>
        </row>
        <row r="459">
          <cell r="A459" t="str">
            <v>Proportion of TAC General Mgmt</v>
          </cell>
          <cell r="B459" t="str">
            <v>Human Resources</v>
          </cell>
        </row>
        <row r="460">
          <cell r="A460" t="str">
            <v>Proportion of TAC General Mgmt</v>
          </cell>
          <cell r="B460" t="str">
            <v>Planning and Administration</v>
          </cell>
        </row>
        <row r="461">
          <cell r="A461" t="str">
            <v>Subtotal</v>
          </cell>
        </row>
        <row r="463">
          <cell r="A463" t="str">
            <v>Existing Booklet (Mother-to-Child Transmission Prevention) - 5</v>
          </cell>
        </row>
        <row r="464">
          <cell r="A464" t="str">
            <v>Translation of booklets into 6 additional languages</v>
          </cell>
          <cell r="B464" t="str">
            <v>Translation costs</v>
          </cell>
        </row>
        <row r="465">
          <cell r="A465" t="str">
            <v>Design of booklet</v>
          </cell>
          <cell r="B465" t="str">
            <v>Layout costs English</v>
          </cell>
        </row>
        <row r="466">
          <cell r="A466" t="str">
            <v>Design of booklet</v>
          </cell>
          <cell r="B466" t="str">
            <v>Layout costs of lang versions</v>
          </cell>
        </row>
        <row r="467">
          <cell r="A467" t="str">
            <v>Technical editing of booklet</v>
          </cell>
          <cell r="B467" t="str">
            <v>Technical Consulting (HIV Clinician Society)</v>
          </cell>
        </row>
        <row r="468">
          <cell r="A468" t="str">
            <v>Printing and distribution of booklet</v>
          </cell>
          <cell r="B468" t="str">
            <v>Printing</v>
          </cell>
        </row>
        <row r="469">
          <cell r="A469" t="str">
            <v>Printing and distribution of booklet</v>
          </cell>
          <cell r="B469" t="str">
            <v>Distribution (to TAC branches)</v>
          </cell>
        </row>
        <row r="470">
          <cell r="A470" t="str">
            <v>Writing and editing pamphlets, posters and booklets</v>
          </cell>
          <cell r="B470" t="str">
            <v>Materials Developer</v>
          </cell>
        </row>
        <row r="471">
          <cell r="A471" t="str">
            <v>Portion of Assistant Writer/Editor</v>
          </cell>
          <cell r="B471" t="str">
            <v>Assistant Writer/Editor</v>
          </cell>
        </row>
        <row r="472">
          <cell r="A472" t="str">
            <v>Update: Translations of updated booklets into 6 languages</v>
          </cell>
          <cell r="B472" t="str">
            <v>Translation costs</v>
          </cell>
        </row>
        <row r="473">
          <cell r="A473" t="str">
            <v>Update: Design of updated booklets</v>
          </cell>
          <cell r="B473" t="str">
            <v>Layout costs</v>
          </cell>
        </row>
        <row r="474">
          <cell r="A474" t="str">
            <v>Update: Technical editing of updated booklets</v>
          </cell>
          <cell r="B474" t="str">
            <v>Technical Consulting (HIV Clinician Society)</v>
          </cell>
        </row>
        <row r="475">
          <cell r="A475" t="str">
            <v>Global Fund Management and Admin Costs</v>
          </cell>
          <cell r="B475" t="str">
            <v>Human Resources</v>
          </cell>
        </row>
        <row r="476">
          <cell r="A476" t="str">
            <v>Global Fund Management and Admin Costs</v>
          </cell>
          <cell r="B476" t="str">
            <v>Planning and Administration</v>
          </cell>
        </row>
        <row r="477">
          <cell r="A477" t="str">
            <v>Global Fund Management and Admin Costs</v>
          </cell>
          <cell r="B477" t="str">
            <v>Infrastructure and Equipment</v>
          </cell>
        </row>
        <row r="478">
          <cell r="A478" t="str">
            <v>Specific Monitoring and Evaluation Costs</v>
          </cell>
          <cell r="B478" t="str">
            <v>Human Resources</v>
          </cell>
        </row>
        <row r="479">
          <cell r="A479" t="str">
            <v>Specific Monitoring and Evaluation Costs</v>
          </cell>
          <cell r="B479" t="str">
            <v>Planning and Administration</v>
          </cell>
        </row>
        <row r="480">
          <cell r="A480" t="str">
            <v>Proportion of TAC General Mgmt</v>
          </cell>
          <cell r="B480" t="str">
            <v>Human Resources</v>
          </cell>
        </row>
        <row r="481">
          <cell r="A481" t="str">
            <v>Proportion of TAC General Mgmt</v>
          </cell>
          <cell r="B481" t="str">
            <v>Planning and Administration</v>
          </cell>
        </row>
        <row r="482">
          <cell r="A482" t="str">
            <v>Subtotal</v>
          </cell>
        </row>
        <row r="484">
          <cell r="A484" t="str">
            <v>Existing Booklet (Opportunistic Infections and HIV/AIDS) - 6</v>
          </cell>
        </row>
        <row r="485">
          <cell r="A485" t="str">
            <v>Translation of booklets into 6 additional languages</v>
          </cell>
          <cell r="B485" t="str">
            <v>Translation costs</v>
          </cell>
        </row>
        <row r="486">
          <cell r="A486" t="str">
            <v>Design of booklet</v>
          </cell>
          <cell r="B486" t="str">
            <v>Layout costs English</v>
          </cell>
        </row>
        <row r="487">
          <cell r="A487" t="str">
            <v>Design of booklet</v>
          </cell>
          <cell r="B487" t="str">
            <v>Layout costs of lang versions</v>
          </cell>
        </row>
        <row r="488">
          <cell r="A488" t="str">
            <v>Technical editing of booklet</v>
          </cell>
          <cell r="B488" t="str">
            <v>Technical Consulting (HIV Clinician Society)</v>
          </cell>
        </row>
        <row r="489">
          <cell r="A489" t="str">
            <v>Printing and distribution of booklet</v>
          </cell>
          <cell r="B489" t="str">
            <v>Printing</v>
          </cell>
        </row>
        <row r="490">
          <cell r="A490" t="str">
            <v>Printing and distribution of booklet</v>
          </cell>
          <cell r="B490" t="str">
            <v>Distribution (to TAC branches)</v>
          </cell>
        </row>
        <row r="491">
          <cell r="A491" t="str">
            <v>Writing and editing pamphlets, posters and booklets</v>
          </cell>
          <cell r="B491" t="str">
            <v>Materials Developer</v>
          </cell>
        </row>
        <row r="492">
          <cell r="A492" t="str">
            <v>Portion of Assistant Writer/Editor</v>
          </cell>
          <cell r="B492" t="str">
            <v>Assistant Writer/Editor</v>
          </cell>
        </row>
        <row r="493">
          <cell r="A493" t="str">
            <v>Update: Translations of updated booklets into 6 languages</v>
          </cell>
          <cell r="B493" t="str">
            <v>Translation costs</v>
          </cell>
        </row>
        <row r="494">
          <cell r="A494" t="str">
            <v>Update: Design of updated booklets</v>
          </cell>
          <cell r="B494" t="str">
            <v>Layout costs</v>
          </cell>
        </row>
        <row r="495">
          <cell r="A495" t="str">
            <v>Update: Technical editing of updated booklets</v>
          </cell>
          <cell r="B495" t="str">
            <v>Technical Consulting (HIV Clinician Society)</v>
          </cell>
        </row>
        <row r="496">
          <cell r="A496" t="str">
            <v>Global Fund Management and Admin Costs</v>
          </cell>
          <cell r="B496" t="str">
            <v>Human Resources</v>
          </cell>
        </row>
        <row r="497">
          <cell r="A497" t="str">
            <v>Global Fund Management and Admin Costs</v>
          </cell>
          <cell r="B497" t="str">
            <v>Planning and Administration</v>
          </cell>
        </row>
        <row r="498">
          <cell r="A498" t="str">
            <v>Global Fund Management and Admin Costs</v>
          </cell>
          <cell r="B498" t="str">
            <v>Infrastructure and Equipment</v>
          </cell>
        </row>
        <row r="499">
          <cell r="A499" t="str">
            <v>Specific Monitoring and Evaluation Costs</v>
          </cell>
          <cell r="B499" t="str">
            <v>Human Resources</v>
          </cell>
        </row>
        <row r="500">
          <cell r="A500" t="str">
            <v>Specific Monitoring and Evaluation Costs</v>
          </cell>
          <cell r="B500" t="str">
            <v>Planning and Administration</v>
          </cell>
        </row>
        <row r="501">
          <cell r="A501" t="str">
            <v>Proportion of TAC General Mgmt</v>
          </cell>
          <cell r="B501" t="str">
            <v>Human Resources</v>
          </cell>
        </row>
        <row r="502">
          <cell r="A502" t="str">
            <v>Proportion of TAC General Mgmt</v>
          </cell>
          <cell r="B502" t="str">
            <v>Planning and Administration</v>
          </cell>
        </row>
        <row r="503">
          <cell r="A503" t="str">
            <v>Subtotal</v>
          </cell>
        </row>
        <row r="505">
          <cell r="A505" t="str">
            <v>Total</v>
          </cell>
        </row>
        <row r="507">
          <cell r="A507" t="str">
            <v>Activity 2:  HIV/AIDS Community Radio</v>
          </cell>
        </row>
        <row r="509">
          <cell r="A509" t="str">
            <v>Oversees activity, creates partnerships with CRS and provides support</v>
          </cell>
          <cell r="B509" t="str">
            <v>Project Manager</v>
          </cell>
        </row>
        <row r="510">
          <cell r="A510" t="str">
            <v>Support project mgmt of activity</v>
          </cell>
          <cell r="B510" t="str">
            <v>Office Overheads - Proportion of subcontractor</v>
          </cell>
        </row>
        <row r="512">
          <cell r="A512" t="str">
            <v>Training of CRS SubActivity</v>
          </cell>
        </row>
        <row r="514">
          <cell r="A514" t="str">
            <v>7 day training of staff at Community Radio Stations</v>
          </cell>
          <cell r="B514" t="str">
            <v>Reproduction of trainees handbook for health reporters</v>
          </cell>
        </row>
        <row r="515">
          <cell r="A515" t="str">
            <v>7 day training of staff at Community Radio Stations</v>
          </cell>
          <cell r="B515" t="str">
            <v>Additional trainer</v>
          </cell>
        </row>
        <row r="516">
          <cell r="A516" t="str">
            <v>7 day training of staff at Community Radio Stations</v>
          </cell>
          <cell r="B516" t="str">
            <v>Trainer Site Visit Travel Costs</v>
          </cell>
        </row>
        <row r="517">
          <cell r="A517" t="str">
            <v>7 day training of staff at Community Radio Stations</v>
          </cell>
          <cell r="B517" t="str">
            <v>Trainer Site Visit Accommodation Costs</v>
          </cell>
        </row>
        <row r="518">
          <cell r="A518" t="str">
            <v>7 day training of staff at Community Radio Stations</v>
          </cell>
          <cell r="B518" t="str">
            <v>Trainer Site Visit Meal Costs</v>
          </cell>
        </row>
        <row r="519">
          <cell r="A519" t="str">
            <v>7 day training of staff at Community Radio Stations</v>
          </cell>
          <cell r="B519" t="str">
            <v>Participants Refreshments</v>
          </cell>
        </row>
        <row r="520">
          <cell r="A520" t="str">
            <v>Follow up training and monitoring of local content at Community Radio Stations</v>
          </cell>
          <cell r="B520" t="str">
            <v>Additional trainer</v>
          </cell>
        </row>
        <row r="521">
          <cell r="A521" t="str">
            <v>Follow up training and monitoring of local content at Community Radio Stations</v>
          </cell>
          <cell r="B521" t="str">
            <v>Trainer Site Visit Travel Costs</v>
          </cell>
        </row>
        <row r="522">
          <cell r="A522" t="str">
            <v>Follow up training and monitoring of local content at Community Radio Stations</v>
          </cell>
          <cell r="B522" t="str">
            <v>Trainer Site Visit Accommodation Costs</v>
          </cell>
        </row>
        <row r="523">
          <cell r="A523" t="str">
            <v>Follow up training and monitoring of local content at Community Radio Stations</v>
          </cell>
          <cell r="B523" t="str">
            <v>Trainer Site Visit Meal Costs</v>
          </cell>
        </row>
        <row r="524">
          <cell r="A524" t="str">
            <v>Ongoing remote support for CRS health reporters</v>
          </cell>
          <cell r="B524" t="str">
            <v>Telephonic costs</v>
          </cell>
        </row>
        <row r="525">
          <cell r="A525" t="str">
            <v>Create partnerships with CRS and local support groups</v>
          </cell>
          <cell r="B525" t="str">
            <v>Additional trainer</v>
          </cell>
        </row>
        <row r="526">
          <cell r="A526" t="str">
            <v>Create partnerships with CRS and local support groups</v>
          </cell>
          <cell r="B526" t="str">
            <v>Trainer Site Visit Travel Costs</v>
          </cell>
        </row>
        <row r="527">
          <cell r="A527" t="str">
            <v>Create partnerships with CRS and local support groups</v>
          </cell>
          <cell r="B527" t="str">
            <v>Trainer Site Visit Accommodation Costs</v>
          </cell>
        </row>
        <row r="528">
          <cell r="A528" t="str">
            <v>Create partnerships with CRS and local support groups</v>
          </cell>
          <cell r="B528" t="str">
            <v>Trainer Site Visit Meal Costs</v>
          </cell>
        </row>
        <row r="529">
          <cell r="A529" t="str">
            <v>Oversees activity, creates partnerships with CRS and provides support</v>
          </cell>
          <cell r="B529" t="str">
            <v>Project Manager</v>
          </cell>
        </row>
        <row r="530">
          <cell r="A530" t="str">
            <v>Support project mgmt of activity</v>
          </cell>
          <cell r="B530" t="str">
            <v>Office Overheads - Proportion of subcontractor</v>
          </cell>
        </row>
        <row r="531">
          <cell r="A531" t="str">
            <v>Global Fund Management and Admin Costs</v>
          </cell>
          <cell r="B531" t="str">
            <v>Human Resources</v>
          </cell>
        </row>
        <row r="532">
          <cell r="A532" t="str">
            <v>Global Fund Management and Admin Costs</v>
          </cell>
          <cell r="B532" t="str">
            <v>Planning and Administration</v>
          </cell>
        </row>
        <row r="533">
          <cell r="A533" t="str">
            <v>Global Fund Management and Admin Costs</v>
          </cell>
          <cell r="B533" t="str">
            <v>Infrastructure and Equipment</v>
          </cell>
        </row>
        <row r="534">
          <cell r="A534" t="str">
            <v>Specific Monitoring and Evaluation Costs</v>
          </cell>
          <cell r="B534" t="str">
            <v>Human Resources</v>
          </cell>
        </row>
        <row r="535">
          <cell r="A535" t="str">
            <v>Specific Monitoring and Evaluation Costs</v>
          </cell>
          <cell r="B535" t="str">
            <v>Planning and Administration</v>
          </cell>
        </row>
        <row r="536">
          <cell r="A536" t="str">
            <v>Proportion of TAC General Mgmt</v>
          </cell>
          <cell r="B536" t="str">
            <v>Human Resources</v>
          </cell>
        </row>
        <row r="537">
          <cell r="A537" t="str">
            <v>Proportion of TAC General Mgmt</v>
          </cell>
          <cell r="B537" t="str">
            <v>Planning and Administration</v>
          </cell>
        </row>
        <row r="538">
          <cell r="A538" t="str">
            <v>Subtotal</v>
          </cell>
        </row>
        <row r="540">
          <cell r="A540" t="str">
            <v>Production of Radio Programmes SubActivity</v>
          </cell>
        </row>
        <row r="542">
          <cell r="A542" t="str">
            <v>production of backbone radio programmes in 7 languages</v>
          </cell>
          <cell r="B542" t="str">
            <v>Content Co-ordinator/Researcher</v>
          </cell>
        </row>
        <row r="543">
          <cell r="A543" t="str">
            <v>production of backbone radio programmes in 7 languages</v>
          </cell>
          <cell r="B543" t="str">
            <v>Technical Consulting (HIV Clinician Society)</v>
          </cell>
        </row>
        <row r="544">
          <cell r="A544" t="str">
            <v>production of backbone radio programmes in 7 languages</v>
          </cell>
          <cell r="B544" t="str">
            <v>production, listenback and editing</v>
          </cell>
        </row>
        <row r="545">
          <cell r="A545" t="str">
            <v>production of backbone radio programmes in 7 languages</v>
          </cell>
          <cell r="B545" t="str">
            <v>CD copying</v>
          </cell>
        </row>
        <row r="546">
          <cell r="A546" t="str">
            <v>production of local content radio programmes</v>
          </cell>
          <cell r="B546" t="str">
            <v>contribution to CRS production costs</v>
          </cell>
        </row>
        <row r="547">
          <cell r="A547" t="str">
            <v>production of producer guides to backbone radio programmes - English only</v>
          </cell>
          <cell r="B547" t="str">
            <v>design and layout and write</v>
          </cell>
        </row>
        <row r="548">
          <cell r="A548" t="str">
            <v>production of producer guides to backbone radio programmes - English only</v>
          </cell>
          <cell r="B548" t="str">
            <v>print copying</v>
          </cell>
        </row>
        <row r="549">
          <cell r="A549" t="str">
            <v>distribution of backbone radio programmes and producers guides</v>
          </cell>
          <cell r="B549" t="str">
            <v>postage</v>
          </cell>
        </row>
        <row r="550">
          <cell r="A550" t="str">
            <v>distribution of backbone radio programmes and producers guides</v>
          </cell>
          <cell r="B550" t="str">
            <v>NCRF/SACRIN downloads costs by CRS</v>
          </cell>
        </row>
        <row r="551">
          <cell r="A551" t="str">
            <v>Proportion of Activity Management</v>
          </cell>
          <cell r="B551" t="str">
            <v>Project Manager</v>
          </cell>
        </row>
        <row r="552">
          <cell r="A552" t="str">
            <v>Proportion of Activity Planning and Administration</v>
          </cell>
          <cell r="B552" t="str">
            <v>Office Overheads - Proportion of subcontractor</v>
          </cell>
        </row>
        <row r="553">
          <cell r="A553" t="str">
            <v>Global Fund Management and Admin Costs</v>
          </cell>
          <cell r="B553" t="str">
            <v>Human Resources</v>
          </cell>
        </row>
        <row r="554">
          <cell r="A554" t="str">
            <v>Global Fund Management and Admin Costs</v>
          </cell>
          <cell r="B554" t="str">
            <v>Planning and Administration</v>
          </cell>
        </row>
        <row r="555">
          <cell r="A555" t="str">
            <v>Global Fund Management and Admin Costs</v>
          </cell>
          <cell r="B555" t="str">
            <v>Infrastructure and Equipment</v>
          </cell>
        </row>
        <row r="556">
          <cell r="A556" t="str">
            <v>Specific Monitoring and Evaluation Costs</v>
          </cell>
          <cell r="B556" t="str">
            <v>Human Resources</v>
          </cell>
        </row>
        <row r="557">
          <cell r="A557" t="str">
            <v>Specific Monitoring and Evaluation Costs</v>
          </cell>
          <cell r="B557" t="str">
            <v>Planning and Administration</v>
          </cell>
        </row>
        <row r="558">
          <cell r="A558" t="str">
            <v>Proportion of TAC General Mgmt</v>
          </cell>
          <cell r="B558" t="str">
            <v>Human Resources</v>
          </cell>
        </row>
        <row r="559">
          <cell r="A559" t="str">
            <v>Proportion of TAC General Mgmt</v>
          </cell>
          <cell r="B559" t="str">
            <v>Planning and Administration</v>
          </cell>
        </row>
        <row r="560">
          <cell r="A560" t="str">
            <v>Subtotal</v>
          </cell>
        </row>
        <row r="562">
          <cell r="A562" t="str">
            <v>Total</v>
          </cell>
        </row>
        <row r="564">
          <cell r="A564" t="str">
            <v>Activity 3:  Siyayinqoba Public Broadcast Series</v>
          </cell>
        </row>
        <row r="566">
          <cell r="A566" t="str">
            <v>Activity Management and Admin Costs</v>
          </cell>
        </row>
        <row r="567">
          <cell r="A567" t="str">
            <v>Planning, Conceptualisation and Management of Activity</v>
          </cell>
          <cell r="B567" t="str">
            <v>Programme Director</v>
          </cell>
        </row>
        <row r="568">
          <cell r="A568" t="str">
            <v>Planning and Management of Activity</v>
          </cell>
          <cell r="B568" t="str">
            <v>Production Manager/Project Manager</v>
          </cell>
        </row>
        <row r="569">
          <cell r="A569" t="str">
            <v>Planning and Management of Activity</v>
          </cell>
          <cell r="B569" t="str">
            <v>Production Co-ordinator</v>
          </cell>
        </row>
        <row r="570">
          <cell r="A570" t="str">
            <v>Insurance for the shoot</v>
          </cell>
          <cell r="B570" t="str">
            <v>Insurance Premium</v>
          </cell>
        </row>
        <row r="572">
          <cell r="A572" t="str">
            <v>Content Research and Development</v>
          </cell>
        </row>
        <row r="573">
          <cell r="A573" t="str">
            <v>Content Research and Development</v>
          </cell>
          <cell r="B573" t="str">
            <v>Researcher/Fixer 1</v>
          </cell>
        </row>
        <row r="574">
          <cell r="A574" t="str">
            <v>Content Research and Development</v>
          </cell>
          <cell r="B574" t="str">
            <v>Researcher/Fixer 2</v>
          </cell>
        </row>
        <row r="575">
          <cell r="A575" t="str">
            <v>Content Research and Development</v>
          </cell>
          <cell r="B575" t="str">
            <v>Assistant Researcher 1</v>
          </cell>
        </row>
        <row r="576">
          <cell r="A576" t="str">
            <v>Content Research and Development</v>
          </cell>
          <cell r="B576" t="str">
            <v>Assistant Researcher 1</v>
          </cell>
        </row>
        <row r="577">
          <cell r="A577" t="str">
            <v>Content Research and Development</v>
          </cell>
          <cell r="B577" t="str">
            <v>PLWHA/HIV Specialist</v>
          </cell>
        </row>
        <row r="578">
          <cell r="A578" t="str">
            <v>Content Research and Development</v>
          </cell>
          <cell r="B578" t="str">
            <v>Technical Consulting (HIV Clinician Society)</v>
          </cell>
        </row>
        <row r="580">
          <cell r="A580" t="str">
            <v>Video Production</v>
          </cell>
        </row>
        <row r="581">
          <cell r="A581" t="str">
            <v>Video Production</v>
          </cell>
          <cell r="B581" t="str">
            <v>Content Producer/Scriptwriter</v>
          </cell>
        </row>
        <row r="582">
          <cell r="A582" t="str">
            <v>Video Production</v>
          </cell>
          <cell r="B582" t="str">
            <v>Content Producer / Post production supervisor</v>
          </cell>
        </row>
        <row r="583">
          <cell r="A583" t="str">
            <v>Video Production</v>
          </cell>
          <cell r="B583" t="str">
            <v>Support group members remuneration - shoot day</v>
          </cell>
        </row>
        <row r="584">
          <cell r="A584" t="str">
            <v>Video Production</v>
          </cell>
          <cell r="B584" t="str">
            <v>Support group members remuneration - rehearsal</v>
          </cell>
        </row>
        <row r="585">
          <cell r="A585" t="str">
            <v>Video Production</v>
          </cell>
          <cell r="B585" t="str">
            <v>Support group Host - shoot day</v>
          </cell>
        </row>
        <row r="586">
          <cell r="A586" t="str">
            <v>Video Production</v>
          </cell>
          <cell r="B586" t="str">
            <v>Support group Host - rehearsal</v>
          </cell>
        </row>
        <row r="587">
          <cell r="A587" t="str">
            <v>Video Production</v>
          </cell>
          <cell r="B587" t="str">
            <v>Voice-over recordings for insert material</v>
          </cell>
        </row>
        <row r="588">
          <cell r="A588" t="str">
            <v>Video Production</v>
          </cell>
          <cell r="B588" t="str">
            <v>Voice-over recordings - by Support Group Host</v>
          </cell>
        </row>
        <row r="589">
          <cell r="A589" t="str">
            <v>Video Production</v>
          </cell>
          <cell r="B589" t="str">
            <v>Logger/Transcriber/Tape librarian</v>
          </cell>
        </row>
        <row r="590">
          <cell r="A590" t="str">
            <v>Video Production</v>
          </cell>
          <cell r="B590" t="str">
            <v>Production Office Driver</v>
          </cell>
        </row>
        <row r="591">
          <cell r="A591" t="str">
            <v>Video Production</v>
          </cell>
          <cell r="B591" t="str">
            <v>Additional logger 1</v>
          </cell>
        </row>
        <row r="592">
          <cell r="A592" t="str">
            <v>Video Production</v>
          </cell>
          <cell r="B592" t="str">
            <v>Additional logger 2</v>
          </cell>
        </row>
        <row r="593">
          <cell r="A593" t="str">
            <v>Video Production</v>
          </cell>
          <cell r="B593" t="str">
            <v>Production Driver for studio 1</v>
          </cell>
        </row>
        <row r="594">
          <cell r="A594" t="str">
            <v>Video Production</v>
          </cell>
          <cell r="B594" t="str">
            <v>Production Driver for studio 2</v>
          </cell>
        </row>
        <row r="595">
          <cell r="A595" t="str">
            <v>Video Production</v>
          </cell>
          <cell r="B595" t="str">
            <v>Local Co-ordinators in small towns</v>
          </cell>
        </row>
        <row r="596">
          <cell r="A596" t="str">
            <v>Video Production</v>
          </cell>
          <cell r="B596" t="str">
            <v>Auto-cue operator for studio shoot</v>
          </cell>
        </row>
        <row r="597">
          <cell r="A597" t="str">
            <v>Video Production</v>
          </cell>
          <cell r="B597" t="str">
            <v>In-house camera man</v>
          </cell>
        </row>
        <row r="598">
          <cell r="A598" t="str">
            <v>Video Production</v>
          </cell>
          <cell r="B598" t="str">
            <v>DV Camera rig - away shoots</v>
          </cell>
        </row>
        <row r="599">
          <cell r="A599" t="str">
            <v>Video Production</v>
          </cell>
          <cell r="B599" t="str">
            <v>Camera operator 1 - studio shoot</v>
          </cell>
        </row>
        <row r="600">
          <cell r="A600" t="str">
            <v>Video Production</v>
          </cell>
          <cell r="B600" t="str">
            <v>Camera operator 2 - studio shoot</v>
          </cell>
        </row>
        <row r="601">
          <cell r="A601" t="str">
            <v>Video Production</v>
          </cell>
          <cell r="B601" t="str">
            <v>Camera operator 3 - studio shoot</v>
          </cell>
        </row>
        <row r="602">
          <cell r="A602" t="str">
            <v>Video Production</v>
          </cell>
          <cell r="B602" t="str">
            <v>Microphone kit hire (rifle etc)</v>
          </cell>
        </row>
        <row r="603">
          <cell r="A603" t="str">
            <v>Video Production</v>
          </cell>
          <cell r="B603" t="str">
            <v>Sound recorder - studio shoot</v>
          </cell>
        </row>
        <row r="604">
          <cell r="A604" t="str">
            <v>Video Production</v>
          </cell>
          <cell r="B604" t="str">
            <v>Additional mics for studio</v>
          </cell>
        </row>
        <row r="605">
          <cell r="A605" t="str">
            <v>Video Production</v>
          </cell>
          <cell r="B605" t="str">
            <v>6 Channel mixer</v>
          </cell>
        </row>
        <row r="606">
          <cell r="A606" t="str">
            <v>Video Production</v>
          </cell>
          <cell r="B606" t="str">
            <v>Rifle kit</v>
          </cell>
        </row>
        <row r="607">
          <cell r="A607" t="str">
            <v>Video Production</v>
          </cell>
          <cell r="B607" t="str">
            <v>Boom swinger / Camera Assist</v>
          </cell>
        </row>
        <row r="608">
          <cell r="A608" t="str">
            <v>Video Production</v>
          </cell>
          <cell r="B608" t="str">
            <v>Studio lighting package</v>
          </cell>
        </row>
        <row r="609">
          <cell r="A609" t="str">
            <v>Video Production</v>
          </cell>
          <cell r="B609" t="str">
            <v>Art Director Fee - studio shoot</v>
          </cell>
        </row>
        <row r="610">
          <cell r="A610" t="str">
            <v>Video Production</v>
          </cell>
          <cell r="B610" t="str">
            <v>Props Assistant - studio shoot</v>
          </cell>
        </row>
        <row r="611">
          <cell r="A611" t="str">
            <v>Video Production</v>
          </cell>
          <cell r="B611" t="str">
            <v>Props for studio shoot</v>
          </cell>
        </row>
        <row r="612">
          <cell r="A612" t="str">
            <v>Video Production</v>
          </cell>
          <cell r="B612" t="str">
            <v>Set build including labour</v>
          </cell>
        </row>
        <row r="613">
          <cell r="A613" t="str">
            <v>Video Production</v>
          </cell>
          <cell r="B613" t="str">
            <v>Set storage</v>
          </cell>
        </row>
        <row r="614">
          <cell r="A614" t="str">
            <v>Video Production</v>
          </cell>
          <cell r="B614" t="str">
            <v>Wardrobe stylist - studio shoot</v>
          </cell>
        </row>
        <row r="615">
          <cell r="A615" t="str">
            <v>Video Production</v>
          </cell>
          <cell r="B615" t="str">
            <v>Wardrobe Assistant - studio shoot</v>
          </cell>
        </row>
        <row r="616">
          <cell r="A616" t="str">
            <v>Video Production</v>
          </cell>
          <cell r="B616" t="str">
            <v>Make-up Artist - studio shoot</v>
          </cell>
        </row>
        <row r="617">
          <cell r="A617" t="str">
            <v>Video Production</v>
          </cell>
          <cell r="B617" t="str">
            <v>Make-up kit - studio shoot</v>
          </cell>
        </row>
        <row r="618">
          <cell r="A618" t="str">
            <v>Video Production</v>
          </cell>
          <cell r="B618" t="str">
            <v>Studio hire incl cameras; tripods; basic mics; vision mix system</v>
          </cell>
        </row>
        <row r="619">
          <cell r="A619" t="str">
            <v>Video Production</v>
          </cell>
          <cell r="B619" t="str">
            <v>Studio hire - prep &amp; wrap - dry hire</v>
          </cell>
        </row>
        <row r="620">
          <cell r="A620" t="str">
            <v>Video Production</v>
          </cell>
          <cell r="B620" t="str">
            <v>Mini DV Tape - Insert shoots - 10 tapes per episode</v>
          </cell>
        </row>
        <row r="621">
          <cell r="A621" t="str">
            <v>Video Production</v>
          </cell>
          <cell r="B621" t="str">
            <v>Mini DV Tape - Studio shoot - 12 tapes per episode</v>
          </cell>
        </row>
        <row r="622">
          <cell r="A622" t="str">
            <v>Video Production</v>
          </cell>
          <cell r="B622" t="str">
            <v>3 x 30 minute Beta-cam tapes - Master, Safety, CHMT library</v>
          </cell>
        </row>
        <row r="623">
          <cell r="A623" t="str">
            <v>Video Production</v>
          </cell>
          <cell r="B623" t="str">
            <v>VHS tapes</v>
          </cell>
        </row>
        <row r="624">
          <cell r="A624" t="str">
            <v>Video Production</v>
          </cell>
          <cell r="B624" t="str">
            <v>5 minute Beta-cam tape - Promo</v>
          </cell>
        </row>
        <row r="625">
          <cell r="A625" t="str">
            <v>Video Production</v>
          </cell>
          <cell r="B625" t="str">
            <v>Stock Footage - archive material etc</v>
          </cell>
        </row>
        <row r="626">
          <cell r="A626" t="str">
            <v>Video Production</v>
          </cell>
          <cell r="B626" t="str">
            <v>Graphics - Intro &amp; stings - reversioning &amp; updating</v>
          </cell>
        </row>
        <row r="627">
          <cell r="A627" t="str">
            <v>Video Production</v>
          </cell>
          <cell r="B627" t="str">
            <v>Music for Inserts</v>
          </cell>
        </row>
        <row r="628">
          <cell r="A628" t="str">
            <v>Video Production</v>
          </cell>
          <cell r="B628" t="str">
            <v>Offline editor &amp; edit suite hire - 7 days per episdoe</v>
          </cell>
        </row>
        <row r="629">
          <cell r="A629" t="str">
            <v>Video Production</v>
          </cell>
          <cell r="B629" t="str">
            <v>Additional offline editor &amp; edit suite - 2 days per episode</v>
          </cell>
        </row>
        <row r="630">
          <cell r="A630" t="str">
            <v>Video Production</v>
          </cell>
          <cell r="B630" t="str">
            <v>Online editor &amp; edit suite hire - 3 days per episode</v>
          </cell>
        </row>
        <row r="631">
          <cell r="A631" t="str">
            <v>Video Production</v>
          </cell>
          <cell r="B631" t="str">
            <v>Audio final mix</v>
          </cell>
        </row>
        <row r="632">
          <cell r="A632" t="str">
            <v>Video Production</v>
          </cell>
          <cell r="B632" t="str">
            <v>Translations</v>
          </cell>
        </row>
        <row r="634">
          <cell r="A634" t="str">
            <v>Video Production - Travel</v>
          </cell>
          <cell r="B634" t="str">
            <v>Group A Car Hire</v>
          </cell>
        </row>
        <row r="635">
          <cell r="A635" t="str">
            <v>Video Production - Travel</v>
          </cell>
          <cell r="B635" t="str">
            <v>Kombi bus hire for insert shoots</v>
          </cell>
        </row>
        <row r="636">
          <cell r="A636" t="str">
            <v>Video Production - Travel</v>
          </cell>
          <cell r="B636" t="str">
            <v>Office production driver vehicle</v>
          </cell>
        </row>
        <row r="637">
          <cell r="A637" t="str">
            <v>Video Production - Travel</v>
          </cell>
          <cell r="B637" t="str">
            <v>Additional Kombi bus hire for cast &amp; crew - studio shoot</v>
          </cell>
        </row>
        <row r="638">
          <cell r="A638" t="str">
            <v>Video Production - Travel</v>
          </cell>
          <cell r="B638" t="str">
            <v xml:space="preserve">Fuel </v>
          </cell>
        </row>
        <row r="639">
          <cell r="A639" t="str">
            <v>Video Production - Travel</v>
          </cell>
          <cell r="B639" t="str">
            <v>Airport/Town transfers</v>
          </cell>
        </row>
        <row r="640">
          <cell r="A640" t="str">
            <v>Video Production - Travel</v>
          </cell>
          <cell r="B640" t="str">
            <v>Guests - taxi / bus transfers</v>
          </cell>
        </row>
        <row r="641">
          <cell r="A641" t="str">
            <v>Video Production - Travel</v>
          </cell>
          <cell r="B641" t="str">
            <v>Interviewees - taxi / train transfers</v>
          </cell>
        </row>
        <row r="642">
          <cell r="A642" t="str">
            <v>Video Production - Travel</v>
          </cell>
          <cell r="B642" t="str">
            <v>National Flights - Content Producer - insert shoots</v>
          </cell>
        </row>
        <row r="643">
          <cell r="A643" t="str">
            <v>Video Production - Travel</v>
          </cell>
          <cell r="B643" t="str">
            <v>National Flights - Camera Man - insert shoots</v>
          </cell>
        </row>
        <row r="644">
          <cell r="A644" t="str">
            <v>Video Production - Travel</v>
          </cell>
          <cell r="B644" t="str">
            <v>National Flights - Camera Assist - insert shoots</v>
          </cell>
        </row>
        <row r="645">
          <cell r="A645" t="str">
            <v>Video Production - Travel</v>
          </cell>
          <cell r="B645" t="str">
            <v>National Flights - Researcher - prep for insert shoots</v>
          </cell>
        </row>
        <row r="646">
          <cell r="A646" t="str">
            <v>Video Production - Travel</v>
          </cell>
          <cell r="B646" t="str">
            <v>National Flights - 3 Support Group Members - studio shoot</v>
          </cell>
        </row>
        <row r="647">
          <cell r="A647" t="str">
            <v>Video Production - Travel</v>
          </cell>
          <cell r="B647" t="str">
            <v>National Flights - Expert Guests</v>
          </cell>
        </row>
        <row r="649">
          <cell r="A649" t="str">
            <v>Video Production - Accommodation and Meals</v>
          </cell>
          <cell r="B649" t="str">
            <v>Expert Guests - studio shoot</v>
          </cell>
        </row>
        <row r="650">
          <cell r="A650" t="str">
            <v>Video Production - Accommodation and Meals</v>
          </cell>
          <cell r="B650" t="str">
            <v>Content Producer Accommodation - Insert shoots</v>
          </cell>
        </row>
        <row r="651">
          <cell r="A651" t="str">
            <v>Video Production - Accommodation and Meals</v>
          </cell>
          <cell r="B651" t="str">
            <v>Camera Man Accommodation - Insert shoots</v>
          </cell>
        </row>
        <row r="652">
          <cell r="A652" t="str">
            <v>Video Production - Accommodation and Meals</v>
          </cell>
          <cell r="B652" t="str">
            <v>Camera Assist Accommodation - Insert shoots</v>
          </cell>
        </row>
        <row r="653">
          <cell r="A653" t="str">
            <v>Video Production - Accommodation and Meals</v>
          </cell>
          <cell r="B653" t="str">
            <v>3 Support Group Members Accommodation - Studio shoot</v>
          </cell>
        </row>
        <row r="654">
          <cell r="A654" t="str">
            <v>Video Production - Accommodation and Meals</v>
          </cell>
          <cell r="B654" t="str">
            <v>Catering - studio rehearsal/VO/Studio shoot - cast/crew</v>
          </cell>
        </row>
        <row r="655">
          <cell r="A655" t="str">
            <v>Video Production - Accommodation and Meals</v>
          </cell>
          <cell r="B655" t="str">
            <v>Per Diems - 3 Support Group Members</v>
          </cell>
        </row>
        <row r="656">
          <cell r="A656" t="str">
            <v>Video Production - Accommodation and Meals</v>
          </cell>
          <cell r="B656" t="str">
            <v>Per Diems - 2 Expert Guests</v>
          </cell>
        </row>
        <row r="657">
          <cell r="A657" t="str">
            <v>Video Production - Accommodation and Meals</v>
          </cell>
          <cell r="B657" t="str">
            <v>Per Diems - Content Producer - Away shoot</v>
          </cell>
        </row>
        <row r="658">
          <cell r="A658" t="str">
            <v>Video Production - Accommodation and Meals</v>
          </cell>
          <cell r="B658" t="str">
            <v>Per Diems - Camera Man - Away shoot</v>
          </cell>
        </row>
        <row r="659">
          <cell r="A659" t="str">
            <v>Video Production - Accommodation and Meals</v>
          </cell>
          <cell r="B659" t="str">
            <v>Per Diems - Camera Assist - Away shoot</v>
          </cell>
        </row>
        <row r="661">
          <cell r="A661" t="str">
            <v>User Marketing</v>
          </cell>
        </row>
        <row r="662">
          <cell r="A662" t="str">
            <v>Public marketing of Broadcast Series</v>
          </cell>
          <cell r="B662" t="str">
            <v>1/2 Page full colour Competition / Episode Tie-in in Daily Sun</v>
          </cell>
        </row>
        <row r="663">
          <cell r="A663" t="str">
            <v>Public marketing of Broadcast Series</v>
          </cell>
          <cell r="B663" t="str">
            <v>Plain copy writer for episode tie-in in Daily Sun</v>
          </cell>
        </row>
        <row r="664">
          <cell r="A664" t="str">
            <v>Public marketing of Broadcast Series</v>
          </cell>
          <cell r="B664" t="str">
            <v>Web-design - Beat It web-site</v>
          </cell>
        </row>
        <row r="665">
          <cell r="A665" t="str">
            <v>Public marketing of Broadcast Series</v>
          </cell>
          <cell r="B665" t="str">
            <v>Web-development - Beat It web-site</v>
          </cell>
        </row>
        <row r="666">
          <cell r="A666" t="str">
            <v>Public marketing of Broadcast Series</v>
          </cell>
          <cell r="B666" t="str">
            <v>Full colour print adverts in community newspapers</v>
          </cell>
        </row>
        <row r="667">
          <cell r="A667" t="str">
            <v>Public marketing of Broadcast Series</v>
          </cell>
          <cell r="B667" t="str">
            <v>Graphic Designer - newspaper adverts</v>
          </cell>
        </row>
        <row r="669">
          <cell r="A669" t="str">
            <v>General Management and Administration and Monitoring and Evaluation of Programme</v>
          </cell>
        </row>
        <row r="670">
          <cell r="A670" t="str">
            <v>Global Fund Management and Admin Costs</v>
          </cell>
          <cell r="B670" t="str">
            <v>Human Resources</v>
          </cell>
        </row>
        <row r="671">
          <cell r="A671" t="str">
            <v>Global Fund Management and Admin Costs</v>
          </cell>
          <cell r="B671" t="str">
            <v>Planning and Administration</v>
          </cell>
        </row>
        <row r="672">
          <cell r="A672" t="str">
            <v>Global Fund Management and Admin Costs</v>
          </cell>
          <cell r="B672" t="str">
            <v>Infrastructure and Equipment</v>
          </cell>
        </row>
        <row r="673">
          <cell r="A673" t="str">
            <v>Specific Monitoring and Evaluation Costs</v>
          </cell>
          <cell r="B673" t="str">
            <v>Human Resources</v>
          </cell>
        </row>
        <row r="674">
          <cell r="A674" t="str">
            <v>Specific Monitoring and Evaluation Costs</v>
          </cell>
          <cell r="B674" t="str">
            <v>Planning and Administration</v>
          </cell>
        </row>
        <row r="675">
          <cell r="A675" t="str">
            <v>Proportion of CHMT General Mgmt</v>
          </cell>
          <cell r="B675" t="str">
            <v>Human Resources</v>
          </cell>
        </row>
        <row r="676">
          <cell r="A676" t="str">
            <v>Proportion of CHMT General Mgmt</v>
          </cell>
          <cell r="B676" t="str">
            <v>Planning and Administration</v>
          </cell>
        </row>
        <row r="677">
          <cell r="A677" t="str">
            <v>Total</v>
          </cell>
        </row>
        <row r="679">
          <cell r="A679" t="str">
            <v>Activity 4:  Siyayinqoba Beat It Treatment Literacy Video Series</v>
          </cell>
        </row>
        <row r="681">
          <cell r="A681" t="str">
            <v xml:space="preserve"> Siyayinqoba Beat It Treatment Literacy Video Series - Afrikaans Version</v>
          </cell>
        </row>
        <row r="683">
          <cell r="A683" t="str">
            <v>Activity Management and Admin Costs</v>
          </cell>
        </row>
        <row r="684">
          <cell r="A684" t="str">
            <v>Planning, Conceptualisation and Management of Activity</v>
          </cell>
          <cell r="B684" t="str">
            <v>Programme Director</v>
          </cell>
        </row>
        <row r="685">
          <cell r="A685" t="str">
            <v>Planning, Conceptualisation and Management of Activity</v>
          </cell>
          <cell r="B685" t="str">
            <v>Project Manager</v>
          </cell>
        </row>
        <row r="686">
          <cell r="A686" t="str">
            <v>Planning and Management of Activity</v>
          </cell>
          <cell r="B686" t="str">
            <v>Production Manager</v>
          </cell>
        </row>
        <row r="687">
          <cell r="A687" t="str">
            <v>Insurance for the shoot</v>
          </cell>
          <cell r="B687" t="str">
            <v>Insurance Premium</v>
          </cell>
        </row>
        <row r="689">
          <cell r="A689" t="str">
            <v>Content Development and Production</v>
          </cell>
        </row>
        <row r="690">
          <cell r="A690" t="str">
            <v>Content Research and Development</v>
          </cell>
          <cell r="B690" t="str">
            <v>PLWHA/HIV Specialist</v>
          </cell>
        </row>
        <row r="691">
          <cell r="A691" t="str">
            <v>Content Research and Development</v>
          </cell>
          <cell r="B691" t="str">
            <v>Technical Consulting (HIV Clinician Society)</v>
          </cell>
        </row>
        <row r="693">
          <cell r="A693" t="str">
            <v>Video production</v>
          </cell>
          <cell r="B693" t="str">
            <v>Casting Fees</v>
          </cell>
        </row>
        <row r="694">
          <cell r="A694" t="str">
            <v>Video production</v>
          </cell>
          <cell r="B694" t="str">
            <v>Presenter Fees</v>
          </cell>
        </row>
        <row r="695">
          <cell r="A695" t="str">
            <v>Video production</v>
          </cell>
          <cell r="B695" t="str">
            <v>Voice Over in Post Production</v>
          </cell>
        </row>
        <row r="696">
          <cell r="A696" t="str">
            <v>Video production - translation</v>
          </cell>
          <cell r="B696" t="str">
            <v>Translate English to Afrikaans</v>
          </cell>
        </row>
        <row r="697">
          <cell r="A697" t="str">
            <v>Video production - translation</v>
          </cell>
          <cell r="B697" t="str">
            <v>Vernacular Transcriber</v>
          </cell>
        </row>
        <row r="699">
          <cell r="A699" t="str">
            <v>Video production</v>
          </cell>
          <cell r="B699" t="str">
            <v>Camera Equipment</v>
          </cell>
        </row>
        <row r="700">
          <cell r="A700" t="str">
            <v>Video production</v>
          </cell>
          <cell r="B700" t="str">
            <v>Lighting &amp; Monitors &amp; additional gear</v>
          </cell>
        </row>
        <row r="701">
          <cell r="A701" t="str">
            <v>Video production</v>
          </cell>
          <cell r="B701" t="str">
            <v>Consumables</v>
          </cell>
        </row>
        <row r="702">
          <cell r="A702" t="str">
            <v>Video production</v>
          </cell>
          <cell r="B702" t="str">
            <v>Studio Hire - workshops</v>
          </cell>
        </row>
        <row r="703">
          <cell r="A703" t="str">
            <v>Video production</v>
          </cell>
          <cell r="B703" t="str">
            <v>Studio Hire - links</v>
          </cell>
        </row>
        <row r="704">
          <cell r="A704" t="str">
            <v>Video production</v>
          </cell>
          <cell r="B704" t="str">
            <v>Catering</v>
          </cell>
        </row>
        <row r="705">
          <cell r="A705" t="str">
            <v>Video production</v>
          </cell>
          <cell r="B705" t="str">
            <v>Tape Stock</v>
          </cell>
        </row>
        <row r="707">
          <cell r="A707" t="str">
            <v>Video production</v>
          </cell>
          <cell r="B707" t="str">
            <v>Content Producer</v>
          </cell>
        </row>
        <row r="708">
          <cell r="A708" t="str">
            <v>Video production</v>
          </cell>
          <cell r="B708" t="str">
            <v>Doctors Gratuity Fee's</v>
          </cell>
        </row>
        <row r="709">
          <cell r="A709" t="str">
            <v>Video production</v>
          </cell>
          <cell r="B709" t="str">
            <v>Camera Operator</v>
          </cell>
        </row>
        <row r="710">
          <cell r="A710" t="str">
            <v>Video production</v>
          </cell>
          <cell r="B710" t="str">
            <v>Additional Camera Op 1</v>
          </cell>
        </row>
        <row r="711">
          <cell r="A711" t="str">
            <v>Video production</v>
          </cell>
          <cell r="B711" t="str">
            <v>Additional Camera Op 2</v>
          </cell>
        </row>
        <row r="712">
          <cell r="A712" t="str">
            <v>Video production</v>
          </cell>
          <cell r="B712" t="str">
            <v>AutoCue Operator</v>
          </cell>
        </row>
        <row r="713">
          <cell r="A713" t="str">
            <v>Video production</v>
          </cell>
          <cell r="B713" t="str">
            <v>On Set Transcribers - Vernacular x 2</v>
          </cell>
        </row>
        <row r="714">
          <cell r="A714" t="str">
            <v>Video production</v>
          </cell>
          <cell r="B714" t="str">
            <v>Make Up &amp; Hair Artist</v>
          </cell>
        </row>
        <row r="715">
          <cell r="A715" t="str">
            <v>Video production</v>
          </cell>
          <cell r="B715" t="str">
            <v>Boomswinger/Camera Assistant</v>
          </cell>
        </row>
        <row r="716">
          <cell r="A716" t="str">
            <v>Video production</v>
          </cell>
          <cell r="B716" t="str">
            <v>Production Assistants/Drivers</v>
          </cell>
        </row>
        <row r="717">
          <cell r="A717" t="str">
            <v>Video production</v>
          </cell>
          <cell r="B717" t="str">
            <v xml:space="preserve">Facilitator Fee's </v>
          </cell>
        </row>
        <row r="718">
          <cell r="A718" t="str">
            <v>Video production</v>
          </cell>
          <cell r="B718" t="str">
            <v>Audience Fee's</v>
          </cell>
        </row>
        <row r="719">
          <cell r="A719" t="str">
            <v>Video production</v>
          </cell>
          <cell r="B719" t="str">
            <v>Props Master (including vehicle)</v>
          </cell>
        </row>
        <row r="720">
          <cell r="A720" t="str">
            <v>Video production</v>
          </cell>
          <cell r="B720" t="str">
            <v>Props Buy and Make</v>
          </cell>
        </row>
        <row r="721">
          <cell r="A721" t="str">
            <v>Video production</v>
          </cell>
          <cell r="B721" t="str">
            <v>Props Master on set for workshops (including vehicle)</v>
          </cell>
        </row>
        <row r="722">
          <cell r="A722" t="str">
            <v>Video production</v>
          </cell>
          <cell r="B722" t="str">
            <v xml:space="preserve">Transport - Kombi Hire x 2 Kombi's </v>
          </cell>
        </row>
        <row r="723">
          <cell r="A723" t="str">
            <v>Video production</v>
          </cell>
          <cell r="B723" t="str">
            <v>Transport - Mileage and Taxi Fare</v>
          </cell>
        </row>
        <row r="724">
          <cell r="A724" t="str">
            <v>Video production</v>
          </cell>
          <cell r="B724" t="str">
            <v>Petrol</v>
          </cell>
        </row>
        <row r="726">
          <cell r="A726" t="str">
            <v>Video production</v>
          </cell>
          <cell r="B726" t="str">
            <v>Edit Suite Off-line including Editor</v>
          </cell>
        </row>
        <row r="727">
          <cell r="A727" t="str">
            <v>Video production</v>
          </cell>
          <cell r="B727" t="str">
            <v>Edit Suite On-line including Editor</v>
          </cell>
        </row>
        <row r="728">
          <cell r="A728" t="str">
            <v>Video production</v>
          </cell>
          <cell r="B728" t="str">
            <v>Audio Final Mix</v>
          </cell>
        </row>
        <row r="729">
          <cell r="A729" t="str">
            <v>Video production</v>
          </cell>
          <cell r="B729" t="str">
            <v>Tape Stock</v>
          </cell>
        </row>
        <row r="730">
          <cell r="A730" t="str">
            <v>Video production</v>
          </cell>
          <cell r="B730" t="str">
            <v>Graphics - Language Version</v>
          </cell>
        </row>
        <row r="732">
          <cell r="A732" t="str">
            <v>Facilitator Guides &amp; Distribution and Website</v>
          </cell>
        </row>
        <row r="733">
          <cell r="A733" t="str">
            <v>Distribution of Series</v>
          </cell>
          <cell r="B733" t="str">
            <v>DVD authoring/master</v>
          </cell>
        </row>
        <row r="734">
          <cell r="A734" t="str">
            <v>Distribution of Series</v>
          </cell>
          <cell r="B734" t="str">
            <v>DVD copies x 50</v>
          </cell>
        </row>
        <row r="735">
          <cell r="A735" t="str">
            <v>Distribution of Series</v>
          </cell>
          <cell r="B735" t="str">
            <v>VHS Copies x 50</v>
          </cell>
        </row>
        <row r="736">
          <cell r="A736" t="str">
            <v>Distribution of Series</v>
          </cell>
          <cell r="B736" t="str">
            <v>Courier of DVD's and VHS's to funders</v>
          </cell>
        </row>
        <row r="737">
          <cell r="A737" t="str">
            <v>Facilitation of Series</v>
          </cell>
          <cell r="B737" t="str">
            <v>Workbook and DVD Cover Copy Writing</v>
          </cell>
        </row>
        <row r="738">
          <cell r="A738" t="str">
            <v>Facilitation of Series</v>
          </cell>
          <cell r="B738" t="str">
            <v xml:space="preserve">Translation Services </v>
          </cell>
        </row>
        <row r="739">
          <cell r="A739" t="str">
            <v>Distribution of Series</v>
          </cell>
          <cell r="B739" t="str">
            <v>Design of DVD's and DVD and VHS Covers</v>
          </cell>
        </row>
        <row r="740">
          <cell r="A740" t="str">
            <v>Distribution of Series</v>
          </cell>
          <cell r="B740" t="str">
            <v>Printing Costs of the DVD and VHS Covers</v>
          </cell>
        </row>
        <row r="741">
          <cell r="A741" t="str">
            <v>Facilitation of Series</v>
          </cell>
          <cell r="B741" t="str">
            <v>Website creation and updates</v>
          </cell>
        </row>
        <row r="743">
          <cell r="A743" t="str">
            <v xml:space="preserve"> Siyayinqoba Beat It Treatment Literacy Video Series - seSotho Version</v>
          </cell>
        </row>
        <row r="745">
          <cell r="A745" t="str">
            <v>Activity Management and Admin Costs</v>
          </cell>
        </row>
        <row r="746">
          <cell r="A746" t="str">
            <v>Planning, Conceptualisation and Management of Activity</v>
          </cell>
          <cell r="B746" t="str">
            <v>Programme Director</v>
          </cell>
        </row>
        <row r="747">
          <cell r="A747" t="str">
            <v>Planning, Conceptualisation and Management of Activity</v>
          </cell>
          <cell r="B747" t="str">
            <v>Project Manager</v>
          </cell>
        </row>
        <row r="748">
          <cell r="A748" t="str">
            <v>Planning and Management of Activity</v>
          </cell>
          <cell r="B748" t="str">
            <v>Production Manager</v>
          </cell>
        </row>
        <row r="749">
          <cell r="A749" t="str">
            <v>Insurance for the shoot</v>
          </cell>
          <cell r="B749" t="str">
            <v>Insurance Premium</v>
          </cell>
        </row>
        <row r="751">
          <cell r="A751" t="str">
            <v>Content Development and Production</v>
          </cell>
        </row>
        <row r="752">
          <cell r="A752" t="str">
            <v>Content Research and Development</v>
          </cell>
          <cell r="B752" t="str">
            <v>PLWHA/HIV Specialist</v>
          </cell>
        </row>
        <row r="753">
          <cell r="A753" t="str">
            <v>Content Research and Development</v>
          </cell>
          <cell r="B753" t="str">
            <v>Technical Consulting (HIV Clinician Society)</v>
          </cell>
        </row>
        <row r="755">
          <cell r="A755" t="str">
            <v>Video production</v>
          </cell>
          <cell r="B755" t="str">
            <v>Casting Fees</v>
          </cell>
        </row>
        <row r="756">
          <cell r="A756" t="str">
            <v>Video production</v>
          </cell>
          <cell r="B756" t="str">
            <v>Presenter Fees</v>
          </cell>
        </row>
        <row r="757">
          <cell r="A757" t="str">
            <v>Video production</v>
          </cell>
          <cell r="B757" t="str">
            <v>Voice Over in Post Production</v>
          </cell>
        </row>
        <row r="758">
          <cell r="A758" t="str">
            <v>Video production - translation</v>
          </cell>
          <cell r="B758" t="str">
            <v>Translate English to seSotho</v>
          </cell>
        </row>
        <row r="759">
          <cell r="A759" t="str">
            <v>Video production - translation</v>
          </cell>
          <cell r="B759" t="str">
            <v>Vernacular Transcriber</v>
          </cell>
        </row>
        <row r="761">
          <cell r="A761" t="str">
            <v>Video production</v>
          </cell>
          <cell r="B761" t="str">
            <v>Camera Equipment</v>
          </cell>
        </row>
        <row r="762">
          <cell r="A762" t="str">
            <v>Video production</v>
          </cell>
          <cell r="B762" t="str">
            <v>Lighting &amp; Monitors &amp; additional gear</v>
          </cell>
        </row>
        <row r="763">
          <cell r="A763" t="str">
            <v>Video production</v>
          </cell>
          <cell r="B763" t="str">
            <v>Consumables</v>
          </cell>
        </row>
        <row r="764">
          <cell r="A764" t="str">
            <v>Video production</v>
          </cell>
          <cell r="B764" t="str">
            <v>Studio Hire - workshops</v>
          </cell>
        </row>
        <row r="765">
          <cell r="A765" t="str">
            <v>Video production</v>
          </cell>
          <cell r="B765" t="str">
            <v>Studio Hire - links</v>
          </cell>
        </row>
        <row r="766">
          <cell r="A766" t="str">
            <v>Video production</v>
          </cell>
          <cell r="B766" t="str">
            <v>Catering</v>
          </cell>
        </row>
        <row r="767">
          <cell r="A767" t="str">
            <v>Video production</v>
          </cell>
          <cell r="B767" t="str">
            <v>Tape Stock</v>
          </cell>
        </row>
        <row r="768">
          <cell r="A768" t="str">
            <v>Video production</v>
          </cell>
          <cell r="B768" t="str">
            <v>Flights for Cape Town Crew CT - Joburg Return</v>
          </cell>
        </row>
        <row r="769">
          <cell r="A769" t="str">
            <v>Video production</v>
          </cell>
          <cell r="B769" t="str">
            <v>Per Diems for Cape Town Crew in JHB</v>
          </cell>
        </row>
        <row r="770">
          <cell r="A770" t="str">
            <v>Video production</v>
          </cell>
          <cell r="B770" t="str">
            <v xml:space="preserve">Accommodation for Cape Town Crew in JHB </v>
          </cell>
        </row>
        <row r="772">
          <cell r="A772" t="str">
            <v>Video production</v>
          </cell>
          <cell r="B772" t="str">
            <v>Content Producer</v>
          </cell>
        </row>
        <row r="773">
          <cell r="A773" t="str">
            <v>Video production</v>
          </cell>
          <cell r="B773" t="str">
            <v>Doctors Gratuity Fee's</v>
          </cell>
        </row>
        <row r="774">
          <cell r="A774" t="str">
            <v>Video production</v>
          </cell>
          <cell r="B774" t="str">
            <v>Camera Operator</v>
          </cell>
        </row>
        <row r="775">
          <cell r="A775" t="str">
            <v>Video production</v>
          </cell>
          <cell r="B775" t="str">
            <v>Additional Camera Op 1</v>
          </cell>
        </row>
        <row r="776">
          <cell r="A776" t="str">
            <v>Video production</v>
          </cell>
          <cell r="B776" t="str">
            <v>Additional Camera Op 2</v>
          </cell>
        </row>
        <row r="777">
          <cell r="A777" t="str">
            <v>Video production</v>
          </cell>
          <cell r="B777" t="str">
            <v>AutoCue Operator</v>
          </cell>
        </row>
        <row r="778">
          <cell r="A778" t="str">
            <v>Video production</v>
          </cell>
          <cell r="B778" t="str">
            <v>On Set Transcribers - Vernacular x 2</v>
          </cell>
        </row>
        <row r="779">
          <cell r="A779" t="str">
            <v>Video production</v>
          </cell>
          <cell r="B779" t="str">
            <v>Make Up &amp; Hair Artist</v>
          </cell>
        </row>
        <row r="780">
          <cell r="A780" t="str">
            <v>Video production</v>
          </cell>
          <cell r="B780" t="str">
            <v>Boomswinger/Camera Assistant</v>
          </cell>
        </row>
        <row r="781">
          <cell r="A781" t="str">
            <v>Video production</v>
          </cell>
          <cell r="B781" t="str">
            <v>Production Assistants/Drivers</v>
          </cell>
        </row>
        <row r="782">
          <cell r="A782" t="str">
            <v>Video production</v>
          </cell>
          <cell r="B782" t="str">
            <v xml:space="preserve">Facilitator Fee's </v>
          </cell>
        </row>
        <row r="783">
          <cell r="A783" t="str">
            <v>Video production</v>
          </cell>
          <cell r="B783" t="str">
            <v>Audience Fee's</v>
          </cell>
        </row>
        <row r="784">
          <cell r="A784" t="str">
            <v>Video production</v>
          </cell>
          <cell r="B784" t="str">
            <v>Props Master (including vehicle)</v>
          </cell>
        </row>
        <row r="785">
          <cell r="A785" t="str">
            <v>Video production</v>
          </cell>
          <cell r="B785" t="str">
            <v>Props Buy and Make</v>
          </cell>
        </row>
        <row r="786">
          <cell r="A786" t="str">
            <v>Video production</v>
          </cell>
          <cell r="B786" t="str">
            <v>Props Master on set for workshops (including vehicle)</v>
          </cell>
        </row>
        <row r="787">
          <cell r="A787" t="str">
            <v>Video production</v>
          </cell>
          <cell r="B787" t="str">
            <v xml:space="preserve">Transport - Kombi Hire x 2 Kombi's </v>
          </cell>
        </row>
        <row r="788">
          <cell r="A788" t="str">
            <v>Video production</v>
          </cell>
          <cell r="B788" t="str">
            <v>Transport - Mileage and Taxi Fare</v>
          </cell>
        </row>
        <row r="789">
          <cell r="A789" t="str">
            <v>Video production</v>
          </cell>
          <cell r="B789" t="str">
            <v>Petrol</v>
          </cell>
        </row>
        <row r="791">
          <cell r="A791" t="str">
            <v>Video production</v>
          </cell>
          <cell r="B791" t="str">
            <v>Edit Suite Off-line including Editor</v>
          </cell>
        </row>
        <row r="792">
          <cell r="A792" t="str">
            <v>Video production</v>
          </cell>
          <cell r="B792" t="str">
            <v>Edit Suite On-line including Editor</v>
          </cell>
        </row>
        <row r="793">
          <cell r="A793" t="str">
            <v>Video production</v>
          </cell>
          <cell r="B793" t="str">
            <v>Audio Final Mix</v>
          </cell>
        </row>
        <row r="794">
          <cell r="A794" t="str">
            <v>Video production</v>
          </cell>
          <cell r="B794" t="str">
            <v>Tape Stock</v>
          </cell>
        </row>
        <row r="795">
          <cell r="A795" t="str">
            <v>Video production</v>
          </cell>
          <cell r="B795" t="str">
            <v>Graphics - Language Version</v>
          </cell>
        </row>
        <row r="797">
          <cell r="A797" t="str">
            <v>Facilitator Guides &amp; Distribution and Website</v>
          </cell>
        </row>
        <row r="798">
          <cell r="A798" t="str">
            <v>Distribution of Series</v>
          </cell>
          <cell r="B798" t="str">
            <v>DVD authoring/master</v>
          </cell>
        </row>
        <row r="799">
          <cell r="A799" t="str">
            <v>Distribution of Series</v>
          </cell>
          <cell r="B799" t="str">
            <v>DVD copies x 50</v>
          </cell>
        </row>
        <row r="800">
          <cell r="A800" t="str">
            <v>Distribution of Series</v>
          </cell>
          <cell r="B800" t="str">
            <v>VHS Copies x 50</v>
          </cell>
        </row>
        <row r="801">
          <cell r="A801" t="str">
            <v>Distribution of Series</v>
          </cell>
          <cell r="B801" t="str">
            <v>Courier of DVD's and VHS's to funders</v>
          </cell>
        </row>
        <row r="802">
          <cell r="A802" t="str">
            <v>Facilitation of Series</v>
          </cell>
          <cell r="B802" t="str">
            <v>Workbook and DVD Cover Copy Writing</v>
          </cell>
        </row>
        <row r="803">
          <cell r="A803" t="str">
            <v>Facilitation of Series</v>
          </cell>
          <cell r="B803" t="str">
            <v xml:space="preserve">Translation Services </v>
          </cell>
        </row>
        <row r="804">
          <cell r="A804" t="str">
            <v>Distribution of Series</v>
          </cell>
          <cell r="B804" t="str">
            <v>Design of DVD's and DVD and VHS Covers</v>
          </cell>
        </row>
        <row r="805">
          <cell r="A805" t="str">
            <v>Distribution of Series</v>
          </cell>
          <cell r="B805" t="str">
            <v>Printing Costs of the DVD and VHS Covers</v>
          </cell>
        </row>
        <row r="806">
          <cell r="A806" t="str">
            <v>Facilitation of Series</v>
          </cell>
          <cell r="B806" t="str">
            <v>Website creation and updates</v>
          </cell>
        </row>
        <row r="808">
          <cell r="A808" t="str">
            <v xml:space="preserve"> Siyayinqoba Beat It Treatment Literacy Video Series - seTswana</v>
          </cell>
        </row>
        <row r="810">
          <cell r="A810" t="str">
            <v>Activity Management and Admin Costs</v>
          </cell>
        </row>
        <row r="811">
          <cell r="A811" t="str">
            <v>Planning, Conceptualisation and Management of Activity</v>
          </cell>
          <cell r="B811" t="str">
            <v>Programme Director</v>
          </cell>
        </row>
        <row r="812">
          <cell r="A812" t="str">
            <v>Planning, Conceptualisation and Management of Activity</v>
          </cell>
          <cell r="B812" t="str">
            <v>Project Manager</v>
          </cell>
        </row>
        <row r="813">
          <cell r="A813" t="str">
            <v>Planning and Management of Activity</v>
          </cell>
          <cell r="B813" t="str">
            <v>Production Manager</v>
          </cell>
        </row>
        <row r="814">
          <cell r="A814" t="str">
            <v>Insurance for the shoot</v>
          </cell>
          <cell r="B814" t="str">
            <v>Insurance Premium</v>
          </cell>
        </row>
        <row r="816">
          <cell r="A816" t="str">
            <v>Content Development and Production</v>
          </cell>
        </row>
        <row r="817">
          <cell r="A817" t="str">
            <v>Content Research and Development</v>
          </cell>
          <cell r="B817" t="str">
            <v>PLWHA/HIV Specialist</v>
          </cell>
        </row>
        <row r="818">
          <cell r="A818" t="str">
            <v>Content Research and Development</v>
          </cell>
          <cell r="B818" t="str">
            <v>Technical Consulting (HIV Clinician Society)</v>
          </cell>
        </row>
        <row r="820">
          <cell r="A820" t="str">
            <v>Video production</v>
          </cell>
          <cell r="B820" t="str">
            <v>Casting Fees</v>
          </cell>
        </row>
        <row r="821">
          <cell r="A821" t="str">
            <v>Video production</v>
          </cell>
          <cell r="B821" t="str">
            <v>Presenter Fees</v>
          </cell>
        </row>
        <row r="822">
          <cell r="A822" t="str">
            <v>Video production</v>
          </cell>
          <cell r="B822" t="str">
            <v>Voice Over in Post Production</v>
          </cell>
        </row>
        <row r="823">
          <cell r="A823" t="str">
            <v>Video production</v>
          </cell>
          <cell r="B823" t="str">
            <v>Transport of Presenter</v>
          </cell>
        </row>
        <row r="824">
          <cell r="A824" t="str">
            <v>Video production</v>
          </cell>
          <cell r="B824" t="str">
            <v>Accommodation &amp; Per Diems</v>
          </cell>
        </row>
        <row r="826">
          <cell r="A826" t="str">
            <v>Video production - translation</v>
          </cell>
          <cell r="B826" t="str">
            <v>Translate English to seTswana</v>
          </cell>
        </row>
        <row r="827">
          <cell r="A827" t="str">
            <v>Video production - translation</v>
          </cell>
          <cell r="B827" t="str">
            <v>Vernacular Transcriber</v>
          </cell>
        </row>
        <row r="829">
          <cell r="A829" t="str">
            <v>Video production</v>
          </cell>
          <cell r="B829" t="str">
            <v>Camera Equipment</v>
          </cell>
        </row>
        <row r="830">
          <cell r="A830" t="str">
            <v>Video production</v>
          </cell>
          <cell r="B830" t="str">
            <v>Lighting &amp; Monitors &amp; additional gear</v>
          </cell>
        </row>
        <row r="831">
          <cell r="A831" t="str">
            <v>Video production</v>
          </cell>
          <cell r="B831" t="str">
            <v>Consumables</v>
          </cell>
        </row>
        <row r="832">
          <cell r="A832" t="str">
            <v>Video production</v>
          </cell>
          <cell r="B832" t="str">
            <v>Studio Hire - workshops</v>
          </cell>
        </row>
        <row r="833">
          <cell r="A833" t="str">
            <v>Video production</v>
          </cell>
          <cell r="B833" t="str">
            <v>Studio Hire - links</v>
          </cell>
        </row>
        <row r="834">
          <cell r="A834" t="str">
            <v>Video production</v>
          </cell>
          <cell r="B834" t="str">
            <v>Catering</v>
          </cell>
        </row>
        <row r="835">
          <cell r="A835" t="str">
            <v>Video production</v>
          </cell>
          <cell r="B835" t="str">
            <v>Tape Stock</v>
          </cell>
        </row>
        <row r="836">
          <cell r="A836" t="str">
            <v>Video production</v>
          </cell>
          <cell r="B836" t="str">
            <v>Flights for Cape Town Crew CT - Joburg Return</v>
          </cell>
        </row>
        <row r="837">
          <cell r="A837" t="str">
            <v>Video production</v>
          </cell>
          <cell r="B837" t="str">
            <v>Per Diems for Cape Town Crew in JHB</v>
          </cell>
        </row>
        <row r="838">
          <cell r="A838" t="str">
            <v>Video production</v>
          </cell>
          <cell r="B838" t="str">
            <v xml:space="preserve">Accomodation for Cape Town Crew in JHB </v>
          </cell>
        </row>
        <row r="840">
          <cell r="A840" t="str">
            <v>Video production</v>
          </cell>
          <cell r="B840" t="str">
            <v>Content Producer</v>
          </cell>
        </row>
        <row r="841">
          <cell r="A841" t="str">
            <v>Video production</v>
          </cell>
          <cell r="B841" t="str">
            <v>Doctors Gratuity Fee's</v>
          </cell>
        </row>
        <row r="842">
          <cell r="A842" t="str">
            <v>Video production</v>
          </cell>
          <cell r="B842" t="str">
            <v>Camera Operator</v>
          </cell>
        </row>
        <row r="843">
          <cell r="A843" t="str">
            <v>Video production</v>
          </cell>
          <cell r="B843" t="str">
            <v>Additional Camera Op 1</v>
          </cell>
        </row>
        <row r="844">
          <cell r="A844" t="str">
            <v>Video production</v>
          </cell>
          <cell r="B844" t="str">
            <v>Additional Camera Op 2</v>
          </cell>
        </row>
        <row r="845">
          <cell r="A845" t="str">
            <v>Video production</v>
          </cell>
          <cell r="B845" t="str">
            <v>AutoCue Operator</v>
          </cell>
        </row>
        <row r="846">
          <cell r="A846" t="str">
            <v>Video production</v>
          </cell>
          <cell r="B846" t="str">
            <v>On Set Transcribers (Vernacular) x 2</v>
          </cell>
        </row>
        <row r="847">
          <cell r="A847" t="str">
            <v>Video production</v>
          </cell>
          <cell r="B847" t="str">
            <v>Make Up &amp; Hair Artist</v>
          </cell>
        </row>
        <row r="848">
          <cell r="A848" t="str">
            <v>Video production</v>
          </cell>
          <cell r="B848" t="str">
            <v>Boomswinger/Camera Assistant</v>
          </cell>
        </row>
        <row r="849">
          <cell r="A849" t="str">
            <v>Video production</v>
          </cell>
          <cell r="B849" t="str">
            <v>Production Assistants/Drivers</v>
          </cell>
        </row>
        <row r="850">
          <cell r="A850" t="str">
            <v>Video production</v>
          </cell>
          <cell r="B850" t="str">
            <v xml:space="preserve">Facilitator Fee's </v>
          </cell>
        </row>
        <row r="851">
          <cell r="A851" t="str">
            <v>Video production</v>
          </cell>
          <cell r="B851" t="str">
            <v>Audience Fee's</v>
          </cell>
        </row>
        <row r="852">
          <cell r="A852" t="str">
            <v>Video production</v>
          </cell>
          <cell r="B852" t="str">
            <v>Props Master (including vehicle)</v>
          </cell>
        </row>
        <row r="853">
          <cell r="A853" t="str">
            <v>Video production</v>
          </cell>
          <cell r="B853" t="str">
            <v>Props Buy and Make</v>
          </cell>
        </row>
        <row r="854">
          <cell r="A854" t="str">
            <v>Video production</v>
          </cell>
          <cell r="B854" t="str">
            <v>Props Master on set for workshops (including vehicle)</v>
          </cell>
        </row>
        <row r="855">
          <cell r="A855" t="str">
            <v>Video production</v>
          </cell>
          <cell r="B855" t="str">
            <v xml:space="preserve">Transport - Kombi Hire x 2 Kombi's </v>
          </cell>
        </row>
        <row r="856">
          <cell r="A856" t="str">
            <v>Video production</v>
          </cell>
          <cell r="B856" t="str">
            <v>Transport - Mileage and Taxi Fare</v>
          </cell>
        </row>
        <row r="857">
          <cell r="A857" t="str">
            <v>Video production</v>
          </cell>
          <cell r="B857" t="str">
            <v>Petrol</v>
          </cell>
        </row>
        <row r="859">
          <cell r="A859" t="str">
            <v>Video production</v>
          </cell>
          <cell r="B859" t="str">
            <v>Edit Suite Off-line including Editor</v>
          </cell>
        </row>
        <row r="860">
          <cell r="A860" t="str">
            <v>Video production</v>
          </cell>
          <cell r="B860" t="str">
            <v>Edit Suite On-line including Editor</v>
          </cell>
        </row>
        <row r="861">
          <cell r="A861" t="str">
            <v>Video production</v>
          </cell>
          <cell r="B861" t="str">
            <v>Audio Final Mix</v>
          </cell>
        </row>
        <row r="862">
          <cell r="A862" t="str">
            <v>Video production</v>
          </cell>
          <cell r="B862" t="str">
            <v>Tape Stock</v>
          </cell>
        </row>
        <row r="863">
          <cell r="A863" t="str">
            <v>Video production</v>
          </cell>
          <cell r="B863" t="str">
            <v>Graphics - Language Version</v>
          </cell>
        </row>
        <row r="865">
          <cell r="A865" t="str">
            <v>Facilitator Guides &amp; Distribution and Website</v>
          </cell>
        </row>
        <row r="866">
          <cell r="A866" t="str">
            <v>Distribution of Series</v>
          </cell>
          <cell r="B866" t="str">
            <v>DVD authoring/master</v>
          </cell>
        </row>
        <row r="867">
          <cell r="A867" t="str">
            <v>Distribution of Series</v>
          </cell>
          <cell r="B867" t="str">
            <v>DVD copies x 50</v>
          </cell>
        </row>
        <row r="868">
          <cell r="A868" t="str">
            <v>Distribution of Series</v>
          </cell>
          <cell r="B868" t="str">
            <v>VHS Copies x 50</v>
          </cell>
        </row>
        <row r="869">
          <cell r="A869" t="str">
            <v>Distribution of Series</v>
          </cell>
          <cell r="B869" t="str">
            <v>Courier of DVD's and VHS's to funders</v>
          </cell>
        </row>
        <row r="870">
          <cell r="A870" t="str">
            <v>Facilitation of Series</v>
          </cell>
          <cell r="B870" t="str">
            <v>Workbook and DVD Cover Copy Writing</v>
          </cell>
        </row>
        <row r="871">
          <cell r="A871" t="str">
            <v>Facilitation of Series</v>
          </cell>
          <cell r="B871" t="str">
            <v xml:space="preserve">Translation Services </v>
          </cell>
        </row>
        <row r="872">
          <cell r="A872" t="str">
            <v>Distribution of Series</v>
          </cell>
          <cell r="B872" t="str">
            <v>Design of DVD's and DVD and VHS Covers</v>
          </cell>
        </row>
        <row r="873">
          <cell r="A873" t="str">
            <v>Distribution of Series</v>
          </cell>
          <cell r="B873" t="str">
            <v>Printing Costs of the DVD and VHS Covers</v>
          </cell>
        </row>
        <row r="874">
          <cell r="A874" t="str">
            <v>Facilitation of Series</v>
          </cell>
          <cell r="B874" t="str">
            <v>Website creation and updates</v>
          </cell>
        </row>
        <row r="876">
          <cell r="A876" t="str">
            <v xml:space="preserve"> Siyayinqoba Beat It Treatment Literacy Video Series - Annual Review </v>
          </cell>
        </row>
        <row r="878">
          <cell r="A878" t="str">
            <v>Activity Management and Admin Costs</v>
          </cell>
        </row>
        <row r="879">
          <cell r="A879" t="str">
            <v>Planning, Conceptualisation and Management of Activity</v>
          </cell>
          <cell r="B879" t="str">
            <v>Programme Director</v>
          </cell>
        </row>
        <row r="880">
          <cell r="A880" t="str">
            <v>Planning, Conceptualisation and Management of Activity</v>
          </cell>
          <cell r="B880" t="str">
            <v>Project Manager</v>
          </cell>
        </row>
        <row r="881">
          <cell r="A881" t="str">
            <v>Planning and Management of Activity</v>
          </cell>
          <cell r="B881" t="str">
            <v>Production Manager</v>
          </cell>
        </row>
        <row r="882">
          <cell r="A882" t="str">
            <v>Insurance for the shoot</v>
          </cell>
          <cell r="B882" t="str">
            <v>Insurance Premium</v>
          </cell>
        </row>
        <row r="884">
          <cell r="A884" t="str">
            <v>Content Development and Production</v>
          </cell>
        </row>
        <row r="885">
          <cell r="A885" t="str">
            <v>Content Research and Development</v>
          </cell>
          <cell r="B885" t="str">
            <v>PLWHA/HIV Specialist</v>
          </cell>
        </row>
        <row r="886">
          <cell r="A886" t="str">
            <v>Content Research and Development</v>
          </cell>
          <cell r="B886" t="str">
            <v>Technical Consulting (HIV Clinician Society)</v>
          </cell>
        </row>
        <row r="888">
          <cell r="A888" t="str">
            <v>Video production</v>
          </cell>
          <cell r="B888" t="str">
            <v>Voice Over Artists</v>
          </cell>
        </row>
        <row r="889">
          <cell r="A889" t="str">
            <v>Video production</v>
          </cell>
          <cell r="B889" t="str">
            <v>Studio Time - VO Recordings</v>
          </cell>
        </row>
        <row r="891">
          <cell r="A891" t="str">
            <v>Video production - translation</v>
          </cell>
          <cell r="B891" t="str">
            <v xml:space="preserve">Translation Services </v>
          </cell>
        </row>
        <row r="892">
          <cell r="A892" t="str">
            <v>Video production - translation</v>
          </cell>
          <cell r="B892" t="str">
            <v>Vernacular Transcribers</v>
          </cell>
        </row>
        <row r="894">
          <cell r="A894" t="str">
            <v>Video production</v>
          </cell>
          <cell r="B894" t="str">
            <v>Camera Equipment</v>
          </cell>
        </row>
        <row r="895">
          <cell r="A895" t="str">
            <v>Video production</v>
          </cell>
          <cell r="B895" t="str">
            <v>Lighting &amp; Monitors &amp; additional gear</v>
          </cell>
        </row>
        <row r="896">
          <cell r="A896" t="str">
            <v>Video production</v>
          </cell>
          <cell r="B896" t="str">
            <v>Consumables</v>
          </cell>
        </row>
        <row r="897">
          <cell r="A897" t="str">
            <v>Video production</v>
          </cell>
          <cell r="B897" t="str">
            <v>Tape Stock</v>
          </cell>
        </row>
        <row r="899">
          <cell r="A899" t="str">
            <v>Video production</v>
          </cell>
          <cell r="B899" t="str">
            <v>Content Producer</v>
          </cell>
        </row>
        <row r="900">
          <cell r="A900" t="str">
            <v>Video production</v>
          </cell>
          <cell r="B900" t="str">
            <v>Doctors Gratuity Fee's</v>
          </cell>
        </row>
        <row r="901">
          <cell r="A901" t="str">
            <v>Video production</v>
          </cell>
          <cell r="B901" t="str">
            <v>Camera Operator</v>
          </cell>
        </row>
        <row r="902">
          <cell r="A902" t="str">
            <v>Video production</v>
          </cell>
          <cell r="B902" t="str">
            <v>Boomswinger/Camera Assistant</v>
          </cell>
        </row>
        <row r="903">
          <cell r="A903" t="str">
            <v>Video production</v>
          </cell>
          <cell r="B903" t="str">
            <v>Production Assistants/Drivers</v>
          </cell>
        </row>
        <row r="904">
          <cell r="A904" t="str">
            <v>Video production</v>
          </cell>
          <cell r="B904" t="str">
            <v>Props Master (including vehicle)</v>
          </cell>
        </row>
        <row r="905">
          <cell r="A905" t="str">
            <v>Video production</v>
          </cell>
          <cell r="B905" t="str">
            <v>Props Buy and Make</v>
          </cell>
        </row>
        <row r="906">
          <cell r="A906" t="str">
            <v>Video production</v>
          </cell>
          <cell r="B906" t="str">
            <v xml:space="preserve">Transport - Group B Hire </v>
          </cell>
        </row>
        <row r="907">
          <cell r="A907" t="str">
            <v>Video production</v>
          </cell>
          <cell r="B907" t="str">
            <v>Transport - Mileage and Taxi Fare</v>
          </cell>
        </row>
        <row r="908">
          <cell r="A908" t="str">
            <v>Video production</v>
          </cell>
          <cell r="B908" t="str">
            <v>Petrol</v>
          </cell>
        </row>
        <row r="910">
          <cell r="A910" t="str">
            <v>Video production</v>
          </cell>
          <cell r="B910" t="str">
            <v>Edit Suite Off-line including Editor</v>
          </cell>
        </row>
        <row r="911">
          <cell r="A911" t="str">
            <v>Video production</v>
          </cell>
          <cell r="B911" t="str">
            <v>Edit Suite On-line including Editor</v>
          </cell>
        </row>
        <row r="912">
          <cell r="A912" t="str">
            <v>Video production</v>
          </cell>
          <cell r="B912" t="str">
            <v>Audio Final Mix</v>
          </cell>
        </row>
        <row r="913">
          <cell r="A913" t="str">
            <v>Video production</v>
          </cell>
          <cell r="B913" t="str">
            <v>Tape Stock</v>
          </cell>
        </row>
        <row r="914">
          <cell r="A914" t="str">
            <v>Video production</v>
          </cell>
          <cell r="B914" t="str">
            <v>Graphics</v>
          </cell>
        </row>
        <row r="916">
          <cell r="A916" t="str">
            <v>Facilitator Guides &amp; Distribution and Website</v>
          </cell>
        </row>
        <row r="917">
          <cell r="A917" t="str">
            <v>Distribution of Series</v>
          </cell>
          <cell r="B917" t="str">
            <v>DVD authoring/master</v>
          </cell>
        </row>
        <row r="918">
          <cell r="A918" t="str">
            <v>Distribution of Series</v>
          </cell>
          <cell r="B918" t="str">
            <v>DVD copies x 50</v>
          </cell>
        </row>
        <row r="919">
          <cell r="A919" t="str">
            <v>Distribution of Series</v>
          </cell>
          <cell r="B919" t="str">
            <v>VHS Copies x 50</v>
          </cell>
        </row>
        <row r="920">
          <cell r="A920" t="str">
            <v>Distribution of Series</v>
          </cell>
          <cell r="B920" t="str">
            <v>Courier of DVD's and VHS's to funders</v>
          </cell>
        </row>
        <row r="921">
          <cell r="A921" t="str">
            <v>Facilitation of Series</v>
          </cell>
          <cell r="B921" t="str">
            <v>Workbook and DVD Cover Copy Writing</v>
          </cell>
        </row>
        <row r="922">
          <cell r="A922" t="str">
            <v>Facilitation of Series</v>
          </cell>
          <cell r="B922" t="str">
            <v xml:space="preserve">Translation Services </v>
          </cell>
        </row>
        <row r="923">
          <cell r="A923" t="str">
            <v>Distribution of Series</v>
          </cell>
          <cell r="B923" t="str">
            <v>Design of DVD's and DVD and VHS Covers</v>
          </cell>
        </row>
        <row r="924">
          <cell r="A924" t="str">
            <v>Distribution of Series</v>
          </cell>
          <cell r="B924" t="str">
            <v>Printing Costs</v>
          </cell>
        </row>
        <row r="925">
          <cell r="A925" t="str">
            <v>Facilitation of Series</v>
          </cell>
          <cell r="B925" t="str">
            <v>Website updates</v>
          </cell>
        </row>
        <row r="927">
          <cell r="A927" t="str">
            <v>General Management and Administration and Monitoring and Evaluation of Programme</v>
          </cell>
        </row>
        <row r="928">
          <cell r="A928" t="str">
            <v>Global Fund Management and Admin Costs</v>
          </cell>
          <cell r="B928" t="str">
            <v>Human Resources</v>
          </cell>
        </row>
        <row r="929">
          <cell r="A929" t="str">
            <v>Global Fund Management and Admin Costs</v>
          </cell>
          <cell r="B929" t="str">
            <v>Planning and Administration</v>
          </cell>
        </row>
        <row r="930">
          <cell r="A930" t="str">
            <v>Global Fund Management and Admin Costs</v>
          </cell>
          <cell r="B930" t="str">
            <v>Infrastructure and Equipment</v>
          </cell>
        </row>
        <row r="931">
          <cell r="A931" t="str">
            <v>Specific Monitoring and Evaluation Costs</v>
          </cell>
          <cell r="B931" t="str">
            <v>Human Resources</v>
          </cell>
        </row>
        <row r="932">
          <cell r="A932" t="str">
            <v>Specific Monitoring and Evaluation Costs</v>
          </cell>
          <cell r="B932" t="str">
            <v>Planning and Administration</v>
          </cell>
        </row>
        <row r="933">
          <cell r="A933" t="str">
            <v>Proportion of CHMT General Mgmt</v>
          </cell>
          <cell r="B933" t="str">
            <v>Human Resources</v>
          </cell>
        </row>
        <row r="934">
          <cell r="A934" t="str">
            <v>Proportion of CHMT General Mgmt</v>
          </cell>
          <cell r="B934" t="str">
            <v>Planning and Administration</v>
          </cell>
        </row>
        <row r="935">
          <cell r="A935" t="str">
            <v>Total</v>
          </cell>
        </row>
        <row r="937">
          <cell r="A937" t="str">
            <v>Activity 5: TAC Treatment Literacy Practitioner and Trainers Training and Deployment in Communities</v>
          </cell>
        </row>
        <row r="939">
          <cell r="A939" t="str">
            <v>Activity Management and Admin Costs</v>
          </cell>
        </row>
        <row r="940">
          <cell r="A940" t="str">
            <v>Planning, Training of TLPs and Mgmt of Provincial TL Coordinators</v>
          </cell>
          <cell r="B940" t="str">
            <v>National Treatment Literacy Co-ordinator</v>
          </cell>
        </row>
        <row r="941">
          <cell r="A941" t="str">
            <v>Planning, Training of TLPs and Mgmt of Provincial TL Coordinators</v>
          </cell>
          <cell r="B941" t="str">
            <v>National Treatment Literacy Administrator</v>
          </cell>
        </row>
        <row r="942">
          <cell r="A942" t="str">
            <v>Mgmt and monitoring of TLPs and Provincial Systems Integration and Partnership Mgmt</v>
          </cell>
          <cell r="B942" t="str">
            <v>Provincial  TL  Co-ordinators</v>
          </cell>
        </row>
        <row r="943">
          <cell r="A943" t="str">
            <v>Mgmt and monitoring of TLPs  - Follow up Meetings</v>
          </cell>
          <cell r="B943" t="str">
            <v>Travel</v>
          </cell>
        </row>
        <row r="944">
          <cell r="A944" t="str">
            <v>Global Fund Management and Admin Costs</v>
          </cell>
          <cell r="B944" t="str">
            <v>Human Resources</v>
          </cell>
        </row>
        <row r="945">
          <cell r="A945" t="str">
            <v>Global Fund Management and Admin Costs</v>
          </cell>
          <cell r="B945" t="str">
            <v>Planning and Administration</v>
          </cell>
        </row>
        <row r="946">
          <cell r="A946" t="str">
            <v>Global Fund Management and Admin Costs</v>
          </cell>
          <cell r="B946" t="str">
            <v>Infrastructure and Equipment</v>
          </cell>
        </row>
        <row r="947">
          <cell r="A947" t="str">
            <v>Specific Monitoring and Evaluation Costs</v>
          </cell>
          <cell r="B947" t="str">
            <v>Human Resources</v>
          </cell>
        </row>
        <row r="948">
          <cell r="A948" t="str">
            <v>Specific Monitoring and Evaluation Costs</v>
          </cell>
          <cell r="B948" t="str">
            <v>Planning and Administration</v>
          </cell>
        </row>
        <row r="949">
          <cell r="A949" t="str">
            <v>Proportion of TAC General Mgmt</v>
          </cell>
          <cell r="B949" t="str">
            <v>Human Resources</v>
          </cell>
        </row>
        <row r="950">
          <cell r="A950" t="str">
            <v>Proportion of TAC General Mgmt</v>
          </cell>
          <cell r="B950" t="str">
            <v>Planning and Administration</v>
          </cell>
        </row>
        <row r="951">
          <cell r="A951" t="str">
            <v>Subtotal</v>
          </cell>
        </row>
        <row r="953">
          <cell r="A953" t="str">
            <v>Treatment Literacy Practitioner Training and Community Education SubActivity</v>
          </cell>
        </row>
        <row r="954">
          <cell r="A954" t="str">
            <v>TLPs to carry out treatment literacy activities</v>
          </cell>
          <cell r="B954" t="str">
            <v>TLP Bursaries</v>
          </cell>
        </row>
        <row r="955">
          <cell r="A955" t="str">
            <v>Local travel for TLP to carry out treatment literacy activities</v>
          </cell>
          <cell r="B955" t="str">
            <v>Additional travel for practitioners</v>
          </cell>
        </row>
        <row r="956">
          <cell r="A956" t="str">
            <v>10 days initial national training per TLP</v>
          </cell>
          <cell r="B956" t="str">
            <v>TLP expenses (accommodation, travel, meals, expenses)</v>
          </cell>
        </row>
        <row r="957">
          <cell r="A957" t="str">
            <v>10 days initial national training per TLP</v>
          </cell>
          <cell r="B957" t="str">
            <v>External Trainers</v>
          </cell>
        </row>
        <row r="958">
          <cell r="A958" t="str">
            <v>10 days initial national training per TLP</v>
          </cell>
          <cell r="B958" t="str">
            <v>Venue</v>
          </cell>
        </row>
        <row r="959">
          <cell r="A959" t="str">
            <v>2 X 5 days follow up provincial training per TLP</v>
          </cell>
          <cell r="B959" t="str">
            <v>TLP expenses (accommodation, travel, meals, expenses)</v>
          </cell>
        </row>
        <row r="960">
          <cell r="A960" t="str">
            <v>2 X 5 days follow up provincial training per TLP</v>
          </cell>
          <cell r="B960" t="str">
            <v>External Trainers</v>
          </cell>
        </row>
        <row r="961">
          <cell r="A961" t="str">
            <v>2 X 5 days follow up provincial training per TLP</v>
          </cell>
          <cell r="B961" t="str">
            <v>Venue</v>
          </cell>
        </row>
        <row r="962">
          <cell r="A962" t="str">
            <v>Subtotal</v>
          </cell>
        </row>
        <row r="964">
          <cell r="A964" t="str">
            <v>Treatment Literacy Trainer and Community Training SubActivity</v>
          </cell>
        </row>
        <row r="965">
          <cell r="A965" t="str">
            <v>Treatment Literacy Trainers Activities</v>
          </cell>
          <cell r="B965" t="str">
            <v>Treatment Literacy Trainers Salaries</v>
          </cell>
        </row>
        <row r="966">
          <cell r="A966" t="str">
            <v>10 days specialised training for Treatment Literacy Trainers</v>
          </cell>
          <cell r="B966" t="str">
            <v>TLP expenses (accommodation, travel, meals, expenses)</v>
          </cell>
        </row>
        <row r="967">
          <cell r="A967" t="str">
            <v>10 days specialised training for Treatment Literacy Trainers</v>
          </cell>
          <cell r="B967" t="str">
            <v>External Trainers</v>
          </cell>
        </row>
        <row r="968">
          <cell r="A968" t="str">
            <v>10 days specialised training for Treatment Literacy Trainers</v>
          </cell>
          <cell r="B968" t="str">
            <v>Venue</v>
          </cell>
        </row>
        <row r="969">
          <cell r="A969" t="str">
            <v>Treatment Literacy Trainers Activities</v>
          </cell>
          <cell r="B969" t="str">
            <v>Transport costs</v>
          </cell>
        </row>
        <row r="970">
          <cell r="A970" t="str">
            <v>Subtotal</v>
          </cell>
        </row>
        <row r="972">
          <cell r="A972" t="str">
            <v>Community Mobilisation SubActivity</v>
          </cell>
        </row>
        <row r="974">
          <cell r="A974" t="str">
            <v>Planning of community mobilisation activities and training of TLPs</v>
          </cell>
          <cell r="B974" t="str">
            <v>National Community Education Organiser - proportion of time</v>
          </cell>
        </row>
        <row r="975">
          <cell r="A975" t="str">
            <v>Planning of community mobilisation activities and training of TLPs</v>
          </cell>
          <cell r="B975" t="str">
            <v>National Community Education Administrator - proportion of time</v>
          </cell>
        </row>
        <row r="976">
          <cell r="A976" t="str">
            <v>Mgmt and monitoring of community mobilisation activities by the TLPs</v>
          </cell>
          <cell r="B976" t="str">
            <v xml:space="preserve">National Provincial Community Organisers   - proportion of time </v>
          </cell>
        </row>
        <row r="977">
          <cell r="A977" t="str">
            <v>Mgmt and monitoring of community mobilisation activities by the TLPs</v>
          </cell>
          <cell r="B977" t="str">
            <v>District Community Organisers - proportion of time</v>
          </cell>
        </row>
        <row r="978">
          <cell r="A978" t="str">
            <v>Mgmt and monitoring of community mobilisation activities by the TLPs</v>
          </cell>
          <cell r="B978" t="str">
            <v>Travel to face-to-face meetings</v>
          </cell>
        </row>
        <row r="980">
          <cell r="A980" t="str">
            <v>10 days specialised training on health systems and community mobilisation for 12 TLPs</v>
          </cell>
          <cell r="B980" t="str">
            <v>TLP expenses (accommodation, travel, meals, expenses)</v>
          </cell>
        </row>
        <row r="981">
          <cell r="A981" t="str">
            <v>10 days specialised training on health systems and community mobilisation for 12 TLPs</v>
          </cell>
          <cell r="B981" t="str">
            <v>External Trainers</v>
          </cell>
        </row>
        <row r="982">
          <cell r="A982" t="str">
            <v>10 days specialised training on health systems and community mobilisation for 12 TLPs</v>
          </cell>
          <cell r="B982" t="str">
            <v>Venue</v>
          </cell>
        </row>
        <row r="984">
          <cell r="A984" t="str">
            <v>5 days community workshops</v>
          </cell>
          <cell r="B984" t="str">
            <v>Participants expenses (accommodation, travel, meals, expenses)</v>
          </cell>
        </row>
        <row r="985">
          <cell r="A985" t="str">
            <v>5 days community workshops</v>
          </cell>
          <cell r="B985" t="str">
            <v>External Trainers</v>
          </cell>
        </row>
        <row r="986">
          <cell r="A986" t="str">
            <v>5 days community workshops</v>
          </cell>
          <cell r="B986" t="str">
            <v>Venue</v>
          </cell>
        </row>
        <row r="987">
          <cell r="A987" t="str">
            <v>Subtotal</v>
          </cell>
        </row>
        <row r="989">
          <cell r="A989" t="str">
            <v>Media Treatment Literacy Practitioner SubActivity</v>
          </cell>
        </row>
        <row r="991">
          <cell r="A991" t="str">
            <v>Planning of media activities, training and monitoring of TLPs</v>
          </cell>
          <cell r="B991" t="str">
            <v>Policy &amp; Comm. Co-ordinator - proportion of time</v>
          </cell>
        </row>
        <row r="992">
          <cell r="A992" t="str">
            <v>Planning of media activities, training and monitoring of TLPs</v>
          </cell>
          <cell r="B992" t="str">
            <v>Policy &amp; Comm. Administrator - proportion of time</v>
          </cell>
        </row>
        <row r="993">
          <cell r="A993" t="str">
            <v>10 days specialised training on community media for 18 TLPs</v>
          </cell>
          <cell r="B993" t="str">
            <v>TLP expenses (accommodation, travel, meals, expenses)</v>
          </cell>
        </row>
        <row r="994">
          <cell r="A994" t="str">
            <v>10 days specialised training on community media for 18 TLPs</v>
          </cell>
          <cell r="B994" t="str">
            <v>External Trainers</v>
          </cell>
        </row>
        <row r="995">
          <cell r="A995" t="str">
            <v>10 days specialised training on community media for 18 TLPs</v>
          </cell>
          <cell r="B995" t="str">
            <v>Venue</v>
          </cell>
        </row>
        <row r="996">
          <cell r="A996" t="str">
            <v>Subtotal</v>
          </cell>
        </row>
        <row r="998">
          <cell r="A998" t="str">
            <v>Total</v>
          </cell>
        </row>
        <row r="1000">
          <cell r="A1000" t="str">
            <v>Activity 6: CHMT Deployment of Treatment Literacy Practitioners at Health Facilities</v>
          </cell>
        </row>
        <row r="1002">
          <cell r="A1002" t="str">
            <v>Activity Management and Admin Costs</v>
          </cell>
        </row>
        <row r="1003">
          <cell r="A1003" t="str">
            <v>Planning, Training of TLPs and Mgmt of Senior TLPs</v>
          </cell>
          <cell r="B1003" t="str">
            <v>Project Manager</v>
          </cell>
        </row>
        <row r="1004">
          <cell r="A1004" t="str">
            <v>Planning, Training of TLPs and Mgmt of Senior TLPs</v>
          </cell>
          <cell r="B1004" t="str">
            <v>Travel &amp; Accomodation</v>
          </cell>
        </row>
        <row r="1005">
          <cell r="A1005" t="str">
            <v>Running of provincial offices</v>
          </cell>
          <cell r="B1005" t="str">
            <v>Office Rental and Office Expenses</v>
          </cell>
        </row>
        <row r="1006">
          <cell r="A1006" t="str">
            <v>Running of provincial offices</v>
          </cell>
          <cell r="B1006" t="str">
            <v>Computer and Office Equipment</v>
          </cell>
        </row>
        <row r="1007">
          <cell r="A1007" t="str">
            <v>Running of provincial offices</v>
          </cell>
          <cell r="B1007" t="str">
            <v>Computer &amp; Office Maintenance</v>
          </cell>
        </row>
        <row r="1008">
          <cell r="A1008" t="str">
            <v>Global Fund Management and Admin Costs</v>
          </cell>
          <cell r="B1008" t="str">
            <v>Human Resources</v>
          </cell>
        </row>
        <row r="1009">
          <cell r="A1009" t="str">
            <v>Global Fund Management and Admin Costs</v>
          </cell>
          <cell r="B1009" t="str">
            <v>Planning and Administration</v>
          </cell>
        </row>
        <row r="1010">
          <cell r="A1010" t="str">
            <v>Global Fund Management and Admin Costs</v>
          </cell>
          <cell r="B1010" t="str">
            <v>Infrastructure and Equipment</v>
          </cell>
        </row>
        <row r="1011">
          <cell r="A1011" t="str">
            <v>Specific Monitoring and Evaluation Costs</v>
          </cell>
          <cell r="B1011" t="str">
            <v>Human Resources</v>
          </cell>
        </row>
        <row r="1012">
          <cell r="A1012" t="str">
            <v>Specific Monitoring and Evaluation Costs</v>
          </cell>
          <cell r="B1012" t="str">
            <v>Planning and Administration</v>
          </cell>
        </row>
        <row r="1013">
          <cell r="A1013" t="str">
            <v>Proportion of CHMT General Mgmt</v>
          </cell>
          <cell r="B1013" t="str">
            <v>Human Resources</v>
          </cell>
        </row>
        <row r="1014">
          <cell r="A1014" t="str">
            <v>Proportion of CHMT General Mgmt</v>
          </cell>
          <cell r="B1014" t="str">
            <v>Planning and Administration</v>
          </cell>
        </row>
        <row r="1015">
          <cell r="A1015" t="str">
            <v>Subtotal</v>
          </cell>
        </row>
        <row r="1017">
          <cell r="A1017" t="str">
            <v>Bursaries, Salaries and Training of TLPs and Senior TLPs</v>
          </cell>
        </row>
        <row r="1018">
          <cell r="A1018" t="str">
            <v>Bursaries to TLPs to carry out treatment literacy activities</v>
          </cell>
          <cell r="B1018" t="str">
            <v>Junior/Field Treatment Literacy Outreach Officers (TLO's)</v>
          </cell>
        </row>
        <row r="1019">
          <cell r="A1019" t="str">
            <v>Bursaries to TLPs to carry out treatment literacy activities</v>
          </cell>
          <cell r="B1019" t="str">
            <v>Provincial (Senior) Treatment Literacy Practitioners</v>
          </cell>
        </row>
        <row r="1020">
          <cell r="A1020" t="str">
            <v>10 days initial national training per TLP</v>
          </cell>
          <cell r="B1020" t="str">
            <v>TLP expenses (accommodation, travel, meals, expenses)</v>
          </cell>
        </row>
        <row r="1021">
          <cell r="A1021" t="str">
            <v>10 days initial national training per TLP</v>
          </cell>
          <cell r="B1021" t="str">
            <v>External Trainers</v>
          </cell>
        </row>
        <row r="1022">
          <cell r="A1022" t="str">
            <v>10 days initial national training per TLP</v>
          </cell>
          <cell r="B1022" t="str">
            <v>Venue</v>
          </cell>
        </row>
        <row r="1023">
          <cell r="A1023" t="str">
            <v>TLO Outreach Workbook</v>
          </cell>
          <cell r="B1023" t="str">
            <v>Print of TLO Outreach Workbook</v>
          </cell>
        </row>
        <row r="1024">
          <cell r="A1024" t="str">
            <v>Subtotal</v>
          </cell>
        </row>
        <row r="1026">
          <cell r="A1026" t="str">
            <v>Treatment Literacy Education at Health Services Expenses</v>
          </cell>
        </row>
        <row r="1027">
          <cell r="A1027" t="str">
            <v>Treatment Literacy Education</v>
          </cell>
          <cell r="B1027" t="str">
            <v>Transport costs</v>
          </cell>
        </row>
        <row r="1028">
          <cell r="A1028" t="str">
            <v>Facilitation of AV materials</v>
          </cell>
          <cell r="B1028" t="str">
            <v>Duplication of Masters</v>
          </cell>
        </row>
        <row r="1029">
          <cell r="A1029" t="str">
            <v>Facilitation of AV materials</v>
          </cell>
          <cell r="B1029" t="str">
            <v>Tape Stock</v>
          </cell>
        </row>
        <row r="1030">
          <cell r="A1030" t="str">
            <v>Facilitation of AV materials</v>
          </cell>
          <cell r="B1030" t="str">
            <v>Laptops</v>
          </cell>
        </row>
        <row r="1031">
          <cell r="A1031" t="str">
            <v>Faciltiation leaflets of Siyayinqoba - takeaways</v>
          </cell>
          <cell r="B1031" t="str">
            <v>Design Fee's</v>
          </cell>
        </row>
        <row r="1032">
          <cell r="A1032" t="str">
            <v>Faciltiation leaflets of Siyayinqoba - takeaways</v>
          </cell>
          <cell r="B1032" t="str">
            <v>Copywriting in English</v>
          </cell>
        </row>
        <row r="1033">
          <cell r="A1033" t="str">
            <v>Faciltiation leaflets of Siyayinqoba - takeaways</v>
          </cell>
          <cell r="B1033" t="str">
            <v xml:space="preserve">Translation </v>
          </cell>
        </row>
        <row r="1034">
          <cell r="A1034" t="str">
            <v>Faciltiation leaflets of Siyayinqoba - takeaways</v>
          </cell>
          <cell r="B1034" t="str">
            <v xml:space="preserve">Printing </v>
          </cell>
        </row>
        <row r="1035">
          <cell r="A1035" t="str">
            <v>Subtotal</v>
          </cell>
        </row>
        <row r="1037">
          <cell r="A1037" t="str">
            <v>Total</v>
          </cell>
        </row>
        <row r="1040">
          <cell r="A1040" t="str">
            <v>Totals and Breakdowns</v>
          </cell>
        </row>
        <row r="1042">
          <cell r="A1042" t="str">
            <v>Activity Breakdown</v>
          </cell>
        </row>
        <row r="1044">
          <cell r="A1044" t="str">
            <v>General Management and Administration of Programme</v>
          </cell>
        </row>
        <row r="1045">
          <cell r="A1045" t="str">
            <v xml:space="preserve">Activity 1: Production and Distribution of Treatment Literacy Printed Materials </v>
          </cell>
        </row>
        <row r="1046">
          <cell r="A1046" t="str">
            <v xml:space="preserve">Activity 2:  Production and Distribution of Treatment Literacy Community Radio Programmes </v>
          </cell>
        </row>
        <row r="1047">
          <cell r="A1047" t="str">
            <v xml:space="preserve">Activity 3:  Production and Distribution of the Siyayinqoba Beat It! Public Broadcast Treatment Literacy Series </v>
          </cell>
        </row>
        <row r="1048">
          <cell r="A1048" t="str">
            <v>Activity 4: Production and Distribution of the Treatment Literacy Video Series</v>
          </cell>
        </row>
        <row r="1049">
          <cell r="A1049" t="str">
            <v xml:space="preserve">Activity 5: Treatment Literacy Practitioner and Trainer Training and Deployment in Community Mobilisation </v>
          </cell>
        </row>
        <row r="1050">
          <cell r="A1050" t="str">
            <v>Activity 6: Treatment Literacy Practitioners Deployment at Public Health Facilities</v>
          </cell>
        </row>
        <row r="1052">
          <cell r="A1052" t="str">
            <v>TOTAL</v>
          </cell>
        </row>
        <row r="1055">
          <cell r="A1055" t="str">
            <v>SDA Breakdown of Activity</v>
          </cell>
          <cell r="B1055" t="str">
            <v>SDAs</v>
          </cell>
        </row>
        <row r="1056">
          <cell r="A1056" t="str">
            <v>General Management and Administration of Programme – Obsolete, built into Activity Budgets</v>
          </cell>
        </row>
        <row r="1057">
          <cell r="B1057" t="str">
            <v>1. Prevention: Mass media PMTCT </v>
          </cell>
        </row>
        <row r="1058">
          <cell r="B1058" t="str">
            <v>2. Prevention: Community outreach PMTCT</v>
          </cell>
        </row>
        <row r="1059">
          <cell r="B1059" t="str">
            <v>3. Prevention: Mass media PEP </v>
          </cell>
        </row>
        <row r="1060">
          <cell r="B1060" t="str">
            <v>4. Prevention: Community outreach PEP</v>
          </cell>
        </row>
        <row r="1061">
          <cell r="B1061" t="str">
            <v>5. Prevention: Mass media VCT </v>
          </cell>
        </row>
        <row r="1062">
          <cell r="B1062" t="str">
            <v>6. Prevention: Community outreach VCT</v>
          </cell>
        </row>
        <row r="1063">
          <cell r="B1063" t="str">
            <v>7. Prevention: BCC - Mass media</v>
          </cell>
        </row>
        <row r="1064">
          <cell r="B1064" t="str">
            <v>8. Prevention: BCC - community outreach</v>
          </cell>
        </row>
        <row r="1065">
          <cell r="B1065" t="str">
            <v>9. Treatment: Prophylaxis and treatment for OIs – Mass Media </v>
          </cell>
        </row>
        <row r="1066">
          <cell r="B1066" t="str">
            <v>10. Treatment: Prophylaxis and treatment for OIs – Community Outreach </v>
          </cell>
        </row>
        <row r="1067">
          <cell r="B1067" t="str">
            <v>11. Treatment: ART and monitoring - Mass Media </v>
          </cell>
        </row>
        <row r="1068">
          <cell r="B1068" t="str">
            <v>12. Treatment: ART and monitoring – Community Outreach </v>
          </cell>
        </row>
        <row r="1069">
          <cell r="B1069" t="str">
            <v>13. Care and Support for PLWHA </v>
          </cell>
        </row>
        <row r="1070">
          <cell r="B1070" t="str">
            <v>14. Supportive environment: Stigma reduction in all settings</v>
          </cell>
        </row>
        <row r="1072">
          <cell r="A1072" t="str">
            <v>Cost Category Breakdown</v>
          </cell>
        </row>
        <row r="1073">
          <cell r="A1073" t="str">
            <v>General Management and Administration of Programme – Obsolete, built into Activity Budgets</v>
          </cell>
        </row>
        <row r="1074">
          <cell r="B1074" t="str">
            <v>Human Resource</v>
          </cell>
        </row>
        <row r="1075">
          <cell r="B1075" t="str">
            <v>Administration and Management</v>
          </cell>
        </row>
        <row r="1076">
          <cell r="B1076" t="str">
            <v>Programme Implementation</v>
          </cell>
        </row>
        <row r="1077">
          <cell r="B1077" t="str">
            <v>Training</v>
          </cell>
        </row>
        <row r="1078">
          <cell r="B1078" t="str">
            <v>Infrastructure and Equipment</v>
          </cell>
        </row>
        <row r="1079">
          <cell r="B1079" t="str">
            <v>Commodities and Products</v>
          </cell>
        </row>
        <row r="1080">
          <cell r="B1080" t="str">
            <v>Drugs</v>
          </cell>
        </row>
        <row r="1081">
          <cell r="B1081" t="str">
            <v>Planning and Administraton</v>
          </cell>
        </row>
        <row r="1082">
          <cell r="B1082" t="str">
            <v>Other</v>
          </cell>
        </row>
        <row r="1083">
          <cell r="B1083" t="str">
            <v>Travel Expenses</v>
          </cell>
        </row>
        <row r="1084">
          <cell r="B1084" t="str">
            <v>Distribution Expenses</v>
          </cell>
        </row>
        <row r="1085">
          <cell r="B1085" t="str">
            <v>Production Expenses</v>
          </cell>
        </row>
        <row r="1086">
          <cell r="B1086" t="str">
            <v>Translation Expenses</v>
          </cell>
        </row>
        <row r="1087">
          <cell r="B1087" t="str">
            <v>Media Space</v>
          </cell>
        </row>
        <row r="1088">
          <cell r="B1088" t="str">
            <v>Community Workshop Expenses</v>
          </cell>
        </row>
        <row r="1090">
          <cell r="A1090" t="str">
            <v>TOTAL</v>
          </cell>
        </row>
        <row r="1092">
          <cell r="A1092" t="str">
            <v>SDA Breakdown of Activity</v>
          </cell>
          <cell r="B1092" t="str">
            <v>SDAs</v>
          </cell>
        </row>
        <row r="1093">
          <cell r="A1093" t="str">
            <v>Activity 1: Development and Distribution of Treatment Literacy Materials (Print)</v>
          </cell>
        </row>
        <row r="1094">
          <cell r="B1094" t="str">
            <v>1. Prevention: Mass media PMTCT </v>
          </cell>
        </row>
        <row r="1095">
          <cell r="B1095" t="str">
            <v>2. Prevention: Community outreach PMTCT</v>
          </cell>
        </row>
        <row r="1096">
          <cell r="B1096" t="str">
            <v>3. Prevention: Mass media PEP </v>
          </cell>
        </row>
        <row r="1097">
          <cell r="B1097" t="str">
            <v>4. Prevention: Community outreach PEP</v>
          </cell>
        </row>
        <row r="1098">
          <cell r="B1098" t="str">
            <v>5. Prevention: Mass media VCT </v>
          </cell>
        </row>
        <row r="1099">
          <cell r="B1099" t="str">
            <v>6. Prevention: Community outreach VCT</v>
          </cell>
        </row>
        <row r="1100">
          <cell r="B1100" t="str">
            <v>7. Prevention: BCC - Mass media</v>
          </cell>
        </row>
        <row r="1101">
          <cell r="B1101" t="str">
            <v>8. Prevention: BCC - community outreach</v>
          </cell>
        </row>
        <row r="1102">
          <cell r="B1102" t="str">
            <v>9. Treatment: Prophylaxis and treatment for OIs – Mass Media </v>
          </cell>
        </row>
        <row r="1103">
          <cell r="B1103" t="str">
            <v>10. Treatment: Prophylaxis and treatment for OIs – Community Outreach </v>
          </cell>
        </row>
        <row r="1104">
          <cell r="B1104" t="str">
            <v>11. Treatment: ART and monitoring - Mass Media </v>
          </cell>
        </row>
        <row r="1105">
          <cell r="B1105" t="str">
            <v>12. Treatment: ART and monitoring – Community Outreach </v>
          </cell>
        </row>
        <row r="1106">
          <cell r="B1106" t="str">
            <v>13. Care and Support for PLWHA </v>
          </cell>
        </row>
        <row r="1107">
          <cell r="B1107" t="str">
            <v>14. Supportive environment: Stigma reduction in all settings</v>
          </cell>
        </row>
        <row r="1109">
          <cell r="A1109" t="str">
            <v>Cost Category Breakdown</v>
          </cell>
        </row>
        <row r="1110">
          <cell r="A1110" t="str">
            <v>Activity 1: Development and Distribution of Treatment Literacy Materials (Print)</v>
          </cell>
        </row>
        <row r="1111">
          <cell r="B1111" t="str">
            <v>Human Resource</v>
          </cell>
        </row>
        <row r="1112">
          <cell r="B1112" t="str">
            <v>Administration and Management</v>
          </cell>
        </row>
        <row r="1113">
          <cell r="B1113" t="str">
            <v>Programme Implementation</v>
          </cell>
        </row>
        <row r="1114">
          <cell r="B1114" t="str">
            <v>Training</v>
          </cell>
        </row>
        <row r="1115">
          <cell r="B1115" t="str">
            <v>Infrastructure and Equipment</v>
          </cell>
        </row>
        <row r="1116">
          <cell r="B1116" t="str">
            <v>Commodities and Products</v>
          </cell>
        </row>
        <row r="1117">
          <cell r="B1117" t="str">
            <v>Drugs</v>
          </cell>
        </row>
        <row r="1118">
          <cell r="B1118" t="str">
            <v>Planning and Administraton</v>
          </cell>
        </row>
        <row r="1119">
          <cell r="B1119" t="str">
            <v>Other</v>
          </cell>
        </row>
        <row r="1120">
          <cell r="B1120" t="str">
            <v>Travel Expenses</v>
          </cell>
        </row>
        <row r="1121">
          <cell r="B1121" t="str">
            <v>Distribution Expenses</v>
          </cell>
        </row>
        <row r="1122">
          <cell r="B1122" t="str">
            <v>Production Expenses</v>
          </cell>
        </row>
        <row r="1123">
          <cell r="B1123" t="str">
            <v>Translation Expenses</v>
          </cell>
        </row>
        <row r="1124">
          <cell r="B1124" t="str">
            <v>Media Space</v>
          </cell>
        </row>
        <row r="1125">
          <cell r="B1125" t="str">
            <v>Community Workshop Expenses</v>
          </cell>
        </row>
        <row r="1127">
          <cell r="A1127" t="str">
            <v>TOTAL</v>
          </cell>
        </row>
        <row r="1129">
          <cell r="A1129" t="str">
            <v>SDA Breakdown of Activity</v>
          </cell>
          <cell r="B1129" t="str">
            <v>SDAs</v>
          </cell>
        </row>
        <row r="1130">
          <cell r="A1130" t="str">
            <v>Activity 2:  HIV/AIDS Community Radio</v>
          </cell>
        </row>
        <row r="1131">
          <cell r="B1131" t="str">
            <v>1. Prevention: Mass media PMTCT </v>
          </cell>
        </row>
        <row r="1132">
          <cell r="B1132" t="str">
            <v>2. Prevention: Community outreach PMTCT</v>
          </cell>
        </row>
        <row r="1133">
          <cell r="B1133" t="str">
            <v>3. Prevention: Mass media PEP </v>
          </cell>
        </row>
        <row r="1134">
          <cell r="B1134" t="str">
            <v>4. Prevention: Community outreach PEP</v>
          </cell>
        </row>
        <row r="1135">
          <cell r="B1135" t="str">
            <v>5. Prevention: Mass media VCT </v>
          </cell>
        </row>
        <row r="1136">
          <cell r="B1136" t="str">
            <v>6. Prevention: Community outreach VCT</v>
          </cell>
        </row>
        <row r="1137">
          <cell r="B1137" t="str">
            <v>7. Prevention: BCC - Mass media</v>
          </cell>
        </row>
        <row r="1138">
          <cell r="B1138" t="str">
            <v>8. Prevention: BCC - community outreach</v>
          </cell>
        </row>
        <row r="1139">
          <cell r="B1139" t="str">
            <v>9. Treatment: Prophylaxis and treatment for OIs – Mass Media </v>
          </cell>
        </row>
        <row r="1140">
          <cell r="B1140" t="str">
            <v>10. Treatment: Prophylaxis and treatment for OIs – Community Outreach </v>
          </cell>
        </row>
        <row r="1141">
          <cell r="B1141" t="str">
            <v>11. Treatment: ART and monitoring - Mass Media </v>
          </cell>
        </row>
        <row r="1142">
          <cell r="B1142" t="str">
            <v>12. Treatment: ART and monitoring – Community Outreach </v>
          </cell>
        </row>
        <row r="1143">
          <cell r="B1143" t="str">
            <v>13. Care and Support for PLWHA </v>
          </cell>
        </row>
        <row r="1144">
          <cell r="B1144" t="str">
            <v>14. Supportive environment: Stigma reduction in all settings</v>
          </cell>
        </row>
        <row r="1147">
          <cell r="A1147" t="str">
            <v>Cost Category Breakdown</v>
          </cell>
        </row>
        <row r="1148">
          <cell r="A1148" t="str">
            <v>Activity 2:  HIV/AIDS Community Radio</v>
          </cell>
        </row>
        <row r="1149">
          <cell r="B1149" t="str">
            <v>Human Resource</v>
          </cell>
        </row>
        <row r="1150">
          <cell r="B1150" t="str">
            <v>Administration and Management</v>
          </cell>
        </row>
        <row r="1151">
          <cell r="B1151" t="str">
            <v>Programme Implementation</v>
          </cell>
        </row>
        <row r="1152">
          <cell r="B1152" t="str">
            <v>Training</v>
          </cell>
        </row>
        <row r="1153">
          <cell r="B1153" t="str">
            <v>Infrastructure and Equipment</v>
          </cell>
        </row>
        <row r="1154">
          <cell r="B1154" t="str">
            <v>Commodities and Products</v>
          </cell>
        </row>
        <row r="1155">
          <cell r="B1155" t="str">
            <v>Drugs</v>
          </cell>
        </row>
        <row r="1156">
          <cell r="B1156" t="str">
            <v>Planning and Administraton</v>
          </cell>
        </row>
        <row r="1157">
          <cell r="B1157" t="str">
            <v>Other</v>
          </cell>
        </row>
        <row r="1158">
          <cell r="B1158" t="str">
            <v>Travel Expenses</v>
          </cell>
        </row>
        <row r="1159">
          <cell r="B1159" t="str">
            <v>Distribution Expenses</v>
          </cell>
        </row>
        <row r="1160">
          <cell r="B1160" t="str">
            <v>Production Expenses</v>
          </cell>
        </row>
        <row r="1161">
          <cell r="B1161" t="str">
            <v>Translation Expenses</v>
          </cell>
        </row>
        <row r="1162">
          <cell r="B1162" t="str">
            <v>Media Space</v>
          </cell>
        </row>
        <row r="1163">
          <cell r="B1163" t="str">
            <v>Community Workshop Expenses</v>
          </cell>
        </row>
        <row r="1165">
          <cell r="A1165" t="str">
            <v>TOTAL</v>
          </cell>
        </row>
        <row r="1167">
          <cell r="A1167" t="str">
            <v>SDA Breakdown of Activity</v>
          </cell>
          <cell r="B1167" t="str">
            <v>SDAs</v>
          </cell>
        </row>
        <row r="1168">
          <cell r="A1168" t="str">
            <v>Activity 3:  Siyayinqoba Public Broadcast Series</v>
          </cell>
        </row>
        <row r="1169">
          <cell r="B1169" t="str">
            <v>1. Prevention: Mass media PMTCT </v>
          </cell>
        </row>
        <row r="1170">
          <cell r="B1170" t="str">
            <v>2. Prevention: Community outreach PMTCT</v>
          </cell>
        </row>
        <row r="1171">
          <cell r="B1171" t="str">
            <v>3. Prevention: Mass media PEP </v>
          </cell>
        </row>
        <row r="1172">
          <cell r="B1172" t="str">
            <v>4. Prevention: Community outreach PEP</v>
          </cell>
        </row>
        <row r="1173">
          <cell r="B1173" t="str">
            <v>5. Prevention: Mass media VCT </v>
          </cell>
        </row>
        <row r="1174">
          <cell r="B1174" t="str">
            <v>6. Prevention: Community outreach VCT</v>
          </cell>
        </row>
        <row r="1175">
          <cell r="B1175" t="str">
            <v>7. Prevention: BCC - Mass media</v>
          </cell>
        </row>
        <row r="1176">
          <cell r="B1176" t="str">
            <v>8. Prevention: BCC - community outreach</v>
          </cell>
        </row>
        <row r="1177">
          <cell r="B1177" t="str">
            <v>9. Treatment: Prophylaxis and treatment for OIs – Mass Media </v>
          </cell>
        </row>
        <row r="1178">
          <cell r="B1178" t="str">
            <v>10. Treatment: Prophylaxis and treatment for OIs – Community Outreach </v>
          </cell>
        </row>
        <row r="1179">
          <cell r="B1179" t="str">
            <v>11. Treatment: ART and monitoring - Mass Media </v>
          </cell>
        </row>
        <row r="1180">
          <cell r="B1180" t="str">
            <v>12. Treatment: ART and monitoring – Community Outreach </v>
          </cell>
        </row>
        <row r="1181">
          <cell r="B1181" t="str">
            <v>13. Care and Support for PLWHA </v>
          </cell>
        </row>
        <row r="1182">
          <cell r="B1182" t="str">
            <v>14. Supportive environment: Stigma reduction in all settings</v>
          </cell>
        </row>
        <row r="1184">
          <cell r="A1184" t="str">
            <v>Cost Category Breakdown</v>
          </cell>
        </row>
        <row r="1185">
          <cell r="A1185" t="str">
            <v xml:space="preserve">Activity 3:  Production and Distribution of the Siyayinqoba Beat It! Public Broadcast Treatment Literacy Series </v>
          </cell>
        </row>
        <row r="1186">
          <cell r="B1186" t="str">
            <v>Human Resource</v>
          </cell>
        </row>
        <row r="1187">
          <cell r="B1187" t="str">
            <v>Administration and Management</v>
          </cell>
        </row>
        <row r="1188">
          <cell r="B1188" t="str">
            <v>Programme Implementation</v>
          </cell>
        </row>
        <row r="1189">
          <cell r="B1189" t="str">
            <v>Training</v>
          </cell>
        </row>
        <row r="1190">
          <cell r="B1190" t="str">
            <v>Infrastructure and Equipment</v>
          </cell>
        </row>
        <row r="1191">
          <cell r="B1191" t="str">
            <v>Commodities and Products</v>
          </cell>
        </row>
        <row r="1192">
          <cell r="B1192" t="str">
            <v>Drugs</v>
          </cell>
        </row>
        <row r="1193">
          <cell r="B1193" t="str">
            <v>Planning and Administraton</v>
          </cell>
        </row>
        <row r="1194">
          <cell r="B1194" t="str">
            <v>Other</v>
          </cell>
        </row>
        <row r="1195">
          <cell r="B1195" t="str">
            <v>Travel Expenses</v>
          </cell>
        </row>
        <row r="1196">
          <cell r="B1196" t="str">
            <v>Distribution Expenses</v>
          </cell>
        </row>
        <row r="1197">
          <cell r="B1197" t="str">
            <v>Production Expenses</v>
          </cell>
        </row>
        <row r="1198">
          <cell r="B1198" t="str">
            <v>Translation Expenses</v>
          </cell>
        </row>
        <row r="1199">
          <cell r="B1199" t="str">
            <v>Media Space</v>
          </cell>
        </row>
        <row r="1200">
          <cell r="B1200" t="str">
            <v>Community Workshop Expenses</v>
          </cell>
        </row>
        <row r="1202">
          <cell r="A1202" t="str">
            <v>TOTAL</v>
          </cell>
        </row>
        <row r="1204">
          <cell r="A1204" t="str">
            <v>SDA Breakdown of Activity</v>
          </cell>
          <cell r="B1204" t="str">
            <v>SDAs</v>
          </cell>
        </row>
        <row r="1205">
          <cell r="A1205" t="str">
            <v>Activity 4: Treatment Literacy Video Series</v>
          </cell>
        </row>
        <row r="1206">
          <cell r="B1206" t="str">
            <v>1. Prevention: Mass media PMTCT </v>
          </cell>
        </row>
        <row r="1207">
          <cell r="B1207" t="str">
            <v>2. Prevention: Community outreach PMTCT</v>
          </cell>
        </row>
        <row r="1208">
          <cell r="B1208" t="str">
            <v>3. Prevention: Mass media PEP </v>
          </cell>
        </row>
        <row r="1209">
          <cell r="B1209" t="str">
            <v>4. Prevention: Community outreach PEP</v>
          </cell>
        </row>
        <row r="1210">
          <cell r="B1210" t="str">
            <v>5. Prevention: Mass media VCT </v>
          </cell>
        </row>
        <row r="1211">
          <cell r="B1211" t="str">
            <v>6. Prevention: Community outreach VCT</v>
          </cell>
        </row>
        <row r="1212">
          <cell r="B1212" t="str">
            <v>7. Prevention: BCC - Mass media</v>
          </cell>
        </row>
        <row r="1213">
          <cell r="B1213" t="str">
            <v>8. Prevention: BCC - community outreach</v>
          </cell>
        </row>
        <row r="1214">
          <cell r="B1214" t="str">
            <v>9. Treatment: Prophylaxis and treatment for OIs – Mass Media </v>
          </cell>
        </row>
        <row r="1215">
          <cell r="B1215" t="str">
            <v>10. Treatment: Prophylaxis and treatment for OIs – Community Outreach </v>
          </cell>
        </row>
        <row r="1216">
          <cell r="B1216" t="str">
            <v>11. Treatment: ART and monitoring - Mass Media </v>
          </cell>
        </row>
        <row r="1217">
          <cell r="B1217" t="str">
            <v>12. Treatment: ART and monitoring – Community Outreach </v>
          </cell>
        </row>
        <row r="1218">
          <cell r="B1218" t="str">
            <v>13. Care and Support for PLWHA </v>
          </cell>
        </row>
        <row r="1219">
          <cell r="B1219" t="str">
            <v>14. Supportive environment: Stigma reduction in all settings</v>
          </cell>
        </row>
        <row r="1221">
          <cell r="A1221" t="str">
            <v>Cost Category Breakdown</v>
          </cell>
        </row>
        <row r="1222">
          <cell r="A1222" t="str">
            <v>Activity 4:  Siyayinqoba Beat It Treatment Literacy Video Series</v>
          </cell>
        </row>
        <row r="1223">
          <cell r="B1223" t="str">
            <v>Human Resource</v>
          </cell>
        </row>
        <row r="1224">
          <cell r="B1224" t="str">
            <v>Administration and Management</v>
          </cell>
        </row>
        <row r="1225">
          <cell r="B1225" t="str">
            <v>Programme Implementation</v>
          </cell>
        </row>
        <row r="1226">
          <cell r="B1226" t="str">
            <v>Training</v>
          </cell>
        </row>
        <row r="1227">
          <cell r="B1227" t="str">
            <v>Infrastructure and Equipment</v>
          </cell>
        </row>
        <row r="1228">
          <cell r="B1228" t="str">
            <v>Commodities and Products</v>
          </cell>
        </row>
        <row r="1229">
          <cell r="B1229" t="str">
            <v>Drugs</v>
          </cell>
        </row>
        <row r="1230">
          <cell r="B1230" t="str">
            <v>Planning and Administraton</v>
          </cell>
        </row>
        <row r="1231">
          <cell r="B1231" t="str">
            <v>Other</v>
          </cell>
        </row>
        <row r="1232">
          <cell r="B1232" t="str">
            <v>Travel Expenses</v>
          </cell>
        </row>
        <row r="1233">
          <cell r="B1233" t="str">
            <v>Distribution Expenses</v>
          </cell>
        </row>
        <row r="1234">
          <cell r="B1234" t="str">
            <v>Production Expenses</v>
          </cell>
        </row>
        <row r="1235">
          <cell r="B1235" t="str">
            <v>Translation Expenses</v>
          </cell>
        </row>
        <row r="1236">
          <cell r="B1236" t="str">
            <v>Media Space</v>
          </cell>
        </row>
        <row r="1237">
          <cell r="B1237" t="str">
            <v>Community Workshop Expenses</v>
          </cell>
        </row>
        <row r="1239">
          <cell r="A1239" t="str">
            <v>TOTAL</v>
          </cell>
        </row>
        <row r="1241">
          <cell r="A1241" t="str">
            <v>SDA Breakdown of Activity</v>
          </cell>
          <cell r="B1241" t="str">
            <v>SDAs</v>
          </cell>
        </row>
        <row r="1242">
          <cell r="A1242" t="str">
            <v xml:space="preserve">Activity 5: TAC Treatment Literacy Practitioner  and Trainers Training and Deployment </v>
          </cell>
        </row>
        <row r="1243">
          <cell r="B1243" t="str">
            <v>1. Prevention: Mass media PMTCT </v>
          </cell>
        </row>
        <row r="1244">
          <cell r="B1244" t="str">
            <v>2. Prevention: Community outreach PMTCT</v>
          </cell>
        </row>
        <row r="1245">
          <cell r="B1245" t="str">
            <v>3. Prevention: Mass media PEP </v>
          </cell>
        </row>
        <row r="1246">
          <cell r="B1246" t="str">
            <v>4. Prevention: Community outreach PEP</v>
          </cell>
        </row>
        <row r="1247">
          <cell r="B1247" t="str">
            <v>5. Prevention: Mass media VCT </v>
          </cell>
        </row>
        <row r="1248">
          <cell r="B1248" t="str">
            <v>6. Prevention: Community outreach VCT</v>
          </cell>
        </row>
        <row r="1249">
          <cell r="B1249" t="str">
            <v>7. Prevention: BCC - Mass media</v>
          </cell>
        </row>
        <row r="1250">
          <cell r="B1250" t="str">
            <v>8. Prevention: BCC - community outreach</v>
          </cell>
        </row>
        <row r="1251">
          <cell r="B1251" t="str">
            <v>9. Treatment: Prophylaxis and treatment for OIs – Mass Media </v>
          </cell>
        </row>
        <row r="1252">
          <cell r="B1252" t="str">
            <v>10. Treatment: Prophylaxis and treatment for OIs – Community Outreach </v>
          </cell>
        </row>
        <row r="1253">
          <cell r="B1253" t="str">
            <v>11. Treatment: ART and monitoring - Mass Media </v>
          </cell>
        </row>
        <row r="1254">
          <cell r="B1254" t="str">
            <v>12. Treatment: ART and monitoring – Community Outreach </v>
          </cell>
        </row>
        <row r="1255">
          <cell r="B1255" t="str">
            <v>13. Care and Support for PLWHA </v>
          </cell>
        </row>
        <row r="1256">
          <cell r="B1256" t="str">
            <v>14. Supportive environment: Stigma reduction in all settings</v>
          </cell>
        </row>
        <row r="1258">
          <cell r="A1258" t="str">
            <v>Cost Category Breakdown</v>
          </cell>
        </row>
        <row r="1259">
          <cell r="A1259" t="str">
            <v xml:space="preserve">Activity 5: TAC Treatment Literacy Practitioner  and Trainers Training and Deployment </v>
          </cell>
        </row>
        <row r="1260">
          <cell r="B1260" t="str">
            <v>Human Resource</v>
          </cell>
        </row>
        <row r="1261">
          <cell r="B1261" t="str">
            <v>Administration and Management</v>
          </cell>
        </row>
        <row r="1262">
          <cell r="B1262" t="str">
            <v>Programme Implementation</v>
          </cell>
        </row>
        <row r="1263">
          <cell r="B1263" t="str">
            <v>Training</v>
          </cell>
        </row>
        <row r="1264">
          <cell r="B1264" t="str">
            <v>Infrastructure and Equipment</v>
          </cell>
        </row>
        <row r="1265">
          <cell r="B1265" t="str">
            <v>Commodities and Products</v>
          </cell>
        </row>
        <row r="1266">
          <cell r="B1266" t="str">
            <v>Drugs</v>
          </cell>
        </row>
        <row r="1267">
          <cell r="B1267" t="str">
            <v>Planning and Administraton</v>
          </cell>
        </row>
        <row r="1268">
          <cell r="B1268" t="str">
            <v>Other</v>
          </cell>
        </row>
        <row r="1269">
          <cell r="B1269" t="str">
            <v>Travel Expenses</v>
          </cell>
        </row>
        <row r="1270">
          <cell r="B1270" t="str">
            <v>Distribution Expenses</v>
          </cell>
        </row>
        <row r="1271">
          <cell r="B1271" t="str">
            <v>Production Expenses</v>
          </cell>
        </row>
        <row r="1272">
          <cell r="B1272" t="str">
            <v>Translation Expenses</v>
          </cell>
        </row>
        <row r="1273">
          <cell r="B1273" t="str">
            <v>Media Space</v>
          </cell>
        </row>
        <row r="1274">
          <cell r="B1274" t="str">
            <v>Community Workshop Expenses</v>
          </cell>
        </row>
        <row r="1276">
          <cell r="A1276" t="str">
            <v>TOTAL</v>
          </cell>
        </row>
        <row r="1278">
          <cell r="A1278" t="str">
            <v>SDA Breakdown of Activity</v>
          </cell>
          <cell r="B1278" t="str">
            <v>SDAs</v>
          </cell>
        </row>
        <row r="1279">
          <cell r="A1279" t="str">
            <v>Activity 6: Deployment of Treatment Literacy Practitioners at treatment sites</v>
          </cell>
        </row>
        <row r="1280">
          <cell r="B1280" t="str">
            <v>1. Prevention: Mass media PMTCT </v>
          </cell>
        </row>
        <row r="1281">
          <cell r="B1281" t="str">
            <v>2. Prevention: Community outreach PMTCT</v>
          </cell>
        </row>
        <row r="1282">
          <cell r="B1282" t="str">
            <v>3. Prevention: Mass media PEP </v>
          </cell>
        </row>
        <row r="1283">
          <cell r="B1283" t="str">
            <v>4. Prevention: Community outreach PEP</v>
          </cell>
        </row>
        <row r="1284">
          <cell r="B1284" t="str">
            <v>5. Prevention: Mass media VCT </v>
          </cell>
        </row>
        <row r="1285">
          <cell r="B1285" t="str">
            <v>6. Prevention: Community outreach VCT</v>
          </cell>
        </row>
        <row r="1286">
          <cell r="B1286" t="str">
            <v>7. Prevention: BCC - Mass media</v>
          </cell>
        </row>
        <row r="1287">
          <cell r="B1287" t="str">
            <v>8. Prevention: BCC - community outreach</v>
          </cell>
        </row>
        <row r="1288">
          <cell r="B1288" t="str">
            <v>9. Treatment: Prophylaxis and treatment for OIs – Mass Media </v>
          </cell>
        </row>
        <row r="1289">
          <cell r="B1289" t="str">
            <v>10. Treatment: Prophylaxis and treatment for OIs – Community Outreach </v>
          </cell>
        </row>
        <row r="1290">
          <cell r="B1290" t="str">
            <v>11. Treatment: ART and monitoring - Mass Media </v>
          </cell>
        </row>
        <row r="1291">
          <cell r="B1291" t="str">
            <v>12. Treatment: ART and monitoring – Community Outreach </v>
          </cell>
        </row>
        <row r="1292">
          <cell r="B1292" t="str">
            <v>13. Care and Support for PLWHA </v>
          </cell>
        </row>
        <row r="1293">
          <cell r="B1293" t="str">
            <v>14. Supportive environment: Stigma reduction in all settings</v>
          </cell>
        </row>
        <row r="1295">
          <cell r="A1295" t="str">
            <v>Cost Category Breakdown</v>
          </cell>
        </row>
        <row r="1296">
          <cell r="A1296" t="str">
            <v>Activity 6: CHMT Deployment of Treatment Literacy Practitioners at Health Facilities</v>
          </cell>
        </row>
        <row r="1297">
          <cell r="B1297" t="str">
            <v>Human Resource</v>
          </cell>
        </row>
        <row r="1298">
          <cell r="B1298" t="str">
            <v>Administration and Management</v>
          </cell>
        </row>
        <row r="1299">
          <cell r="B1299" t="str">
            <v>Programme Implementation</v>
          </cell>
        </row>
        <row r="1300">
          <cell r="B1300" t="str">
            <v>Training</v>
          </cell>
        </row>
        <row r="1301">
          <cell r="B1301" t="str">
            <v>Infrastructure and Equipment</v>
          </cell>
        </row>
        <row r="1302">
          <cell r="B1302" t="str">
            <v>Commodities and Products</v>
          </cell>
        </row>
        <row r="1303">
          <cell r="B1303" t="str">
            <v>Drugs</v>
          </cell>
        </row>
        <row r="1304">
          <cell r="B1304" t="str">
            <v>Planning and Administraton</v>
          </cell>
        </row>
        <row r="1305">
          <cell r="B1305" t="str">
            <v>Other</v>
          </cell>
        </row>
        <row r="1306">
          <cell r="B1306" t="str">
            <v>Travel Expenses</v>
          </cell>
        </row>
        <row r="1307">
          <cell r="B1307" t="str">
            <v>Distribution Expenses</v>
          </cell>
        </row>
        <row r="1308">
          <cell r="B1308" t="str">
            <v>Production Expenses</v>
          </cell>
        </row>
        <row r="1309">
          <cell r="B1309" t="str">
            <v>Translation Expenses</v>
          </cell>
        </row>
        <row r="1310">
          <cell r="B1310" t="str">
            <v>Media Space</v>
          </cell>
        </row>
        <row r="1311">
          <cell r="B1311" t="str">
            <v>Community Workshop Expenses</v>
          </cell>
        </row>
        <row r="1313">
          <cell r="A1313" t="str">
            <v>TOTAL</v>
          </cell>
        </row>
        <row r="1316">
          <cell r="A1316" t="str">
            <v>All Activities</v>
          </cell>
        </row>
        <row r="1317">
          <cell r="B1317" t="str">
            <v>1. Prevention: Mass media PMTCT </v>
          </cell>
        </row>
        <row r="1318">
          <cell r="B1318" t="str">
            <v>2. Prevention: Community outreach PMTCT</v>
          </cell>
        </row>
        <row r="1319">
          <cell r="B1319" t="str">
            <v>3. Prevention: Mass media PEP </v>
          </cell>
        </row>
        <row r="1320">
          <cell r="B1320" t="str">
            <v>4. Prevention: Community outreach PEP</v>
          </cell>
        </row>
        <row r="1321">
          <cell r="B1321" t="str">
            <v>5. Prevention: Mass media VCT </v>
          </cell>
        </row>
        <row r="1322">
          <cell r="B1322" t="str">
            <v>6. Prevention: Community outreach VCT</v>
          </cell>
        </row>
        <row r="1323">
          <cell r="B1323" t="str">
            <v>7. Prevention: BCC - Mass media</v>
          </cell>
        </row>
        <row r="1324">
          <cell r="B1324" t="str">
            <v>8. Prevention: BCC - community outreach</v>
          </cell>
        </row>
        <row r="1325">
          <cell r="B1325" t="str">
            <v>9. Treatment: Prophylaxis and treatment for OIs – Mass Media </v>
          </cell>
        </row>
        <row r="1326">
          <cell r="B1326" t="str">
            <v>10. Treatment: Prophylaxis and treatment for OIs – Community Outreach </v>
          </cell>
        </row>
        <row r="1327">
          <cell r="B1327" t="str">
            <v>11. Treatment: ART and monitoring - Mass Media </v>
          </cell>
        </row>
        <row r="1328">
          <cell r="B1328" t="str">
            <v>12. Treatment: ART and monitoring – Community Outreach </v>
          </cell>
        </row>
        <row r="1329">
          <cell r="B1329" t="str">
            <v>13. Care and Support for PLWHA </v>
          </cell>
        </row>
        <row r="1330">
          <cell r="B1330" t="str">
            <v>14. Supportive environment: Stigma reduction in all settings</v>
          </cell>
        </row>
        <row r="1331">
          <cell r="A1331" t="str">
            <v>TOTAL</v>
          </cell>
        </row>
        <row r="1333">
          <cell r="A1333" t="str">
            <v>Cost Category Breakdown</v>
          </cell>
        </row>
        <row r="1334">
          <cell r="A1334" t="str">
            <v>All Activities</v>
          </cell>
        </row>
        <row r="1335">
          <cell r="B1335" t="str">
            <v>Human Resource</v>
          </cell>
        </row>
        <row r="1336">
          <cell r="B1336" t="str">
            <v>Administration and Management</v>
          </cell>
        </row>
        <row r="1337">
          <cell r="B1337" t="str">
            <v>Programme Implementation</v>
          </cell>
        </row>
        <row r="1338">
          <cell r="B1338" t="str">
            <v>Training</v>
          </cell>
        </row>
        <row r="1339">
          <cell r="B1339" t="str">
            <v>Infrastructure and Equipment</v>
          </cell>
        </row>
        <row r="1340">
          <cell r="B1340" t="str">
            <v>Commodities and Products</v>
          </cell>
        </row>
        <row r="1341">
          <cell r="B1341" t="str">
            <v>Drugs</v>
          </cell>
        </row>
        <row r="1342">
          <cell r="B1342" t="str">
            <v>Planning and Administraton</v>
          </cell>
        </row>
        <row r="1343">
          <cell r="B1343" t="str">
            <v>Other</v>
          </cell>
        </row>
        <row r="1344">
          <cell r="B1344" t="str">
            <v>Travel Expenses</v>
          </cell>
        </row>
        <row r="1345">
          <cell r="B1345" t="str">
            <v>Distribution Expenses</v>
          </cell>
        </row>
        <row r="1346">
          <cell r="B1346" t="str">
            <v>Production Expenses</v>
          </cell>
        </row>
        <row r="1347">
          <cell r="B1347" t="str">
            <v>Translation Expenses</v>
          </cell>
        </row>
        <row r="1348">
          <cell r="B1348" t="str">
            <v>Media Space</v>
          </cell>
        </row>
        <row r="1349">
          <cell r="B1349" t="str">
            <v>Community Workshop Expenses</v>
          </cell>
        </row>
        <row r="1351">
          <cell r="A1351" t="str">
            <v>TOTAL</v>
          </cell>
        </row>
        <row r="1353">
          <cell r="A1353" t="str">
            <v>Implementing Partner Breakdown</v>
          </cell>
        </row>
        <row r="1354">
          <cell r="A1354" t="str">
            <v>Academia</v>
          </cell>
        </row>
        <row r="1355">
          <cell r="A1355" t="str">
            <v>Govt</v>
          </cell>
        </row>
        <row r="1356">
          <cell r="A1356" t="str">
            <v>NGO</v>
          </cell>
          <cell r="B1356" t="str">
            <v>includes organisations representing PLWHA</v>
          </cell>
        </row>
        <row r="1357">
          <cell r="A1357" t="str">
            <v>Private Sector</v>
          </cell>
        </row>
        <row r="1358">
          <cell r="A1358" t="str">
            <v>Faith Based</v>
          </cell>
        </row>
        <row r="1359">
          <cell r="A1359" t="str">
            <v>Multi-Bilateral Development Partners</v>
          </cell>
        </row>
        <row r="1360">
          <cell r="A1360" t="str">
            <v>Other</v>
          </cell>
        </row>
        <row r="1362">
          <cell r="A1362" t="str">
            <v>TOTAL</v>
          </cell>
        </row>
        <row r="1364">
          <cell r="A1364" t="str">
            <v>Specific Functional Areas</v>
          </cell>
        </row>
        <row r="1365">
          <cell r="A1365" t="str">
            <v>Monitoring and Evaluation</v>
          </cell>
        </row>
        <row r="1366">
          <cell r="A1366" t="str">
            <v xml:space="preserve">Procurement and Supply Management </v>
          </cell>
        </row>
        <row r="1367">
          <cell r="A1367" t="str">
            <v>Technical Assistance</v>
          </cell>
        </row>
        <row r="1369">
          <cell r="A1369" t="str">
            <v>TOTAL</v>
          </cell>
        </row>
      </sheetData>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1">
          <cell r="A1" t="str">
            <v>Global Fund Detailed Budget (ZAR)</v>
          </cell>
        </row>
      </sheetData>
      <sheetData sheetId="57"/>
      <sheetData sheetId="58"/>
      <sheetData sheetId="59"/>
      <sheetData sheetId="60"/>
      <sheetData sheetId="61"/>
      <sheetData sheetId="62"/>
      <sheetData sheetId="63"/>
      <sheetData sheetId="64"/>
      <sheetData sheetId="65"/>
      <sheetData sheetId="66"/>
      <sheetData sheetId="67"/>
      <sheetData sheetId="68">
        <row r="1">
          <cell r="A1" t="str">
            <v>Global Fund Detailed Budget (ZAR)</v>
          </cell>
        </row>
      </sheetData>
      <sheetData sheetId="69">
        <row r="1">
          <cell r="A1" t="str">
            <v>Global Fund Detailed Budget (ZAR)</v>
          </cell>
        </row>
      </sheetData>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nput"/>
      <sheetName val="Results"/>
      <sheetName val="Country"/>
      <sheetName val="Grant"/>
      <sheetName val="Coverage Indicators_1B"/>
      <sheetName val="Impact Outcome Indicators_1A"/>
      <sheetName val=" 3. Unit Costs  "/>
      <sheetName val="5.Organisational costs"/>
    </sheetNames>
    <sheetDataSet>
      <sheetData sheetId="0">
        <row r="2">
          <cell r="B2" t="str">
            <v>AFG-011-G12-T</v>
          </cell>
          <cell r="C2" t="str">
            <v>Financial Closure</v>
          </cell>
          <cell r="D2" t="str">
            <v>South East Asia</v>
          </cell>
          <cell r="E2" t="str">
            <v>AFG</v>
          </cell>
          <cell r="F2" t="str">
            <v>Japan International Cooperation Agency in Afghanistan</v>
          </cell>
        </row>
        <row r="3">
          <cell r="B3" t="str">
            <v>AFG-012-G13-T</v>
          </cell>
          <cell r="C3" t="str">
            <v>Administratively Closed</v>
          </cell>
          <cell r="D3" t="str">
            <v>South East Asia</v>
          </cell>
          <cell r="E3" t="str">
            <v>AFG</v>
          </cell>
          <cell r="F3" t="str">
            <v>Ministry of Public Health of Afghanistan</v>
          </cell>
        </row>
        <row r="4">
          <cell r="B4" t="str">
            <v>AFG-202-G01-I-00</v>
          </cell>
          <cell r="C4" t="str">
            <v>Administratively Closed</v>
          </cell>
          <cell r="D4" t="str">
            <v>South East Asia</v>
          </cell>
          <cell r="E4" t="str">
            <v>AFG</v>
          </cell>
          <cell r="F4" t="str">
            <v>Ministry of Public Health of Afghanistan</v>
          </cell>
        </row>
        <row r="5">
          <cell r="B5" t="str">
            <v>AFG-405-G02-T</v>
          </cell>
          <cell r="C5" t="str">
            <v>Administratively Closed</v>
          </cell>
          <cell r="D5" t="str">
            <v>South East Asia</v>
          </cell>
          <cell r="E5" t="str">
            <v>AFG</v>
          </cell>
          <cell r="F5" t="str">
            <v>Ministry of Public Health of Afghanistan</v>
          </cell>
        </row>
        <row r="6">
          <cell r="B6" t="str">
            <v>AFG-506-G03-M</v>
          </cell>
          <cell r="C6" t="str">
            <v>Financial Closure</v>
          </cell>
          <cell r="D6" t="str">
            <v>South East Asia</v>
          </cell>
          <cell r="E6" t="str">
            <v>AFG</v>
          </cell>
          <cell r="F6" t="str">
            <v>Ministry of Public Health of Afghanistan</v>
          </cell>
        </row>
        <row r="7">
          <cell r="B7" t="str">
            <v>AFG-509-G06-M</v>
          </cell>
          <cell r="C7" t="str">
            <v>Administratively Closed</v>
          </cell>
          <cell r="D7" t="str">
            <v>South East Asia</v>
          </cell>
          <cell r="E7" t="str">
            <v>AFG</v>
          </cell>
          <cell r="F7" t="str">
            <v>HealthNet TPO</v>
          </cell>
        </row>
        <row r="8">
          <cell r="B8" t="str">
            <v>AFG-708-G04-H</v>
          </cell>
          <cell r="C8" t="str">
            <v>Active</v>
          </cell>
          <cell r="D8" t="str">
            <v>South East Asia</v>
          </cell>
          <cell r="E8" t="str">
            <v>AFG</v>
          </cell>
          <cell r="F8" t="str">
            <v>Ministry of Public Health of Afghanistan</v>
          </cell>
        </row>
        <row r="9">
          <cell r="B9" t="str">
            <v>AFG-708-G05-H</v>
          </cell>
          <cell r="C9" t="str">
            <v>Active</v>
          </cell>
          <cell r="D9" t="str">
            <v>South East Asia</v>
          </cell>
          <cell r="E9" t="str">
            <v>AFG</v>
          </cell>
          <cell r="F9" t="str">
            <v>German Technical Cooperation GTZ-IS</v>
          </cell>
        </row>
        <row r="10">
          <cell r="B10" t="str">
            <v>AFG-809-G07-T</v>
          </cell>
          <cell r="C10" t="str">
            <v>Active</v>
          </cell>
          <cell r="D10" t="str">
            <v>South East Asia</v>
          </cell>
          <cell r="E10" t="str">
            <v>AFG</v>
          </cell>
          <cell r="F10" t="str">
            <v>Bangladesh Rural Advancement Committee, Afghanistan</v>
          </cell>
        </row>
        <row r="11">
          <cell r="B11" t="str">
            <v>AFG-809-G08-M</v>
          </cell>
          <cell r="C11" t="str">
            <v>Administratively Closed</v>
          </cell>
          <cell r="D11" t="str">
            <v>South East Asia</v>
          </cell>
          <cell r="E11" t="str">
            <v>AFG</v>
          </cell>
          <cell r="F11" t="str">
            <v>Ministry of Public Health of Afghanistan</v>
          </cell>
        </row>
        <row r="12">
          <cell r="B12" t="str">
            <v>AFG-809-G09-M</v>
          </cell>
          <cell r="C12" t="str">
            <v>Active</v>
          </cell>
          <cell r="D12" t="str">
            <v>South East Asia</v>
          </cell>
          <cell r="E12" t="str">
            <v>AFG</v>
          </cell>
          <cell r="F12" t="str">
            <v>HealthNet TPO</v>
          </cell>
        </row>
        <row r="13">
          <cell r="B13" t="str">
            <v>AFG-809-G10-M</v>
          </cell>
          <cell r="C13" t="str">
            <v>Active</v>
          </cell>
          <cell r="D13" t="str">
            <v>South East Asia</v>
          </cell>
          <cell r="E13" t="str">
            <v>AFG</v>
          </cell>
          <cell r="F13" t="str">
            <v>Bangladesh Rural Advancement Committee, Afghanistan</v>
          </cell>
        </row>
        <row r="14">
          <cell r="B14" t="str">
            <v>AFG-812-G14-M</v>
          </cell>
          <cell r="C14" t="str">
            <v>Active</v>
          </cell>
          <cell r="D14" t="str">
            <v>South East Asia</v>
          </cell>
          <cell r="E14" t="str">
            <v>AFG</v>
          </cell>
          <cell r="F14" t="str">
            <v>Ministry of Public Health of Afghanistan</v>
          </cell>
        </row>
        <row r="15">
          <cell r="B15" t="str">
            <v>AFG-S-MOPH</v>
          </cell>
          <cell r="C15" t="str">
            <v>Active</v>
          </cell>
          <cell r="D15" t="str">
            <v>South East Asia</v>
          </cell>
          <cell r="E15" t="str">
            <v>AFG</v>
          </cell>
          <cell r="F15" t="str">
            <v>Ministry of Public Health of Afghanistan</v>
          </cell>
        </row>
        <row r="16">
          <cell r="B16" t="str">
            <v>AFG-S-UNDP</v>
          </cell>
          <cell r="C16" t="str">
            <v>N.D.</v>
          </cell>
          <cell r="D16" t="str">
            <v>South East Asia</v>
          </cell>
          <cell r="E16" t="str">
            <v>AFG</v>
          </cell>
          <cell r="F16" t="str">
            <v>Not Defined</v>
          </cell>
        </row>
        <row r="17">
          <cell r="B17" t="str">
            <v>AFG-T-MOPH</v>
          </cell>
          <cell r="C17" t="str">
            <v>N.D.</v>
          </cell>
          <cell r="D17" t="str">
            <v>South East Asia</v>
          </cell>
          <cell r="E17" t="str">
            <v>AFG</v>
          </cell>
          <cell r="F17" t="str">
            <v>Not Defined</v>
          </cell>
        </row>
        <row r="18">
          <cell r="B18" t="str">
            <v>AFG-T-UNDP</v>
          </cell>
          <cell r="C18" t="str">
            <v>N.D.</v>
          </cell>
          <cell r="D18" t="str">
            <v>South East Asia</v>
          </cell>
          <cell r="E18" t="str">
            <v>AFG</v>
          </cell>
          <cell r="F18" t="str">
            <v>Not Defined</v>
          </cell>
        </row>
        <row r="19">
          <cell r="B19" t="str">
            <v>ALB-506-G01-H</v>
          </cell>
          <cell r="C19" t="str">
            <v>Active</v>
          </cell>
          <cell r="D19" t="str">
            <v>Eastern Europe and Central Asia</v>
          </cell>
          <cell r="E19" t="str">
            <v>ALB</v>
          </cell>
          <cell r="F19" t="str">
            <v>Institute of Public Health, Ministry of Health in Albania</v>
          </cell>
        </row>
        <row r="20">
          <cell r="B20" t="str">
            <v>ALB-506-G02-T</v>
          </cell>
          <cell r="C20" t="str">
            <v>Administratively Closed</v>
          </cell>
          <cell r="D20" t="str">
            <v>Eastern Europe and Central Asia</v>
          </cell>
          <cell r="E20" t="str">
            <v>ALB</v>
          </cell>
          <cell r="F20" t="str">
            <v>Institute of Public Health, Ministry of Health in Albania</v>
          </cell>
        </row>
        <row r="21">
          <cell r="B21" t="str">
            <v>DZA-304-G01-H</v>
          </cell>
          <cell r="C21" t="str">
            <v>Administratively Closed</v>
          </cell>
          <cell r="D21" t="str">
            <v>Middle East and North Africa</v>
          </cell>
          <cell r="E21" t="str">
            <v>DZA</v>
          </cell>
          <cell r="F21" t="str">
            <v>Ministry of Health, Population and Hospital Reform of Algeria</v>
          </cell>
        </row>
        <row r="22">
          <cell r="B22" t="str">
            <v>AGO-305-G01-M</v>
          </cell>
          <cell r="C22" t="str">
            <v>Financial Closure</v>
          </cell>
          <cell r="D22" t="str">
            <v>Southern and Eastern Africa</v>
          </cell>
          <cell r="E22" t="str">
            <v>AGO</v>
          </cell>
          <cell r="F22" t="str">
            <v>United Nations Development Programme, Angola</v>
          </cell>
        </row>
        <row r="23">
          <cell r="B23" t="str">
            <v>AGO-405-G02-T</v>
          </cell>
          <cell r="C23" t="str">
            <v>Financially Closed</v>
          </cell>
          <cell r="D23" t="str">
            <v>Southern and Eastern Africa</v>
          </cell>
          <cell r="E23" t="str">
            <v>AGO</v>
          </cell>
          <cell r="F23" t="str">
            <v>United Nations Development Programme, Angola</v>
          </cell>
        </row>
        <row r="24">
          <cell r="B24" t="str">
            <v>AGO-405-G03-H</v>
          </cell>
          <cell r="C24" t="str">
            <v>Active</v>
          </cell>
          <cell r="D24" t="str">
            <v>Southern and Eastern Africa</v>
          </cell>
          <cell r="E24" t="str">
            <v>AGO</v>
          </cell>
          <cell r="F24" t="str">
            <v>United Nations Development Programme, Angola</v>
          </cell>
        </row>
        <row r="25">
          <cell r="B25" t="str">
            <v>AGO-708-G04-M</v>
          </cell>
          <cell r="C25" t="str">
            <v>Financially Closed</v>
          </cell>
          <cell r="D25" t="str">
            <v>Southern and Eastern Africa</v>
          </cell>
          <cell r="E25" t="str">
            <v>AGO</v>
          </cell>
          <cell r="F25" t="str">
            <v>Ministry of Health of Angola</v>
          </cell>
        </row>
        <row r="26">
          <cell r="B26" t="str">
            <v>AGO-911-G05-T</v>
          </cell>
          <cell r="C26" t="str">
            <v>Active</v>
          </cell>
          <cell r="D26" t="str">
            <v>Southern and Eastern Africa</v>
          </cell>
          <cell r="E26" t="str">
            <v>AGO</v>
          </cell>
          <cell r="F26" t="str">
            <v>Ministry of Health of Angola</v>
          </cell>
        </row>
        <row r="27">
          <cell r="B27" t="str">
            <v>AGO-M-MOH</v>
          </cell>
          <cell r="C27" t="str">
            <v>Active</v>
          </cell>
          <cell r="D27" t="str">
            <v>Southern and Eastern Africa</v>
          </cell>
          <cell r="E27" t="str">
            <v>AGO</v>
          </cell>
          <cell r="F27" t="str">
            <v>Ministry of Health of Angola</v>
          </cell>
        </row>
        <row r="28">
          <cell r="B28" t="str">
            <v>ARG-011-G03-H</v>
          </cell>
          <cell r="C28" t="str">
            <v>Financial Closure</v>
          </cell>
          <cell r="D28" t="str">
            <v>Latin America and Caribbean</v>
          </cell>
          <cell r="E28" t="str">
            <v>ARG</v>
          </cell>
          <cell r="F28" t="str">
            <v>UBATEC S.A.</v>
          </cell>
        </row>
        <row r="29">
          <cell r="B29" t="str">
            <v>ARG-102-G01-H-00</v>
          </cell>
          <cell r="C29" t="str">
            <v>Administratively Closed</v>
          </cell>
          <cell r="D29" t="str">
            <v>Latin America and Caribbean</v>
          </cell>
          <cell r="E29" t="str">
            <v>ARG</v>
          </cell>
          <cell r="F29" t="str">
            <v>United Nations Development Programme, Argentina</v>
          </cell>
        </row>
        <row r="30">
          <cell r="B30" t="str">
            <v>ARG-102-G02-H-00</v>
          </cell>
          <cell r="C30" t="str">
            <v>Administratively Closed</v>
          </cell>
          <cell r="D30" t="str">
            <v>Latin America and Caribbean</v>
          </cell>
          <cell r="E30" t="str">
            <v>ARG</v>
          </cell>
          <cell r="F30" t="str">
            <v>UBATEC S.A.</v>
          </cell>
        </row>
        <row r="31">
          <cell r="B31" t="str">
            <v>ARM-202-G01-H-00</v>
          </cell>
          <cell r="C31" t="str">
            <v>Administratively Closed</v>
          </cell>
          <cell r="D31" t="str">
            <v>Eastern Europe and Central Asia</v>
          </cell>
          <cell r="E31" t="str">
            <v>ARM</v>
          </cell>
          <cell r="F31" t="str">
            <v>World Vision Armenia</v>
          </cell>
        </row>
        <row r="32">
          <cell r="B32" t="str">
            <v>ARM-202-G05-H-00</v>
          </cell>
          <cell r="C32" t="str">
            <v>Active</v>
          </cell>
          <cell r="D32" t="str">
            <v>Eastern Europe and Central Asia</v>
          </cell>
          <cell r="E32" t="str">
            <v>ARM</v>
          </cell>
          <cell r="F32" t="str">
            <v>Ministry of Health of Armenia</v>
          </cell>
        </row>
        <row r="33">
          <cell r="B33" t="str">
            <v>ARM-202-G06-H-00</v>
          </cell>
          <cell r="C33" t="str">
            <v>Active</v>
          </cell>
          <cell r="D33" t="str">
            <v>Eastern Europe and Central Asia</v>
          </cell>
          <cell r="E33" t="str">
            <v>ARM</v>
          </cell>
          <cell r="F33" t="str">
            <v>Mission East</v>
          </cell>
        </row>
        <row r="34">
          <cell r="B34" t="str">
            <v>ARM-506-G02-T</v>
          </cell>
          <cell r="C34" t="str">
            <v>Administratively Closed</v>
          </cell>
          <cell r="D34" t="str">
            <v>Eastern Europe and Central Asia</v>
          </cell>
          <cell r="E34" t="str">
            <v>ARM</v>
          </cell>
          <cell r="F34" t="str">
            <v>Ministry of Health of Armenia</v>
          </cell>
        </row>
        <row r="35">
          <cell r="B35" t="str">
            <v>ARM-809-G03-T</v>
          </cell>
          <cell r="C35" t="str">
            <v>Administratively Closed</v>
          </cell>
          <cell r="D35" t="str">
            <v>Eastern Europe and Central Asia</v>
          </cell>
          <cell r="E35" t="str">
            <v>ARM</v>
          </cell>
          <cell r="F35" t="str">
            <v>Ministry of Health of Armenia</v>
          </cell>
        </row>
        <row r="36">
          <cell r="B36" t="str">
            <v>ARM-809-G04-S</v>
          </cell>
          <cell r="C36" t="str">
            <v>Active</v>
          </cell>
          <cell r="D36" t="str">
            <v>Eastern Europe and Central Asia</v>
          </cell>
          <cell r="E36" t="str">
            <v>ARM</v>
          </cell>
          <cell r="F36" t="str">
            <v>Ministry of Health of Armenia</v>
          </cell>
        </row>
        <row r="37">
          <cell r="B37" t="str">
            <v>ARM-T-MOH</v>
          </cell>
          <cell r="C37" t="str">
            <v>Active</v>
          </cell>
          <cell r="D37" t="str">
            <v>Eastern Europe and Central Asia</v>
          </cell>
          <cell r="E37" t="str">
            <v>ARM</v>
          </cell>
          <cell r="F37" t="str">
            <v>Ministry of Health of Armenia</v>
          </cell>
        </row>
        <row r="38">
          <cell r="B38" t="str">
            <v>AZE-405-G01-H</v>
          </cell>
          <cell r="C38" t="str">
            <v>Administratively Closed</v>
          </cell>
          <cell r="D38" t="str">
            <v>Eastern Europe and Central Asia</v>
          </cell>
          <cell r="E38" t="str">
            <v>AZE</v>
          </cell>
          <cell r="F38" t="str">
            <v>Ministry of Health of Azerbaijan</v>
          </cell>
        </row>
        <row r="39">
          <cell r="B39" t="str">
            <v>AZE-506-G02-T</v>
          </cell>
          <cell r="C39" t="str">
            <v>Administratively Closed</v>
          </cell>
          <cell r="D39" t="str">
            <v>Eastern Europe and Central Asia</v>
          </cell>
          <cell r="E39" t="str">
            <v>AZE</v>
          </cell>
          <cell r="F39" t="str">
            <v>Ministry of Health of Azerbaijan</v>
          </cell>
        </row>
        <row r="40">
          <cell r="B40" t="str">
            <v>AZE-708-G03-T</v>
          </cell>
          <cell r="C40" t="str">
            <v>Active</v>
          </cell>
          <cell r="D40" t="str">
            <v>Eastern Europe and Central Asia</v>
          </cell>
          <cell r="E40" t="str">
            <v>AZE</v>
          </cell>
          <cell r="F40" t="str">
            <v>Ministry of Health of Azerbaijan</v>
          </cell>
        </row>
        <row r="41">
          <cell r="B41" t="str">
            <v>AZE-708-G04-M</v>
          </cell>
          <cell r="C41" t="str">
            <v>Administratively Closed</v>
          </cell>
          <cell r="D41" t="str">
            <v>Eastern Europe and Central Asia</v>
          </cell>
          <cell r="E41" t="str">
            <v>AZE</v>
          </cell>
          <cell r="F41" t="str">
            <v>Ministry of Health of Azerbaijan</v>
          </cell>
        </row>
        <row r="42">
          <cell r="B42" t="str">
            <v>AZE-910-G05-H</v>
          </cell>
          <cell r="C42" t="str">
            <v>Active</v>
          </cell>
          <cell r="D42" t="str">
            <v>Eastern Europe and Central Asia</v>
          </cell>
          <cell r="E42" t="str">
            <v>AZE</v>
          </cell>
          <cell r="F42" t="str">
            <v>Ministry of Health of Azerbaijan</v>
          </cell>
        </row>
        <row r="43">
          <cell r="B43" t="str">
            <v>AZE-910-G06-T</v>
          </cell>
          <cell r="C43" t="str">
            <v>Active</v>
          </cell>
          <cell r="D43" t="str">
            <v>Eastern Europe and Central Asia</v>
          </cell>
          <cell r="E43" t="str">
            <v>AZE</v>
          </cell>
          <cell r="F43" t="str">
            <v>Ministry of Justice of Azerbaijan</v>
          </cell>
        </row>
        <row r="44">
          <cell r="B44" t="str">
            <v>BAN-202-G01-H-00</v>
          </cell>
          <cell r="C44" t="str">
            <v>Administratively Closed</v>
          </cell>
          <cell r="D44" t="str">
            <v>High Impact Asia</v>
          </cell>
          <cell r="E44" t="str">
            <v>BGD</v>
          </cell>
          <cell r="F44" t="str">
            <v>Ministry of Finance of Bangladesh</v>
          </cell>
        </row>
        <row r="45">
          <cell r="B45" t="str">
            <v>BAN-202-G11-H-00</v>
          </cell>
          <cell r="C45" t="str">
            <v>Financial Closure</v>
          </cell>
          <cell r="D45" t="str">
            <v>High Impact Asia</v>
          </cell>
          <cell r="E45" t="str">
            <v>BGD</v>
          </cell>
          <cell r="F45" t="str">
            <v>Ministry of Health and Family Welfare of Bangladesh</v>
          </cell>
        </row>
        <row r="46">
          <cell r="B46" t="str">
            <v>BAN-202-G12-H-00</v>
          </cell>
          <cell r="C46" t="str">
            <v>Active</v>
          </cell>
          <cell r="D46" t="str">
            <v>High Impact Asia</v>
          </cell>
          <cell r="E46" t="str">
            <v>BGD</v>
          </cell>
          <cell r="F46" t="str">
            <v>Save the Children Federation, Inc.</v>
          </cell>
        </row>
        <row r="47">
          <cell r="B47" t="str">
            <v>BAN-202-G13-H-00</v>
          </cell>
          <cell r="C47" t="str">
            <v>Active</v>
          </cell>
          <cell r="D47" t="str">
            <v>High Impact Asia</v>
          </cell>
          <cell r="E47" t="str">
            <v>BGD</v>
          </cell>
          <cell r="F47" t="str">
            <v>International Centre for Diarrhoeal Disease Research</v>
          </cell>
        </row>
        <row r="48">
          <cell r="B48" t="str">
            <v>BAN-304-G02-T</v>
          </cell>
          <cell r="C48" t="str">
            <v>Administratively Closed</v>
          </cell>
          <cell r="D48" t="str">
            <v>High Impact Asia</v>
          </cell>
          <cell r="E48" t="str">
            <v>BGD</v>
          </cell>
          <cell r="F48" t="str">
            <v>Bangladesh Rural Advancement Committee, Bangladesh</v>
          </cell>
        </row>
        <row r="49">
          <cell r="B49" t="str">
            <v>BAN-304-G03-T</v>
          </cell>
          <cell r="C49" t="str">
            <v>Administratively Closed</v>
          </cell>
          <cell r="D49" t="str">
            <v>High Impact Asia</v>
          </cell>
          <cell r="E49" t="str">
            <v>BGD</v>
          </cell>
          <cell r="F49" t="str">
            <v>Ministry of Finance of Bangladesh</v>
          </cell>
        </row>
        <row r="50">
          <cell r="B50" t="str">
            <v>BAN-506-G04-T</v>
          </cell>
          <cell r="C50" t="str">
            <v>Administratively Closed</v>
          </cell>
          <cell r="D50" t="str">
            <v>High Impact Asia</v>
          </cell>
          <cell r="E50" t="str">
            <v>BGD</v>
          </cell>
          <cell r="F50" t="str">
            <v>Bangladesh Rural Advancement Committee, Bangladesh</v>
          </cell>
        </row>
        <row r="51">
          <cell r="B51" t="str">
            <v>BAN-506-G05-T</v>
          </cell>
          <cell r="C51" t="str">
            <v>Administratively Closed</v>
          </cell>
          <cell r="D51" t="str">
            <v>High Impact Asia</v>
          </cell>
          <cell r="E51" t="str">
            <v>BGD</v>
          </cell>
          <cell r="F51" t="str">
            <v>Ministry of Finance of Bangladesh</v>
          </cell>
        </row>
        <row r="52">
          <cell r="B52" t="str">
            <v>BAN-607-G06-M</v>
          </cell>
          <cell r="C52" t="str">
            <v>Administratively Closed</v>
          </cell>
          <cell r="D52" t="str">
            <v>High Impact Asia</v>
          </cell>
          <cell r="E52" t="str">
            <v>BGD</v>
          </cell>
          <cell r="F52" t="str">
            <v>Bangladesh Rural Advancement Committee, Bangladesh</v>
          </cell>
        </row>
        <row r="53">
          <cell r="B53" t="str">
            <v>BAN-607-G07-M</v>
          </cell>
          <cell r="C53" t="str">
            <v>Administratively Closed</v>
          </cell>
          <cell r="D53" t="str">
            <v>High Impact Asia</v>
          </cell>
          <cell r="E53" t="str">
            <v>BGD</v>
          </cell>
          <cell r="F53" t="str">
            <v>Ministry of Finance of Bangladesh</v>
          </cell>
        </row>
        <row r="54">
          <cell r="B54" t="str">
            <v>BAN-607-G08-H</v>
          </cell>
          <cell r="C54" t="str">
            <v>Administratively Closed</v>
          </cell>
          <cell r="D54" t="str">
            <v>High Impact Asia</v>
          </cell>
          <cell r="E54" t="str">
            <v>BGD</v>
          </cell>
          <cell r="F54" t="str">
            <v>Ministry of Finance of Bangladesh</v>
          </cell>
        </row>
        <row r="55">
          <cell r="B55" t="str">
            <v>BAN-809-G09-T</v>
          </cell>
          <cell r="C55" t="str">
            <v>Administratively Closed</v>
          </cell>
          <cell r="D55" t="str">
            <v>High Impact Asia</v>
          </cell>
          <cell r="E55" t="str">
            <v>BGD</v>
          </cell>
          <cell r="F55" t="str">
            <v>Ministry of Finance of Bangladesh</v>
          </cell>
        </row>
        <row r="56">
          <cell r="B56" t="str">
            <v>BAN-809-G10-T</v>
          </cell>
          <cell r="C56" t="str">
            <v>Administratively Closed</v>
          </cell>
          <cell r="D56" t="str">
            <v>High Impact Asia</v>
          </cell>
          <cell r="E56" t="str">
            <v>BGD</v>
          </cell>
          <cell r="F56" t="str">
            <v>Bangladesh Rural Advancement Committee, Bangladesh</v>
          </cell>
        </row>
        <row r="57">
          <cell r="B57" t="str">
            <v>BAN-M-BRAC</v>
          </cell>
          <cell r="C57" t="str">
            <v>Active</v>
          </cell>
          <cell r="D57" t="str">
            <v>High Impact Asia</v>
          </cell>
          <cell r="E57" t="str">
            <v>BGD</v>
          </cell>
          <cell r="F57" t="str">
            <v>Bangladesh Rural Advancement Committee, Bangladesh</v>
          </cell>
        </row>
        <row r="58">
          <cell r="B58" t="str">
            <v>BAN-M-NMCP</v>
          </cell>
          <cell r="C58" t="str">
            <v>Active</v>
          </cell>
          <cell r="D58" t="str">
            <v>High Impact Asia</v>
          </cell>
          <cell r="E58" t="str">
            <v>BGD</v>
          </cell>
          <cell r="F58" t="str">
            <v>Ministry of Finance of Bangladesh</v>
          </cell>
        </row>
        <row r="59">
          <cell r="B59" t="str">
            <v>BAN-T-BRAC</v>
          </cell>
          <cell r="C59" t="str">
            <v>Active</v>
          </cell>
          <cell r="D59" t="str">
            <v>High Impact Asia</v>
          </cell>
          <cell r="E59" t="str">
            <v>BGD</v>
          </cell>
          <cell r="F59" t="str">
            <v>Bangladesh Rural Advancement Committee, Bangladesh</v>
          </cell>
        </row>
        <row r="60">
          <cell r="B60" t="str">
            <v>BAN-T-NTP</v>
          </cell>
          <cell r="C60" t="str">
            <v>Active</v>
          </cell>
          <cell r="D60" t="str">
            <v>High Impact Asia</v>
          </cell>
          <cell r="E60" t="str">
            <v>BGD</v>
          </cell>
          <cell r="F60" t="str">
            <v>National Tuberculosis Control Program, Ministry of Health and Family Welfare of Bangladesh</v>
          </cell>
        </row>
        <row r="61">
          <cell r="B61" t="str">
            <v>BGD-M-BRAC</v>
          </cell>
          <cell r="C61" t="str">
            <v>Active</v>
          </cell>
          <cell r="D61" t="str">
            <v>High Impact Asia</v>
          </cell>
          <cell r="E61" t="str">
            <v>BGD</v>
          </cell>
          <cell r="F61" t="str">
            <v>Bangladesh Rural Advancement Committee, Bangladesh</v>
          </cell>
        </row>
        <row r="62">
          <cell r="B62" t="str">
            <v>BGD-M-NMCP</v>
          </cell>
          <cell r="C62" t="str">
            <v>Active</v>
          </cell>
          <cell r="D62" t="str">
            <v>High Impact Asia</v>
          </cell>
          <cell r="E62" t="str">
            <v>BGD</v>
          </cell>
          <cell r="F62" t="str">
            <v>National Malaria Control Program, Ministry of Health and Family Welfare of Bangladesh</v>
          </cell>
        </row>
        <row r="63">
          <cell r="B63" t="str">
            <v>BGD-T-BRAC</v>
          </cell>
          <cell r="C63" t="str">
            <v>Active</v>
          </cell>
          <cell r="D63" t="str">
            <v>High Impact Asia</v>
          </cell>
          <cell r="E63" t="str">
            <v>BGD</v>
          </cell>
          <cell r="F63" t="str">
            <v>Bangladesh Rural Advancement Committee, Bangladesh</v>
          </cell>
        </row>
        <row r="64">
          <cell r="B64" t="str">
            <v>BGD-T-NTP</v>
          </cell>
          <cell r="C64" t="str">
            <v>Active</v>
          </cell>
          <cell r="D64" t="str">
            <v>High Impact Asia</v>
          </cell>
          <cell r="E64" t="str">
            <v>BGD</v>
          </cell>
          <cell r="F64" t="str">
            <v>National Tuberculosis Control Program, Ministry of Health and Family Welfare of Bangladesh</v>
          </cell>
        </row>
        <row r="65">
          <cell r="B65" t="str">
            <v>BLR-304-G01-H</v>
          </cell>
          <cell r="C65" t="str">
            <v>Administratively Closed</v>
          </cell>
          <cell r="D65" t="str">
            <v>Eastern Europe and Central Asia</v>
          </cell>
          <cell r="E65" t="str">
            <v>BLR</v>
          </cell>
          <cell r="F65" t="str">
            <v>United Nations Development Programme, Belarus</v>
          </cell>
        </row>
        <row r="66">
          <cell r="B66" t="str">
            <v>BLR-607-G02-T</v>
          </cell>
          <cell r="C66" t="str">
            <v>Administratively Closed</v>
          </cell>
          <cell r="D66" t="str">
            <v>Eastern Europe and Central Asia</v>
          </cell>
          <cell r="E66" t="str">
            <v>BLR</v>
          </cell>
          <cell r="F66" t="str">
            <v>United Nations Development Programme, Belarus</v>
          </cell>
        </row>
        <row r="67">
          <cell r="B67" t="str">
            <v>BLR-809-G03-H</v>
          </cell>
          <cell r="C67" t="str">
            <v>Administratively Closed</v>
          </cell>
          <cell r="D67" t="str">
            <v>Eastern Europe and Central Asia</v>
          </cell>
          <cell r="E67" t="str">
            <v>BLR</v>
          </cell>
          <cell r="F67" t="str">
            <v>United Nations Development Programme, Belarus</v>
          </cell>
        </row>
        <row r="68">
          <cell r="B68" t="str">
            <v>BLR-H-UNDP</v>
          </cell>
          <cell r="C68" t="str">
            <v>Active</v>
          </cell>
          <cell r="D68" t="str">
            <v>Eastern Europe and Central Asia</v>
          </cell>
          <cell r="E68" t="str">
            <v>BLR</v>
          </cell>
          <cell r="F68" t="str">
            <v>United Nations Development Programme, Belarus</v>
          </cell>
        </row>
        <row r="69">
          <cell r="B69" t="str">
            <v>BLR-S10-G04-T</v>
          </cell>
          <cell r="C69" t="str">
            <v>Active</v>
          </cell>
          <cell r="D69" t="str">
            <v>Eastern Europe and Central Asia</v>
          </cell>
          <cell r="E69" t="str">
            <v>BLR</v>
          </cell>
          <cell r="F69" t="str">
            <v>United Nations Development Programme, Belarus</v>
          </cell>
        </row>
        <row r="70">
          <cell r="B70" t="str">
            <v>BEL-304-G01-H</v>
          </cell>
          <cell r="C70" t="str">
            <v>Administratively Closed</v>
          </cell>
          <cell r="D70" t="str">
            <v>Latin America and Caribbean</v>
          </cell>
          <cell r="E70" t="str">
            <v>BLZ</v>
          </cell>
          <cell r="F70" t="str">
            <v>Belize Enterprise for Sustainable Technology</v>
          </cell>
        </row>
        <row r="71">
          <cell r="B71" t="str">
            <v>BEL-910-G02-H</v>
          </cell>
          <cell r="C71" t="str">
            <v>Active</v>
          </cell>
          <cell r="D71" t="str">
            <v>Latin America and Caribbean</v>
          </cell>
          <cell r="E71" t="str">
            <v>BLZ</v>
          </cell>
          <cell r="F71" t="str">
            <v>United Nations Development Programme, Belize</v>
          </cell>
        </row>
        <row r="72">
          <cell r="B72" t="str">
            <v>BEN-102-G01-M-00</v>
          </cell>
          <cell r="C72" t="str">
            <v>Financial Closure</v>
          </cell>
          <cell r="D72" t="str">
            <v>Central Africa</v>
          </cell>
          <cell r="E72" t="str">
            <v>BEN</v>
          </cell>
          <cell r="F72" t="str">
            <v>United Nations Development Programme, Benin</v>
          </cell>
        </row>
        <row r="73">
          <cell r="B73" t="str">
            <v>BEN-202-G02-T-00</v>
          </cell>
          <cell r="C73" t="str">
            <v>Administratively Closed</v>
          </cell>
          <cell r="D73" t="str">
            <v>Central Africa</v>
          </cell>
          <cell r="E73" t="str">
            <v>BEN</v>
          </cell>
          <cell r="F73" t="str">
            <v>United Nations Development Programme, Benin</v>
          </cell>
        </row>
        <row r="74">
          <cell r="B74" t="str">
            <v>BEN-202-G03-H-00</v>
          </cell>
          <cell r="C74" t="str">
            <v>Administratively Closed</v>
          </cell>
          <cell r="D74" t="str">
            <v>Central Africa</v>
          </cell>
          <cell r="E74" t="str">
            <v>BEN</v>
          </cell>
          <cell r="F74" t="str">
            <v>United Nations Development Programme, Benin</v>
          </cell>
        </row>
        <row r="75">
          <cell r="B75" t="str">
            <v>BEN-304-G04-M</v>
          </cell>
          <cell r="C75" t="str">
            <v>Active</v>
          </cell>
          <cell r="D75" t="str">
            <v>Central Africa</v>
          </cell>
          <cell r="E75" t="str">
            <v>BEN</v>
          </cell>
          <cell r="F75" t="str">
            <v>Africare</v>
          </cell>
        </row>
        <row r="76">
          <cell r="B76" t="str">
            <v>BEN-506-G05-H</v>
          </cell>
          <cell r="C76" t="str">
            <v>Administratively Closed</v>
          </cell>
          <cell r="D76" t="str">
            <v>Central Africa</v>
          </cell>
          <cell r="E76" t="str">
            <v>BEN</v>
          </cell>
          <cell r="F76" t="str">
            <v>Programme National de Lutte contre le SIDA, Ministry of Health of Benin</v>
          </cell>
        </row>
        <row r="77">
          <cell r="B77" t="str">
            <v>BEN-607-G06-T</v>
          </cell>
          <cell r="C77" t="str">
            <v>Administratively Closed</v>
          </cell>
          <cell r="D77" t="str">
            <v>Central Africa</v>
          </cell>
          <cell r="E77" t="str">
            <v>BEN</v>
          </cell>
          <cell r="F77" t="str">
            <v>Programme National de Lutte contre le SIDA, Ministry of Health of Benin</v>
          </cell>
        </row>
        <row r="78">
          <cell r="B78" t="str">
            <v>BEN-708-G07-M</v>
          </cell>
          <cell r="C78" t="str">
            <v>Active</v>
          </cell>
          <cell r="D78" t="str">
            <v>Central Africa</v>
          </cell>
          <cell r="E78" t="str">
            <v>BEN</v>
          </cell>
          <cell r="F78" t="str">
            <v>Catholic Relief Services USCCB - Benin</v>
          </cell>
        </row>
        <row r="79">
          <cell r="B79" t="str">
            <v>BEN-H-BENPNLS</v>
          </cell>
          <cell r="C79" t="str">
            <v>Active</v>
          </cell>
          <cell r="D79" t="str">
            <v>Central Africa</v>
          </cell>
          <cell r="E79" t="str">
            <v>BEN</v>
          </cell>
          <cell r="F79" t="str">
            <v>Programme National de Lutte contre le SIDA, Ministry of Health of Benin</v>
          </cell>
        </row>
        <row r="80">
          <cell r="B80" t="str">
            <v>BEN-H-PlanBen</v>
          </cell>
          <cell r="C80" t="str">
            <v>Active</v>
          </cell>
          <cell r="D80" t="str">
            <v>Central Africa</v>
          </cell>
          <cell r="E80" t="str">
            <v>BEN</v>
          </cell>
          <cell r="F80" t="str">
            <v>Plan Benin</v>
          </cell>
        </row>
        <row r="81">
          <cell r="B81" t="str">
            <v>BEN-H-SEIBsa</v>
          </cell>
          <cell r="C81" t="str">
            <v>Active</v>
          </cell>
          <cell r="D81" t="str">
            <v>Central Africa</v>
          </cell>
          <cell r="E81" t="str">
            <v>BEN</v>
          </cell>
          <cell r="F81" t="str">
            <v>Industrial and Building Electricity Company</v>
          </cell>
        </row>
        <row r="82">
          <cell r="B82" t="str">
            <v>BEN-S-PRPSS</v>
          </cell>
          <cell r="C82" t="str">
            <v>Active</v>
          </cell>
          <cell r="D82" t="str">
            <v>Central Africa</v>
          </cell>
          <cell r="E82" t="str">
            <v>BEN</v>
          </cell>
          <cell r="F82" t="str">
            <v>Health System Performance Project, Ministry of Health of Benin</v>
          </cell>
        </row>
        <row r="83">
          <cell r="B83" t="str">
            <v>BEN-T-PNTUB</v>
          </cell>
          <cell r="C83" t="str">
            <v>Active</v>
          </cell>
          <cell r="D83" t="str">
            <v>Central Africa</v>
          </cell>
          <cell r="E83" t="str">
            <v>BEN</v>
          </cell>
          <cell r="F83" t="str">
            <v>Programme National contre la Tuberculose, Ministry of Health of Benin</v>
          </cell>
        </row>
        <row r="84">
          <cell r="B84" t="str">
            <v>BTN-405-G01-M</v>
          </cell>
          <cell r="C84" t="str">
            <v>Administratively Closed</v>
          </cell>
          <cell r="D84" t="str">
            <v>South East Asia</v>
          </cell>
          <cell r="E84" t="str">
            <v>BTN</v>
          </cell>
          <cell r="F84" t="str">
            <v>Ministry of Health of Bhutan</v>
          </cell>
        </row>
        <row r="85">
          <cell r="B85" t="str">
            <v>BTN-405-G02-T</v>
          </cell>
          <cell r="C85" t="str">
            <v>Administratively Closed</v>
          </cell>
          <cell r="D85" t="str">
            <v>South East Asia</v>
          </cell>
          <cell r="E85" t="str">
            <v>BTN</v>
          </cell>
          <cell r="F85" t="str">
            <v>Ministry of Health of Bhutan</v>
          </cell>
        </row>
        <row r="86">
          <cell r="B86" t="str">
            <v>BTN-607-G03-H</v>
          </cell>
          <cell r="C86" t="str">
            <v>Active</v>
          </cell>
          <cell r="D86" t="str">
            <v>South East Asia</v>
          </cell>
          <cell r="E86" t="str">
            <v>BTN</v>
          </cell>
          <cell r="F86" t="str">
            <v>Ministry of Health of Bhutan</v>
          </cell>
        </row>
        <row r="87">
          <cell r="B87" t="str">
            <v>BTN-607-G04-T</v>
          </cell>
          <cell r="C87" t="str">
            <v>Active</v>
          </cell>
          <cell r="D87" t="str">
            <v>South East Asia</v>
          </cell>
          <cell r="E87" t="str">
            <v>BTN</v>
          </cell>
          <cell r="F87" t="str">
            <v>Ministry of Health of Bhutan</v>
          </cell>
        </row>
        <row r="88">
          <cell r="B88" t="str">
            <v>BTN-708-G05-M</v>
          </cell>
          <cell r="C88" t="str">
            <v>Active</v>
          </cell>
          <cell r="D88" t="str">
            <v>South East Asia</v>
          </cell>
          <cell r="E88" t="str">
            <v>BTN</v>
          </cell>
          <cell r="F88" t="str">
            <v>Ministry of Health of Bhutan</v>
          </cell>
        </row>
        <row r="89">
          <cell r="B89" t="str">
            <v>BOL-304-G01-H</v>
          </cell>
          <cell r="C89" t="str">
            <v>Administratively Closed</v>
          </cell>
          <cell r="D89" t="str">
            <v>Latin America and Caribbean</v>
          </cell>
          <cell r="E89" t="str">
            <v>BOL</v>
          </cell>
          <cell r="F89" t="str">
            <v>Centro de Investigación, Educación y Servicios</v>
          </cell>
        </row>
        <row r="90">
          <cell r="B90" t="str">
            <v>BOL-304-G02-M</v>
          </cell>
          <cell r="C90" t="str">
            <v>Administratively Closed</v>
          </cell>
          <cell r="D90" t="str">
            <v>Latin America and Caribbean</v>
          </cell>
          <cell r="E90" t="str">
            <v>BOL</v>
          </cell>
          <cell r="F90" t="str">
            <v>Centro de Investigación, Educación y Servicios</v>
          </cell>
        </row>
        <row r="91">
          <cell r="B91" t="str">
            <v>BOL-304-G03-T</v>
          </cell>
          <cell r="C91" t="str">
            <v>Administratively Closed</v>
          </cell>
          <cell r="D91" t="str">
            <v>Latin America and Caribbean</v>
          </cell>
          <cell r="E91" t="str">
            <v>BOL</v>
          </cell>
          <cell r="F91" t="str">
            <v>Centro de Investigación, Educación y Servicios</v>
          </cell>
        </row>
        <row r="92">
          <cell r="B92" t="str">
            <v>BOL-306-G04-H</v>
          </cell>
          <cell r="C92" t="str">
            <v>Administratively Closed</v>
          </cell>
          <cell r="D92" t="str">
            <v>Latin America and Caribbean</v>
          </cell>
          <cell r="E92" t="str">
            <v>BOL</v>
          </cell>
          <cell r="F92" t="str">
            <v>United Nations Development Programme, Bolivia</v>
          </cell>
        </row>
        <row r="93">
          <cell r="B93" t="str">
            <v>BOL-306-G05-M</v>
          </cell>
          <cell r="C93" t="str">
            <v>Administratively Closed</v>
          </cell>
          <cell r="D93" t="str">
            <v>Latin America and Caribbean</v>
          </cell>
          <cell r="E93" t="str">
            <v>BOL</v>
          </cell>
          <cell r="F93" t="str">
            <v>United Nations Development Programme, Bolivia</v>
          </cell>
        </row>
        <row r="94">
          <cell r="B94" t="str">
            <v>BOL-306-G06-T</v>
          </cell>
          <cell r="C94" t="str">
            <v>Administratively Closed</v>
          </cell>
          <cell r="D94" t="str">
            <v>Latin America and Caribbean</v>
          </cell>
          <cell r="E94" t="str">
            <v>BOL</v>
          </cell>
          <cell r="F94" t="str">
            <v>United Nations Development Programme, Bolivia</v>
          </cell>
        </row>
        <row r="95">
          <cell r="B95" t="str">
            <v>BOL-307-G07-H</v>
          </cell>
          <cell r="C95" t="str">
            <v>Administratively Closed</v>
          </cell>
          <cell r="D95" t="str">
            <v>Latin America and Caribbean</v>
          </cell>
          <cell r="E95" t="str">
            <v>BOL</v>
          </cell>
          <cell r="F95" t="str">
            <v>Humanist Institute for Development Cooperation</v>
          </cell>
        </row>
        <row r="96">
          <cell r="B96" t="str">
            <v>BOL-809-G08-M</v>
          </cell>
          <cell r="C96" t="str">
            <v>Active</v>
          </cell>
          <cell r="D96" t="str">
            <v>Latin America and Caribbean</v>
          </cell>
          <cell r="E96" t="str">
            <v>BOL</v>
          </cell>
          <cell r="F96" t="str">
            <v>United Nations Development Programme, Bolivia</v>
          </cell>
        </row>
        <row r="97">
          <cell r="B97" t="str">
            <v>BOL-910-G09-H</v>
          </cell>
          <cell r="C97" t="str">
            <v>Active</v>
          </cell>
          <cell r="D97" t="str">
            <v>Latin America and Caribbean</v>
          </cell>
          <cell r="E97" t="str">
            <v>BOL</v>
          </cell>
          <cell r="F97" t="str">
            <v>Humanist Institute for Development Cooperation</v>
          </cell>
        </row>
        <row r="98">
          <cell r="B98" t="str">
            <v>BOL-910-G10-T</v>
          </cell>
          <cell r="C98" t="str">
            <v>Financial Closure</v>
          </cell>
          <cell r="D98" t="str">
            <v>Latin America and Caribbean</v>
          </cell>
          <cell r="E98" t="str">
            <v>BOL</v>
          </cell>
          <cell r="F98" t="str">
            <v>United Nations Development Programme, Bolivia</v>
          </cell>
        </row>
        <row r="99">
          <cell r="B99" t="str">
            <v>BOL-913-G11-T</v>
          </cell>
          <cell r="C99" t="str">
            <v>Active</v>
          </cell>
          <cell r="D99" t="str">
            <v>Latin America and Caribbean</v>
          </cell>
          <cell r="E99" t="str">
            <v>BOL</v>
          </cell>
          <cell r="F99" t="str">
            <v>Prosalud</v>
          </cell>
        </row>
        <row r="100">
          <cell r="B100" t="str">
            <v>BIH-506-G01-H</v>
          </cell>
          <cell r="C100" t="str">
            <v>Administratively Closed</v>
          </cell>
          <cell r="D100" t="str">
            <v>Eastern Europe and Central Asia</v>
          </cell>
          <cell r="E100" t="str">
            <v>BIH</v>
          </cell>
          <cell r="F100" t="str">
            <v>United Nations Development Programme, Bosnia-Herzegovina</v>
          </cell>
        </row>
        <row r="101">
          <cell r="B101" t="str">
            <v>BIH-607-G02-T</v>
          </cell>
          <cell r="C101" t="str">
            <v>Administratively Closed</v>
          </cell>
          <cell r="D101" t="str">
            <v>Eastern Europe and Central Asia</v>
          </cell>
          <cell r="E101" t="str">
            <v>BIH</v>
          </cell>
          <cell r="F101" t="str">
            <v>United Nations Development Programme, Bosnia-Herzegovina</v>
          </cell>
        </row>
        <row r="102">
          <cell r="B102" t="str">
            <v>BIH-910-G03-H</v>
          </cell>
          <cell r="C102" t="str">
            <v>Active</v>
          </cell>
          <cell r="D102" t="str">
            <v>Eastern Europe and Central Asia</v>
          </cell>
          <cell r="E102" t="str">
            <v>BIH</v>
          </cell>
          <cell r="F102" t="str">
            <v>United Nations Development Programme, Bosnia-Herzegovina</v>
          </cell>
        </row>
        <row r="103">
          <cell r="B103" t="str">
            <v>BIH-T-UNDP</v>
          </cell>
          <cell r="C103" t="str">
            <v>Active</v>
          </cell>
          <cell r="D103" t="str">
            <v>Eastern Europe and Central Asia</v>
          </cell>
          <cell r="E103" t="str">
            <v>BIH</v>
          </cell>
          <cell r="F103" t="str">
            <v>United Nations Development Programme, Bosnia-Herzegovina</v>
          </cell>
        </row>
        <row r="104">
          <cell r="B104" t="str">
            <v>BOT-202-G01-H-00</v>
          </cell>
          <cell r="C104" t="str">
            <v>Administratively Closed</v>
          </cell>
          <cell r="D104" t="str">
            <v>Southern and Eastern Africa</v>
          </cell>
          <cell r="E104" t="str">
            <v>BWA</v>
          </cell>
          <cell r="F104" t="str">
            <v>Ministry of Finance and Development Planning of Botswana</v>
          </cell>
        </row>
        <row r="105">
          <cell r="B105" t="str">
            <v>BOT-506-G02-T</v>
          </cell>
          <cell r="C105" t="str">
            <v>Financial Closure</v>
          </cell>
          <cell r="D105" t="str">
            <v>Southern and Eastern Africa</v>
          </cell>
          <cell r="E105" t="str">
            <v>BWA</v>
          </cell>
          <cell r="F105" t="str">
            <v>Ministry of Finance and Development Planning of Botswana</v>
          </cell>
        </row>
        <row r="106">
          <cell r="B106" t="str">
            <v>BRA-506-G01-T</v>
          </cell>
          <cell r="C106" t="str">
            <v>Administratively Closed</v>
          </cell>
          <cell r="D106" t="str">
            <v>Latin America and Caribbean</v>
          </cell>
          <cell r="E106" t="str">
            <v>BRA</v>
          </cell>
          <cell r="F106" t="str">
            <v>Fundação Ataulpho de Paiva</v>
          </cell>
        </row>
        <row r="107">
          <cell r="B107" t="str">
            <v>BRA-506-G02-T</v>
          </cell>
          <cell r="C107" t="str">
            <v>Administratively Closed</v>
          </cell>
          <cell r="D107" t="str">
            <v>Latin America and Caribbean</v>
          </cell>
          <cell r="E107" t="str">
            <v>BRA</v>
          </cell>
          <cell r="F107" t="str">
            <v>Fundação Para O Desenvolvimento Científico E Tecnológico Em Saúde</v>
          </cell>
        </row>
        <row r="108">
          <cell r="B108" t="str">
            <v>BRA-809-G03-M</v>
          </cell>
          <cell r="C108" t="str">
            <v>Administratively Closed</v>
          </cell>
          <cell r="D108" t="str">
            <v>Latin America and Caribbean</v>
          </cell>
          <cell r="E108" t="str">
            <v>BRA</v>
          </cell>
          <cell r="F108" t="str">
            <v>Fundação Faculdade de Medicina</v>
          </cell>
        </row>
        <row r="109">
          <cell r="B109" t="str">
            <v>BRA-809-G04-M</v>
          </cell>
          <cell r="C109" t="str">
            <v>Administratively Closed</v>
          </cell>
          <cell r="D109" t="str">
            <v>Latin America and Caribbean</v>
          </cell>
          <cell r="E109" t="str">
            <v>BRA</v>
          </cell>
          <cell r="F109" t="str">
            <v>Fundação de Medicina Tropical Doutor Heitor Vieira Dourado</v>
          </cell>
        </row>
        <row r="110">
          <cell r="B110" t="str">
            <v>BUL-202-G01-H-00</v>
          </cell>
          <cell r="C110" t="str">
            <v>Active</v>
          </cell>
          <cell r="D110" t="str">
            <v>Eastern Europe and Central Asia</v>
          </cell>
          <cell r="E110" t="str">
            <v>BGR</v>
          </cell>
          <cell r="F110" t="str">
            <v>Ministry of Health of Bulgaria</v>
          </cell>
        </row>
        <row r="111">
          <cell r="B111" t="str">
            <v>BUL-607-G02-T</v>
          </cell>
          <cell r="C111" t="str">
            <v>Financial Closure</v>
          </cell>
          <cell r="D111" t="str">
            <v>Eastern Europe and Central Asia</v>
          </cell>
          <cell r="E111" t="str">
            <v>BGR</v>
          </cell>
          <cell r="F111" t="str">
            <v>Ministry of Health of Bulgaria</v>
          </cell>
        </row>
        <row r="112">
          <cell r="B112" t="str">
            <v>BUL-809-G03-T</v>
          </cell>
          <cell r="C112" t="str">
            <v>Active</v>
          </cell>
          <cell r="D112" t="str">
            <v>Eastern Europe and Central Asia</v>
          </cell>
          <cell r="E112" t="str">
            <v>BGR</v>
          </cell>
          <cell r="F112" t="str">
            <v>Ministry of Health of Bulgaria</v>
          </cell>
        </row>
        <row r="113">
          <cell r="B113" t="str">
            <v>BUR-202-G01-M-00</v>
          </cell>
          <cell r="C113" t="str">
            <v>Administratively Closed</v>
          </cell>
          <cell r="D113" t="str">
            <v>Central Africa</v>
          </cell>
          <cell r="E113" t="str">
            <v>BFA</v>
          </cell>
          <cell r="F113" t="str">
            <v>United Nations Development Programme, Burkina Faso</v>
          </cell>
        </row>
        <row r="114">
          <cell r="B114" t="str">
            <v>BUR-202-G02-H-00</v>
          </cell>
          <cell r="C114" t="str">
            <v>Administratively Closed</v>
          </cell>
          <cell r="D114" t="str">
            <v>Central Africa</v>
          </cell>
          <cell r="E114" t="str">
            <v>BFA</v>
          </cell>
          <cell r="F114" t="str">
            <v>United Nations Development Programme, Burkina Faso</v>
          </cell>
        </row>
        <row r="115">
          <cell r="B115" t="str">
            <v>BUR-202-G04-H-00</v>
          </cell>
          <cell r="C115" t="str">
            <v>Administratively Closed</v>
          </cell>
          <cell r="D115" t="str">
            <v>Central Africa</v>
          </cell>
          <cell r="E115" t="str">
            <v>BFA</v>
          </cell>
          <cell r="F115" t="str">
            <v>National Council to Fight Against HIV/AIDS</v>
          </cell>
        </row>
        <row r="116">
          <cell r="B116" t="str">
            <v>BUR-404-G03-T</v>
          </cell>
          <cell r="C116" t="str">
            <v>Administratively Closed</v>
          </cell>
          <cell r="D116" t="str">
            <v>Central Africa</v>
          </cell>
          <cell r="E116" t="str">
            <v>BFA</v>
          </cell>
          <cell r="F116" t="str">
            <v>United Nations Development Programme, Burkina Faso</v>
          </cell>
        </row>
        <row r="117">
          <cell r="B117" t="str">
            <v>BUR-407-G05-T</v>
          </cell>
          <cell r="C117" t="str">
            <v>Financial Closure</v>
          </cell>
          <cell r="D117" t="str">
            <v>Central Africa</v>
          </cell>
          <cell r="E117" t="str">
            <v>BFA</v>
          </cell>
          <cell r="F117" t="str">
            <v>National Council to Fight Against HIV/AIDS</v>
          </cell>
        </row>
        <row r="118">
          <cell r="B118" t="str">
            <v>BUR-607-G06-H</v>
          </cell>
          <cell r="C118" t="str">
            <v>Financial Closure</v>
          </cell>
          <cell r="D118" t="str">
            <v>Central Africa</v>
          </cell>
          <cell r="E118" t="str">
            <v>BFA</v>
          </cell>
          <cell r="F118" t="str">
            <v>National Council to Fight Against HIV/AIDS</v>
          </cell>
        </row>
        <row r="119">
          <cell r="B119" t="str">
            <v>BUR-708-G07-M</v>
          </cell>
          <cell r="C119" t="str">
            <v>Financial Closure</v>
          </cell>
          <cell r="D119" t="str">
            <v>Central Africa</v>
          </cell>
          <cell r="E119" t="str">
            <v>BFA</v>
          </cell>
          <cell r="F119" t="str">
            <v>National Council to Fight Against HIV/AIDS</v>
          </cell>
        </row>
        <row r="120">
          <cell r="B120" t="str">
            <v>BUR-809-G08-M</v>
          </cell>
          <cell r="C120" t="str">
            <v>Administratively Closed</v>
          </cell>
          <cell r="D120" t="str">
            <v>Central Africa</v>
          </cell>
          <cell r="E120" t="str">
            <v>BFA</v>
          </cell>
          <cell r="F120" t="str">
            <v>Programme d'Appui au Developpment Sanitaire</v>
          </cell>
        </row>
        <row r="121">
          <cell r="B121" t="str">
            <v>BUR-809-G09-M</v>
          </cell>
          <cell r="C121" t="str">
            <v>Administratively Closed</v>
          </cell>
          <cell r="D121" t="str">
            <v>Central Africa</v>
          </cell>
          <cell r="E121" t="str">
            <v>BFA</v>
          </cell>
          <cell r="F121" t="str">
            <v>Plan International Burkina Faso</v>
          </cell>
        </row>
        <row r="122">
          <cell r="B122" t="str">
            <v>BUR-810-G10-T</v>
          </cell>
          <cell r="C122" t="str">
            <v>Active</v>
          </cell>
          <cell r="D122" t="str">
            <v>Central Africa</v>
          </cell>
          <cell r="E122" t="str">
            <v>BFA</v>
          </cell>
          <cell r="F122" t="str">
            <v>Programme d'Appui au Developpment Sanitaire</v>
          </cell>
        </row>
        <row r="123">
          <cell r="B123" t="str">
            <v>BUR-810-G11-T</v>
          </cell>
          <cell r="C123" t="str">
            <v>Active</v>
          </cell>
          <cell r="D123" t="str">
            <v>Central Africa</v>
          </cell>
          <cell r="E123" t="str">
            <v>BFA</v>
          </cell>
          <cell r="F123" t="str">
            <v>Programme d’Appui au Monde Associatif et Communautaire</v>
          </cell>
        </row>
        <row r="124">
          <cell r="B124" t="str">
            <v>BUR-H-IPC</v>
          </cell>
          <cell r="C124" t="str">
            <v>Active</v>
          </cell>
          <cell r="D124" t="str">
            <v>Central Africa</v>
          </cell>
          <cell r="E124" t="str">
            <v>BFA</v>
          </cell>
          <cell r="F124" t="str">
            <v>Initiative Privée Communautaire</v>
          </cell>
        </row>
        <row r="125">
          <cell r="B125" t="str">
            <v>BUR-H-SPCNLS</v>
          </cell>
          <cell r="C125" t="str">
            <v>Active</v>
          </cell>
          <cell r="D125" t="str">
            <v>Central Africa</v>
          </cell>
          <cell r="E125" t="str">
            <v>BFA</v>
          </cell>
          <cell r="F125" t="str">
            <v>National Council to Fight Against HIV/AIDS</v>
          </cell>
        </row>
        <row r="126">
          <cell r="B126" t="str">
            <v>BUR-M-PADS</v>
          </cell>
          <cell r="C126" t="str">
            <v>Active</v>
          </cell>
          <cell r="D126" t="str">
            <v>Central Africa</v>
          </cell>
          <cell r="E126" t="str">
            <v>BFA</v>
          </cell>
          <cell r="F126" t="str">
            <v>Programme d'Appui au Developpment Sanitaire</v>
          </cell>
        </row>
        <row r="127">
          <cell r="B127" t="str">
            <v>BUR-M-PLAN</v>
          </cell>
          <cell r="C127" t="str">
            <v>Active</v>
          </cell>
          <cell r="D127" t="str">
            <v>Central Africa</v>
          </cell>
          <cell r="E127" t="str">
            <v>BFA</v>
          </cell>
          <cell r="F127" t="str">
            <v>Plan International Burkina Faso</v>
          </cell>
        </row>
        <row r="128">
          <cell r="B128" t="str">
            <v>BDI-M-SEPCNLS</v>
          </cell>
          <cell r="C128" t="str">
            <v>Active</v>
          </cell>
          <cell r="D128" t="str">
            <v>Central Africa</v>
          </cell>
          <cell r="E128" t="str">
            <v>BDI</v>
          </cell>
          <cell r="F128" t="str">
            <v>Conseil National de Lutte contre le SIDA (CNLS), Burundi</v>
          </cell>
        </row>
        <row r="129">
          <cell r="B129" t="str">
            <v>BRN-102-G01-H-00</v>
          </cell>
          <cell r="C129" t="str">
            <v>Financially Closed</v>
          </cell>
          <cell r="D129" t="str">
            <v>Central Africa</v>
          </cell>
          <cell r="E129" t="str">
            <v>BDI</v>
          </cell>
          <cell r="F129" t="str">
            <v>Conseil National de Lutte contre le SIDA (CNLS), Burundi</v>
          </cell>
        </row>
        <row r="130">
          <cell r="B130" t="str">
            <v>BRN-202-G02-M-00</v>
          </cell>
          <cell r="C130" t="str">
            <v>Administratively Closed</v>
          </cell>
          <cell r="D130" t="str">
            <v>Central Africa</v>
          </cell>
          <cell r="E130" t="str">
            <v>BDI</v>
          </cell>
          <cell r="F130" t="str">
            <v>Projet Sante et Population II, Ministry of Health of Burundi</v>
          </cell>
        </row>
        <row r="131">
          <cell r="B131" t="str">
            <v>BRN-202-G05-M-00</v>
          </cell>
          <cell r="C131" t="str">
            <v>Financial Closure</v>
          </cell>
          <cell r="D131" t="str">
            <v>Central Africa</v>
          </cell>
          <cell r="E131" t="str">
            <v>BDI</v>
          </cell>
          <cell r="F131" t="str">
            <v>Conseil National de Lutte contre le SIDA (CNLS), Burundi</v>
          </cell>
        </row>
        <row r="132">
          <cell r="B132" t="str">
            <v>BRN-405-G03-T</v>
          </cell>
          <cell r="C132" t="str">
            <v>Administratively Closed</v>
          </cell>
          <cell r="D132" t="str">
            <v>Central Africa</v>
          </cell>
          <cell r="E132" t="str">
            <v>BDI</v>
          </cell>
          <cell r="F132" t="str">
            <v>Programme National de Lutte contre la Tuberculose</v>
          </cell>
        </row>
        <row r="133">
          <cell r="B133" t="str">
            <v>BRN-506-G04-H</v>
          </cell>
          <cell r="C133" t="str">
            <v>Financial Closure</v>
          </cell>
          <cell r="D133" t="str">
            <v>Central Africa</v>
          </cell>
          <cell r="E133" t="str">
            <v>BDI</v>
          </cell>
          <cell r="F133" t="str">
            <v>Conseil National de Lutte contre le SIDA (CNLS), Burundi</v>
          </cell>
        </row>
        <row r="134">
          <cell r="B134" t="str">
            <v>BRN-708-G06-T</v>
          </cell>
          <cell r="C134" t="str">
            <v>Active</v>
          </cell>
          <cell r="D134" t="str">
            <v>Central Africa</v>
          </cell>
          <cell r="E134" t="str">
            <v>BDI</v>
          </cell>
          <cell r="F134" t="str">
            <v>Programme National de Lutte contre la Tuberculose</v>
          </cell>
        </row>
        <row r="135">
          <cell r="B135" t="str">
            <v>BRN-809-G07-H</v>
          </cell>
          <cell r="C135" t="str">
            <v>Active</v>
          </cell>
          <cell r="D135" t="str">
            <v>Central Africa</v>
          </cell>
          <cell r="E135" t="str">
            <v>BDI</v>
          </cell>
          <cell r="F135" t="str">
            <v>Conseil National de Lutte contre le SIDA (CNLS), Burundi</v>
          </cell>
        </row>
        <row r="136">
          <cell r="B136" t="str">
            <v>BRN-809-G08-H</v>
          </cell>
          <cell r="C136" t="str">
            <v>Administratively Closed</v>
          </cell>
          <cell r="D136" t="str">
            <v>Central Africa</v>
          </cell>
          <cell r="E136" t="str">
            <v>BDI</v>
          </cell>
          <cell r="F136" t="str">
            <v>Reseau Burundais des Personnes Vivant avec le VIH/SIDA</v>
          </cell>
        </row>
        <row r="137">
          <cell r="B137" t="str">
            <v>BRN-813-G11-H</v>
          </cell>
          <cell r="C137" t="str">
            <v>Active</v>
          </cell>
          <cell r="D137" t="str">
            <v>Central Africa</v>
          </cell>
          <cell r="E137" t="str">
            <v>BDI</v>
          </cell>
          <cell r="F137" t="str">
            <v>Conseil National de Lutte contre le SIDA (CNLS), Burundi</v>
          </cell>
        </row>
        <row r="138">
          <cell r="B138" t="str">
            <v>BRN-910-G09-M</v>
          </cell>
          <cell r="C138" t="str">
            <v>Active</v>
          </cell>
          <cell r="D138" t="str">
            <v>Central Africa</v>
          </cell>
          <cell r="E138" t="str">
            <v>BDI</v>
          </cell>
          <cell r="F138" t="str">
            <v>Conseil National de Lutte contre le SIDA (CNLS), Burundi</v>
          </cell>
        </row>
        <row r="139">
          <cell r="B139" t="str">
            <v>BRN-910-G10-M</v>
          </cell>
          <cell r="C139" t="str">
            <v>Active</v>
          </cell>
          <cell r="D139" t="str">
            <v>Central Africa</v>
          </cell>
          <cell r="E139" t="str">
            <v>BDI</v>
          </cell>
          <cell r="F139" t="str">
            <v>CED-Caritas, Burundi</v>
          </cell>
        </row>
        <row r="140">
          <cell r="B140" t="str">
            <v>CAM-102-G01-H-00</v>
          </cell>
          <cell r="C140" t="str">
            <v>Administratively Closed</v>
          </cell>
          <cell r="D140" t="str">
            <v>South East Asia</v>
          </cell>
          <cell r="E140" t="str">
            <v>KHM</v>
          </cell>
          <cell r="F140" t="str">
            <v>Ministry of Health of Cambodia</v>
          </cell>
        </row>
        <row r="141">
          <cell r="B141" t="str">
            <v>CAM-202-G02-H-00</v>
          </cell>
          <cell r="C141" t="str">
            <v>Administratively Closed</v>
          </cell>
          <cell r="D141" t="str">
            <v>South East Asia</v>
          </cell>
          <cell r="E141" t="str">
            <v>KHM</v>
          </cell>
          <cell r="F141" t="str">
            <v>Ministry of Health of Cambodia</v>
          </cell>
        </row>
        <row r="142">
          <cell r="B142" t="str">
            <v>CAM-202-G03-M-00</v>
          </cell>
          <cell r="C142" t="str">
            <v>Administratively Closed</v>
          </cell>
          <cell r="D142" t="str">
            <v>South East Asia</v>
          </cell>
          <cell r="E142" t="str">
            <v>KHM</v>
          </cell>
          <cell r="F142" t="str">
            <v>Ministry of Health of Cambodia</v>
          </cell>
        </row>
        <row r="143">
          <cell r="B143" t="str">
            <v>CAM-202-G04-T-00</v>
          </cell>
          <cell r="C143" t="str">
            <v>Administratively Closed</v>
          </cell>
          <cell r="D143" t="str">
            <v>South East Asia</v>
          </cell>
          <cell r="E143" t="str">
            <v>KHM</v>
          </cell>
          <cell r="F143" t="str">
            <v>Ministry of Health of Cambodia</v>
          </cell>
        </row>
        <row r="144">
          <cell r="B144" t="str">
            <v>CAM-202-G13-M</v>
          </cell>
          <cell r="C144" t="str">
            <v>Administratively Closed</v>
          </cell>
          <cell r="D144" t="str">
            <v>South East Asia</v>
          </cell>
          <cell r="E144" t="str">
            <v>KHM</v>
          </cell>
          <cell r="F144" t="str">
            <v>National Centre for Parasitology, Entomology and Malaria Control</v>
          </cell>
        </row>
        <row r="145">
          <cell r="B145" t="str">
            <v>CAM-405-G05-H</v>
          </cell>
          <cell r="C145" t="str">
            <v>Administratively Closed</v>
          </cell>
          <cell r="D145" t="str">
            <v>South East Asia</v>
          </cell>
          <cell r="E145" t="str">
            <v>KHM</v>
          </cell>
          <cell r="F145" t="str">
            <v>Ministry of Health of Cambodia</v>
          </cell>
        </row>
        <row r="146">
          <cell r="B146" t="str">
            <v>CAM-405-G06-M</v>
          </cell>
          <cell r="C146" t="str">
            <v>Administratively Closed</v>
          </cell>
          <cell r="D146" t="str">
            <v>South East Asia</v>
          </cell>
          <cell r="E146" t="str">
            <v>KHM</v>
          </cell>
          <cell r="F146" t="str">
            <v>Ministry of Health of Cambodia</v>
          </cell>
        </row>
        <row r="147">
          <cell r="B147" t="str">
            <v>CAM-506-G07-H</v>
          </cell>
          <cell r="C147" t="str">
            <v>Administratively Closed</v>
          </cell>
          <cell r="D147" t="str">
            <v>South East Asia</v>
          </cell>
          <cell r="E147" t="str">
            <v>KHM</v>
          </cell>
          <cell r="F147" t="str">
            <v>Ministry of Health of Cambodia</v>
          </cell>
        </row>
        <row r="148">
          <cell r="B148" t="str">
            <v>CAM-506-G08-S</v>
          </cell>
          <cell r="C148" t="str">
            <v>Administratively Closed</v>
          </cell>
          <cell r="D148" t="str">
            <v>South East Asia</v>
          </cell>
          <cell r="E148" t="str">
            <v>KHM</v>
          </cell>
          <cell r="F148" t="str">
            <v>Ministry of Health of Cambodia</v>
          </cell>
        </row>
        <row r="149">
          <cell r="B149" t="str">
            <v>CAM-506-G09-T</v>
          </cell>
          <cell r="C149" t="str">
            <v>Administratively Closed</v>
          </cell>
          <cell r="D149" t="str">
            <v>South East Asia</v>
          </cell>
          <cell r="E149" t="str">
            <v>KHM</v>
          </cell>
          <cell r="F149" t="str">
            <v>Ministry of Health of Cambodia</v>
          </cell>
        </row>
        <row r="150">
          <cell r="B150" t="str">
            <v>CAM-607-G10-M</v>
          </cell>
          <cell r="C150" t="str">
            <v>Financial Closure</v>
          </cell>
          <cell r="D150" t="str">
            <v>South East Asia</v>
          </cell>
          <cell r="E150" t="str">
            <v>KHM</v>
          </cell>
          <cell r="F150" t="str">
            <v>Ministry of Health of Cambodia</v>
          </cell>
        </row>
        <row r="151">
          <cell r="B151" t="str">
            <v>CAM-708-G11-H</v>
          </cell>
          <cell r="C151" t="str">
            <v>Administratively Closed</v>
          </cell>
          <cell r="D151" t="str">
            <v>South East Asia</v>
          </cell>
          <cell r="E151" t="str">
            <v>KHM</v>
          </cell>
          <cell r="F151" t="str">
            <v>National Center for HIV/AIDS, Dermatology and STI</v>
          </cell>
        </row>
        <row r="152">
          <cell r="B152" t="str">
            <v>CAM-708-G12-T</v>
          </cell>
          <cell r="C152" t="str">
            <v>Active</v>
          </cell>
          <cell r="D152" t="str">
            <v>South East Asia</v>
          </cell>
          <cell r="E152" t="str">
            <v>KHM</v>
          </cell>
          <cell r="F152" t="str">
            <v>National Center for Tuberculosis and Leprosy Control</v>
          </cell>
        </row>
        <row r="153">
          <cell r="B153" t="str">
            <v>CAM-H-NCHADS</v>
          </cell>
          <cell r="C153" t="str">
            <v>Active</v>
          </cell>
          <cell r="D153" t="str">
            <v>South East Asia</v>
          </cell>
          <cell r="E153" t="str">
            <v>KHM</v>
          </cell>
          <cell r="F153" t="str">
            <v>National Center for HIV/AIDS, Dermatology and STI</v>
          </cell>
        </row>
        <row r="154">
          <cell r="B154" t="str">
            <v>CAM-M-CNM</v>
          </cell>
          <cell r="C154" t="str">
            <v>Financial Closure</v>
          </cell>
          <cell r="D154" t="str">
            <v>South East Asia</v>
          </cell>
          <cell r="E154" t="str">
            <v>KHM</v>
          </cell>
          <cell r="F154" t="str">
            <v>National Centre for Parasitology, Entomology and Malaria Control</v>
          </cell>
        </row>
        <row r="155">
          <cell r="B155" t="str">
            <v>CAM-M-UNOPS</v>
          </cell>
          <cell r="C155" t="str">
            <v>Active</v>
          </cell>
          <cell r="D155" t="str">
            <v>South East Asia</v>
          </cell>
          <cell r="E155" t="str">
            <v>KHM</v>
          </cell>
          <cell r="F155" t="str">
            <v>United Nations Office for Project Services, Denmark</v>
          </cell>
        </row>
        <row r="156">
          <cell r="B156" t="str">
            <v>CAM-S-PRMOH</v>
          </cell>
          <cell r="C156" t="str">
            <v>Active</v>
          </cell>
          <cell r="D156" t="str">
            <v>South East Asia</v>
          </cell>
          <cell r="E156" t="str">
            <v>KHM</v>
          </cell>
          <cell r="F156" t="str">
            <v>Ministry of Health of Cambodia</v>
          </cell>
        </row>
        <row r="157">
          <cell r="B157" t="str">
            <v>KHM-T-CENAT</v>
          </cell>
          <cell r="C157" t="str">
            <v>Active</v>
          </cell>
          <cell r="D157" t="str">
            <v>South East Asia</v>
          </cell>
          <cell r="E157" t="str">
            <v>KHM</v>
          </cell>
          <cell r="F157" t="str">
            <v>National Center for Tuberculosis and Leprosy Control</v>
          </cell>
        </row>
        <row r="158">
          <cell r="B158" t="str">
            <v>CMR-011-G10-H</v>
          </cell>
          <cell r="C158" t="str">
            <v>Active</v>
          </cell>
          <cell r="D158" t="str">
            <v>Western Africa</v>
          </cell>
          <cell r="E158" t="str">
            <v>CMR</v>
          </cell>
          <cell r="F158" t="str">
            <v>Cameroon National Association for Family Welfare</v>
          </cell>
        </row>
        <row r="159">
          <cell r="B159" t="str">
            <v>CMR-011-G11-H</v>
          </cell>
          <cell r="C159" t="str">
            <v>Active</v>
          </cell>
          <cell r="D159" t="str">
            <v>Western Africa</v>
          </cell>
          <cell r="E159" t="str">
            <v>CMR</v>
          </cell>
          <cell r="F159" t="str">
            <v>National AIDS Control Program, Ministry of Public Health of Cameroon</v>
          </cell>
        </row>
        <row r="160">
          <cell r="B160" t="str">
            <v>CMR-304-G01-H</v>
          </cell>
          <cell r="C160" t="str">
            <v>Administratively Closed</v>
          </cell>
          <cell r="D160" t="str">
            <v>Western Africa</v>
          </cell>
          <cell r="E160" t="str">
            <v>CMR</v>
          </cell>
          <cell r="F160" t="str">
            <v>Ministry of Public Health of Cameroon</v>
          </cell>
        </row>
        <row r="161">
          <cell r="B161" t="str">
            <v>CMR-304-G02-M</v>
          </cell>
          <cell r="C161" t="str">
            <v>Administratively Closed</v>
          </cell>
          <cell r="D161" t="str">
            <v>Western Africa</v>
          </cell>
          <cell r="E161" t="str">
            <v>CMR</v>
          </cell>
          <cell r="F161" t="str">
            <v>National Malaria Control Program, Ministry of Public Health of Cameroon</v>
          </cell>
        </row>
        <row r="162">
          <cell r="B162" t="str">
            <v>CMR-304-G03-T</v>
          </cell>
          <cell r="C162" t="str">
            <v>Administratively Closed</v>
          </cell>
          <cell r="D162" t="str">
            <v>Western Africa</v>
          </cell>
          <cell r="E162" t="str">
            <v>CMR</v>
          </cell>
          <cell r="F162" t="str">
            <v>Ministry of Public Health of Cameroon</v>
          </cell>
        </row>
        <row r="163">
          <cell r="B163" t="str">
            <v>CMR-404-G04-H</v>
          </cell>
          <cell r="C163" t="str">
            <v>Administratively Closed</v>
          </cell>
          <cell r="D163" t="str">
            <v>Western Africa</v>
          </cell>
          <cell r="E163" t="str">
            <v>CMR</v>
          </cell>
          <cell r="F163" t="str">
            <v>CARE International in Cameroon</v>
          </cell>
        </row>
        <row r="164">
          <cell r="B164" t="str">
            <v>CMR-506-G05-H</v>
          </cell>
          <cell r="C164" t="str">
            <v>Administratively Closed</v>
          </cell>
          <cell r="D164" t="str">
            <v>Western Africa</v>
          </cell>
          <cell r="E164" t="str">
            <v>CMR</v>
          </cell>
          <cell r="F164" t="str">
            <v>National AIDS Control Program, Ministry of Public Health of Cameroon</v>
          </cell>
        </row>
        <row r="165">
          <cell r="B165" t="str">
            <v>CMR-506-G06-M</v>
          </cell>
          <cell r="C165" t="str">
            <v>Administratively Closed</v>
          </cell>
          <cell r="D165" t="str">
            <v>Western Africa</v>
          </cell>
          <cell r="E165" t="str">
            <v>CMR</v>
          </cell>
          <cell r="F165" t="str">
            <v>National Malaria Control Program, Ministry of Public Health of Cameroon</v>
          </cell>
        </row>
        <row r="166">
          <cell r="B166" t="str">
            <v>CMR-910-G07-M</v>
          </cell>
          <cell r="C166" t="str">
            <v>Active</v>
          </cell>
          <cell r="D166" t="str">
            <v>Western Africa</v>
          </cell>
          <cell r="E166" t="str">
            <v>CMR</v>
          </cell>
          <cell r="F166" t="str">
            <v>National Malaria Control Program, Ministry of Public Health of Cameroon</v>
          </cell>
        </row>
        <row r="167">
          <cell r="B167" t="str">
            <v>CMR-910-G08-M</v>
          </cell>
          <cell r="C167" t="str">
            <v>Active</v>
          </cell>
          <cell r="D167" t="str">
            <v>Western Africa</v>
          </cell>
          <cell r="E167" t="str">
            <v>CMR</v>
          </cell>
          <cell r="F167" t="str">
            <v>Plan International Cameroon</v>
          </cell>
        </row>
        <row r="168">
          <cell r="B168" t="str">
            <v>CMR-910-G09-T</v>
          </cell>
          <cell r="C168" t="str">
            <v>Active</v>
          </cell>
          <cell r="D168" t="str">
            <v>Western Africa</v>
          </cell>
          <cell r="E168" t="str">
            <v>CMR</v>
          </cell>
          <cell r="F168" t="str">
            <v>National Tuberculosis Control Program, Ministry of Public Health of Cameroon</v>
          </cell>
        </row>
        <row r="169">
          <cell r="B169" t="str">
            <v>CMR-M-MOH</v>
          </cell>
          <cell r="C169" t="str">
            <v>Active</v>
          </cell>
          <cell r="D169" t="str">
            <v>Western Africa</v>
          </cell>
          <cell r="E169" t="str">
            <v>CMR</v>
          </cell>
          <cell r="F169" t="str">
            <v>National Malaria Control Program, Ministry of Public Health of Cameroon</v>
          </cell>
        </row>
        <row r="170">
          <cell r="B170" t="str">
            <v>CPV-011-G03-M</v>
          </cell>
          <cell r="C170" t="str">
            <v>Active</v>
          </cell>
          <cell r="D170" t="str">
            <v>Western Africa</v>
          </cell>
          <cell r="E170" t="str">
            <v>CPV</v>
          </cell>
          <cell r="F170" t="str">
            <v>Coordination Committee to Fight AIDS of Cape Verde</v>
          </cell>
        </row>
        <row r="171">
          <cell r="B171" t="str">
            <v>CPV-810-G01-H</v>
          </cell>
          <cell r="C171" t="str">
            <v>Active</v>
          </cell>
          <cell r="D171" t="str">
            <v>Western Africa</v>
          </cell>
          <cell r="E171" t="str">
            <v>CPV</v>
          </cell>
          <cell r="F171" t="str">
            <v>Coordination Committee to Fight AIDS of Cape Verde</v>
          </cell>
        </row>
        <row r="172">
          <cell r="B172" t="str">
            <v>CPV-810-G02-H</v>
          </cell>
          <cell r="C172" t="str">
            <v>Active</v>
          </cell>
          <cell r="D172" t="str">
            <v>Western Africa</v>
          </cell>
          <cell r="E172" t="str">
            <v>CPV</v>
          </cell>
          <cell r="F172" t="str">
            <v>Cape Verde Non Governmental Organisations Platform</v>
          </cell>
        </row>
        <row r="173">
          <cell r="B173" t="str">
            <v>CAF-202-G01-H-00</v>
          </cell>
          <cell r="C173" t="str">
            <v>Financial Closure</v>
          </cell>
          <cell r="D173" t="str">
            <v>Central Africa</v>
          </cell>
          <cell r="E173" t="str">
            <v>CAF</v>
          </cell>
          <cell r="F173" t="str">
            <v>United Nations Development Programme, Central African Republic</v>
          </cell>
        </row>
        <row r="174">
          <cell r="B174" t="str">
            <v>CAF-404-G02-H</v>
          </cell>
          <cell r="C174" t="str">
            <v>Financial Closure</v>
          </cell>
          <cell r="D174" t="str">
            <v>Central Africa</v>
          </cell>
          <cell r="E174" t="str">
            <v>CAF</v>
          </cell>
          <cell r="F174" t="str">
            <v>United Nations Development Programme, Central African Republic</v>
          </cell>
        </row>
        <row r="175">
          <cell r="B175" t="str">
            <v>CAF-404-G03-T</v>
          </cell>
          <cell r="C175" t="str">
            <v>Financial Closure</v>
          </cell>
          <cell r="D175" t="str">
            <v>Central Africa</v>
          </cell>
          <cell r="E175" t="str">
            <v>CAF</v>
          </cell>
          <cell r="F175" t="str">
            <v>United Nations Development Programme, Central African Republic</v>
          </cell>
        </row>
        <row r="176">
          <cell r="B176" t="str">
            <v>CAF-405-G04-M</v>
          </cell>
          <cell r="C176" t="str">
            <v>Financial Closure</v>
          </cell>
          <cell r="D176" t="str">
            <v>Central Africa</v>
          </cell>
          <cell r="E176" t="str">
            <v>CAF</v>
          </cell>
          <cell r="F176" t="str">
            <v>United Nations Development Programme, Central African Republic</v>
          </cell>
        </row>
        <row r="177">
          <cell r="B177" t="str">
            <v>CAF-409-G06-H</v>
          </cell>
          <cell r="C177" t="str">
            <v>Financially Closed</v>
          </cell>
          <cell r="D177" t="str">
            <v>Central Africa</v>
          </cell>
          <cell r="E177" t="str">
            <v>CAF</v>
          </cell>
          <cell r="F177" t="str">
            <v>Comité National de Lutte contre le VIH/SIDA, CAF</v>
          </cell>
        </row>
        <row r="178">
          <cell r="B178" t="str">
            <v>CAF-409-G07-T</v>
          </cell>
          <cell r="C178" t="str">
            <v>Financial Closure</v>
          </cell>
          <cell r="D178" t="str">
            <v>Central Africa</v>
          </cell>
          <cell r="E178" t="str">
            <v>CAF</v>
          </cell>
          <cell r="F178" t="str">
            <v>Comité National de Lutte contre le VIH/SIDA, CAF</v>
          </cell>
        </row>
        <row r="179">
          <cell r="B179" t="str">
            <v>CAF-708-G05-H</v>
          </cell>
          <cell r="C179" t="str">
            <v>Financial Closure</v>
          </cell>
          <cell r="D179" t="str">
            <v>Central Africa</v>
          </cell>
          <cell r="E179" t="str">
            <v>CAF</v>
          </cell>
          <cell r="F179" t="str">
            <v>Comité National de Lutte contre le VIH/SIDA, CAF</v>
          </cell>
        </row>
        <row r="180">
          <cell r="B180" t="str">
            <v>CAF-810-G08-M</v>
          </cell>
          <cell r="C180" t="str">
            <v>Financial Closure</v>
          </cell>
          <cell r="D180" t="str">
            <v>Central Africa</v>
          </cell>
          <cell r="E180" t="str">
            <v>CAF</v>
          </cell>
          <cell r="F180" t="str">
            <v>Comité National de Lutte contre le VIH/SIDA, CAF</v>
          </cell>
        </row>
        <row r="181">
          <cell r="B181" t="str">
            <v>CAF-813-G10-M</v>
          </cell>
          <cell r="C181" t="str">
            <v>Active</v>
          </cell>
          <cell r="D181" t="str">
            <v>Central Africa</v>
          </cell>
          <cell r="E181" t="str">
            <v>CAF</v>
          </cell>
          <cell r="F181" t="str">
            <v>International Federation of Red Cross and Red Crescent Societies</v>
          </cell>
        </row>
        <row r="182">
          <cell r="B182" t="str">
            <v>CAF-911-G09-T</v>
          </cell>
          <cell r="C182" t="str">
            <v>Financial Closure</v>
          </cell>
          <cell r="D182" t="str">
            <v>Central Africa</v>
          </cell>
          <cell r="E182" t="str">
            <v>CAF</v>
          </cell>
          <cell r="F182" t="str">
            <v>Ministry of Public Health, Population and Fight against HIV/AIDS</v>
          </cell>
        </row>
        <row r="183">
          <cell r="B183" t="str">
            <v>CAF-C-IFRC</v>
          </cell>
          <cell r="C183" t="str">
            <v>Active</v>
          </cell>
          <cell r="D183" t="str">
            <v>Central Africa</v>
          </cell>
          <cell r="E183" t="str">
            <v>CAF</v>
          </cell>
          <cell r="F183" t="str">
            <v>International Federation of Red Cross and Red Crescent Societies</v>
          </cell>
        </row>
        <row r="184">
          <cell r="B184" t="str">
            <v>TCD-202-G01-T-00</v>
          </cell>
          <cell r="C184" t="str">
            <v>Administratively Closed</v>
          </cell>
          <cell r="D184" t="str">
            <v>Western Africa</v>
          </cell>
          <cell r="E184" t="str">
            <v>TCD</v>
          </cell>
          <cell r="F184" t="str">
            <v>Fonds de Soutien aux Activités en matière de Population</v>
          </cell>
        </row>
        <row r="185">
          <cell r="B185" t="str">
            <v>TCD-304-G02-H</v>
          </cell>
          <cell r="C185" t="str">
            <v>Administratively Closed</v>
          </cell>
          <cell r="D185" t="str">
            <v>Western Africa</v>
          </cell>
          <cell r="E185" t="str">
            <v>TCD</v>
          </cell>
          <cell r="F185" t="str">
            <v>Fonds de Soutien aux Activités en matière de Population</v>
          </cell>
        </row>
        <row r="186">
          <cell r="B186" t="str">
            <v>TCD-708-G03-M</v>
          </cell>
          <cell r="C186" t="str">
            <v>Administratively Closed</v>
          </cell>
          <cell r="D186" t="str">
            <v>Western Africa</v>
          </cell>
          <cell r="E186" t="str">
            <v>TCD</v>
          </cell>
          <cell r="F186" t="str">
            <v>United Nations Development Programme, Chad</v>
          </cell>
        </row>
        <row r="187">
          <cell r="B187" t="str">
            <v>TCD-810-G04-H</v>
          </cell>
          <cell r="C187" t="str">
            <v>Financial Closure</v>
          </cell>
          <cell r="D187" t="str">
            <v>Western Africa</v>
          </cell>
          <cell r="E187" t="str">
            <v>TCD</v>
          </cell>
          <cell r="F187" t="str">
            <v>Association of Social Marketing in Chad (AMASOT)</v>
          </cell>
        </row>
        <row r="188">
          <cell r="B188" t="str">
            <v>TCD-810-G05-H</v>
          </cell>
          <cell r="C188" t="str">
            <v>Active</v>
          </cell>
          <cell r="D188" t="str">
            <v>Western Africa</v>
          </cell>
          <cell r="E188" t="str">
            <v>TCD</v>
          </cell>
          <cell r="F188" t="str">
            <v>Fonds de Soutien aux Activités en matière de Population</v>
          </cell>
        </row>
        <row r="189">
          <cell r="B189" t="str">
            <v>TCD-810-G06-H</v>
          </cell>
          <cell r="C189" t="str">
            <v>Financial Closure</v>
          </cell>
          <cell r="D189" t="str">
            <v>Western Africa</v>
          </cell>
          <cell r="E189" t="str">
            <v>TCD</v>
          </cell>
          <cell r="F189" t="str">
            <v>National Union of Diocesan Associations</v>
          </cell>
        </row>
        <row r="190">
          <cell r="B190" t="str">
            <v>TCD-810-G07-T</v>
          </cell>
          <cell r="C190" t="str">
            <v>Active</v>
          </cell>
          <cell r="D190" t="str">
            <v>Western Africa</v>
          </cell>
          <cell r="E190" t="str">
            <v>TCD</v>
          </cell>
          <cell r="F190" t="str">
            <v>Fonds de Soutien aux Activités en matière de Population</v>
          </cell>
        </row>
        <row r="191">
          <cell r="B191" t="str">
            <v>TCD-910-G08-M</v>
          </cell>
          <cell r="C191" t="str">
            <v>Administratively Closed</v>
          </cell>
          <cell r="D191" t="str">
            <v>Western Africa</v>
          </cell>
          <cell r="E191" t="str">
            <v>TCD</v>
          </cell>
          <cell r="F191" t="str">
            <v>United Nations Development Programme, Chad</v>
          </cell>
        </row>
        <row r="192">
          <cell r="B192" t="str">
            <v>TCD-M-UNDP</v>
          </cell>
          <cell r="C192" t="str">
            <v>Active</v>
          </cell>
          <cell r="D192" t="str">
            <v>Western Africa</v>
          </cell>
          <cell r="E192" t="str">
            <v>TCD</v>
          </cell>
          <cell r="F192" t="str">
            <v>United Nations Development Programme, Chad</v>
          </cell>
        </row>
        <row r="193">
          <cell r="B193" t="str">
            <v>TCD-T13-G09-M</v>
          </cell>
          <cell r="C193" t="str">
            <v>Active</v>
          </cell>
          <cell r="D193" t="str">
            <v>Western Africa</v>
          </cell>
          <cell r="E193" t="str">
            <v>TCD</v>
          </cell>
          <cell r="F193" t="str">
            <v>Fonds de Soutien aux Activités en matière de Population</v>
          </cell>
        </row>
        <row r="194">
          <cell r="B194" t="str">
            <v>CHL-102-G01-H-00</v>
          </cell>
          <cell r="C194" t="str">
            <v>Administratively Closed</v>
          </cell>
          <cell r="D194" t="str">
            <v>Latin America and Caribbean</v>
          </cell>
          <cell r="E194" t="str">
            <v>CHL</v>
          </cell>
          <cell r="F194" t="str">
            <v>Consejo de las Américas</v>
          </cell>
        </row>
        <row r="195">
          <cell r="B195" t="str">
            <v>CHN-011-G15-M</v>
          </cell>
          <cell r="C195" t="str">
            <v>Financial Closure</v>
          </cell>
          <cell r="D195" t="str">
            <v>High Impact Asia</v>
          </cell>
          <cell r="E195" t="str">
            <v>CHN</v>
          </cell>
          <cell r="F195" t="str">
            <v>Chinese Centre for Disease Control and Prevention</v>
          </cell>
        </row>
        <row r="196">
          <cell r="B196" t="str">
            <v>CHN-102-G01-T-00</v>
          </cell>
          <cell r="C196" t="str">
            <v>Administratively Closed</v>
          </cell>
          <cell r="D196" t="str">
            <v>High Impact Asia</v>
          </cell>
          <cell r="E196" t="str">
            <v>CHN</v>
          </cell>
          <cell r="F196" t="str">
            <v>Chinese Centre for Disease Control and Prevention</v>
          </cell>
        </row>
        <row r="197">
          <cell r="B197" t="str">
            <v>CHN-102-G02-M-00</v>
          </cell>
          <cell r="C197" t="str">
            <v>Administratively Closed</v>
          </cell>
          <cell r="D197" t="str">
            <v>High Impact Asia</v>
          </cell>
          <cell r="E197" t="str">
            <v>CHN</v>
          </cell>
          <cell r="F197" t="str">
            <v>Chinese Centre for Disease Control and Prevention</v>
          </cell>
        </row>
        <row r="198">
          <cell r="B198" t="str">
            <v>CHN-304-G03-H</v>
          </cell>
          <cell r="C198" t="str">
            <v>Financial Closure</v>
          </cell>
          <cell r="D198" t="str">
            <v>High Impact Asia</v>
          </cell>
          <cell r="E198" t="str">
            <v>CHN</v>
          </cell>
          <cell r="F198" t="str">
            <v>Chinese Centre for Disease Control and Prevention</v>
          </cell>
        </row>
        <row r="199">
          <cell r="B199" t="str">
            <v>CHN-405-G04-T</v>
          </cell>
          <cell r="C199" t="str">
            <v>Administratively Closed</v>
          </cell>
          <cell r="D199" t="str">
            <v>High Impact Asia</v>
          </cell>
          <cell r="E199" t="str">
            <v>CHN</v>
          </cell>
          <cell r="F199" t="str">
            <v>Chinese Centre for Disease Control and Prevention</v>
          </cell>
        </row>
        <row r="200">
          <cell r="B200" t="str">
            <v>CHN-405-G05-H</v>
          </cell>
          <cell r="C200" t="str">
            <v>Administratively Closed</v>
          </cell>
          <cell r="D200" t="str">
            <v>High Impact Asia</v>
          </cell>
          <cell r="E200" t="str">
            <v>CHN</v>
          </cell>
          <cell r="F200" t="str">
            <v>Chinese Centre for Disease Control and Prevention</v>
          </cell>
        </row>
        <row r="201">
          <cell r="B201" t="str">
            <v>CHN-506-G06-H</v>
          </cell>
          <cell r="C201" t="str">
            <v>Administratively Closed</v>
          </cell>
          <cell r="D201" t="str">
            <v>High Impact Asia</v>
          </cell>
          <cell r="E201" t="str">
            <v>CHN</v>
          </cell>
          <cell r="F201" t="str">
            <v>Chinese Centre for Disease Control and Prevention</v>
          </cell>
        </row>
        <row r="202">
          <cell r="B202" t="str">
            <v>CHN-506-G07-M</v>
          </cell>
          <cell r="C202" t="str">
            <v>Administratively Closed</v>
          </cell>
          <cell r="D202" t="str">
            <v>High Impact Asia</v>
          </cell>
          <cell r="E202" t="str">
            <v>CHN</v>
          </cell>
          <cell r="F202" t="str">
            <v>Chinese Centre for Disease Control and Prevention</v>
          </cell>
        </row>
        <row r="203">
          <cell r="B203" t="str">
            <v>CHN-506-G08-T</v>
          </cell>
          <cell r="C203" t="str">
            <v>Administratively Closed</v>
          </cell>
          <cell r="D203" t="str">
            <v>High Impact Asia</v>
          </cell>
          <cell r="E203" t="str">
            <v>CHN</v>
          </cell>
          <cell r="F203" t="str">
            <v>Chinese Centre for Disease Control and Prevention</v>
          </cell>
        </row>
        <row r="204">
          <cell r="B204" t="str">
            <v>CHN-607-G09-M</v>
          </cell>
          <cell r="C204" t="str">
            <v>Financially Closed</v>
          </cell>
          <cell r="D204" t="str">
            <v>High Impact Asia</v>
          </cell>
          <cell r="E204" t="str">
            <v>CHN</v>
          </cell>
          <cell r="F204" t="str">
            <v>Chinese Centre for Disease Control and Prevention</v>
          </cell>
        </row>
        <row r="205">
          <cell r="B205" t="str">
            <v>CHN-607-G10-H</v>
          </cell>
          <cell r="C205" t="str">
            <v>Administratively Closed</v>
          </cell>
          <cell r="D205" t="str">
            <v>High Impact Asia</v>
          </cell>
          <cell r="E205" t="str">
            <v>CHN</v>
          </cell>
          <cell r="F205" t="str">
            <v>Chinese Centre for Disease Control and Prevention</v>
          </cell>
        </row>
        <row r="206">
          <cell r="B206" t="str">
            <v>CHN-708-G11-T</v>
          </cell>
          <cell r="C206" t="str">
            <v>Administratively Closed</v>
          </cell>
          <cell r="D206" t="str">
            <v>High Impact Asia</v>
          </cell>
          <cell r="E206" t="str">
            <v>CHN</v>
          </cell>
          <cell r="F206" t="str">
            <v>Chinese Centre for Disease Control and Prevention</v>
          </cell>
        </row>
        <row r="207">
          <cell r="B207" t="str">
            <v>CHN-809-G12-T</v>
          </cell>
          <cell r="C207" t="str">
            <v>Administratively Closed</v>
          </cell>
          <cell r="D207" t="str">
            <v>High Impact Asia</v>
          </cell>
          <cell r="E207" t="str">
            <v>CHN</v>
          </cell>
          <cell r="F207" t="str">
            <v>Chinese Centre for Disease Control and Prevention</v>
          </cell>
        </row>
        <row r="208">
          <cell r="B208" t="str">
            <v>CHN-S10-G13-M</v>
          </cell>
          <cell r="C208" t="str">
            <v>Financially Closed</v>
          </cell>
          <cell r="D208" t="str">
            <v>High Impact Asia</v>
          </cell>
          <cell r="E208" t="str">
            <v>CHN</v>
          </cell>
          <cell r="F208" t="str">
            <v>Chinese Centre for Disease Control and Prevention</v>
          </cell>
        </row>
        <row r="209">
          <cell r="B209" t="str">
            <v>CHN-S10-G14-T</v>
          </cell>
          <cell r="C209" t="str">
            <v>Financial Closure</v>
          </cell>
          <cell r="D209" t="str">
            <v>High Impact Asia</v>
          </cell>
          <cell r="E209" t="str">
            <v>CHN</v>
          </cell>
          <cell r="F209" t="str">
            <v>Chinese Centre for Disease Control and Prevention</v>
          </cell>
        </row>
        <row r="210">
          <cell r="B210" t="str">
            <v>COL-011-G05-T</v>
          </cell>
          <cell r="C210" t="str">
            <v>Active</v>
          </cell>
          <cell r="D210" t="str">
            <v>Latin America and Caribbean</v>
          </cell>
          <cell r="E210" t="str">
            <v>COL</v>
          </cell>
          <cell r="F210" t="str">
            <v>Fondo Financiero de Proyectos de Desarrollo FONADE</v>
          </cell>
        </row>
        <row r="211">
          <cell r="B211" t="str">
            <v>COL-011-G06-T</v>
          </cell>
          <cell r="C211" t="str">
            <v>Active</v>
          </cell>
          <cell r="D211" t="str">
            <v>Latin America and Caribbean</v>
          </cell>
          <cell r="E211" t="str">
            <v>COL</v>
          </cell>
          <cell r="F211" t="str">
            <v>International Organization for Migration, Colombia</v>
          </cell>
        </row>
        <row r="212">
          <cell r="B212" t="str">
            <v>COL-202-G01-H-00</v>
          </cell>
          <cell r="C212" t="str">
            <v>Administratively Closed</v>
          </cell>
          <cell r="D212" t="str">
            <v>Latin America and Caribbean</v>
          </cell>
          <cell r="E212" t="str">
            <v>COL</v>
          </cell>
          <cell r="F212" t="str">
            <v>International Organization for Migration, Colombia</v>
          </cell>
        </row>
        <row r="213">
          <cell r="B213" t="str">
            <v>COL-809-G02-M</v>
          </cell>
          <cell r="C213" t="str">
            <v>Active</v>
          </cell>
          <cell r="D213" t="str">
            <v>Latin America and Caribbean</v>
          </cell>
          <cell r="E213" t="str">
            <v>COL</v>
          </cell>
          <cell r="F213" t="str">
            <v>Fundación Universidad Antioquia</v>
          </cell>
        </row>
        <row r="214">
          <cell r="B214" t="str">
            <v>COL-809-G03-M</v>
          </cell>
          <cell r="C214" t="str">
            <v>Active</v>
          </cell>
          <cell r="D214" t="str">
            <v>Latin America and Caribbean</v>
          </cell>
          <cell r="E214" t="str">
            <v>COL</v>
          </cell>
          <cell r="F214" t="str">
            <v>Fondo Financiero de Proyectos de Desarrollo FONADE</v>
          </cell>
        </row>
        <row r="215">
          <cell r="B215" t="str">
            <v>COL-911-G04-H</v>
          </cell>
          <cell r="C215" t="str">
            <v>Active</v>
          </cell>
          <cell r="D215" t="str">
            <v>Latin America and Caribbean</v>
          </cell>
          <cell r="E215" t="str">
            <v>COL</v>
          </cell>
          <cell r="F215" t="str">
            <v>Cooperative Housing Foundation International, USA</v>
          </cell>
        </row>
        <row r="216">
          <cell r="B216" t="str">
            <v>COM-202-G01-M-00</v>
          </cell>
          <cell r="C216" t="str">
            <v>Administratively Closed</v>
          </cell>
          <cell r="D216" t="str">
            <v>Southern and Eastern Africa</v>
          </cell>
          <cell r="E216" t="str">
            <v>COM</v>
          </cell>
          <cell r="F216" t="str">
            <v>Association Comorienne pour le Bien-Etre de la Famille (ASCOBEF)</v>
          </cell>
        </row>
        <row r="217">
          <cell r="B217" t="str">
            <v>COM-304-G02-H</v>
          </cell>
          <cell r="C217" t="str">
            <v>Administratively Closed</v>
          </cell>
          <cell r="D217" t="str">
            <v>Southern and Eastern Africa</v>
          </cell>
          <cell r="E217" t="str">
            <v>COM</v>
          </cell>
          <cell r="F217" t="str">
            <v>Association Comorienne pour le Bien-Etre de la Famille (ASCOBEF)</v>
          </cell>
        </row>
        <row r="218">
          <cell r="B218" t="str">
            <v>COM-810-G03-M</v>
          </cell>
          <cell r="C218" t="str">
            <v>Active</v>
          </cell>
          <cell r="D218" t="str">
            <v>Southern and Eastern Africa</v>
          </cell>
          <cell r="E218" t="str">
            <v>COM</v>
          </cell>
          <cell r="F218" t="str">
            <v>Association Comorienne pour le Bien-Etre de la Famille (ASCOBEF)</v>
          </cell>
        </row>
        <row r="219">
          <cell r="B219" t="str">
            <v>COM-910-G04-H</v>
          </cell>
          <cell r="C219" t="str">
            <v>Active</v>
          </cell>
          <cell r="D219" t="str">
            <v>Southern and Eastern Africa</v>
          </cell>
          <cell r="E219" t="str">
            <v>COM</v>
          </cell>
          <cell r="F219" t="str">
            <v>Ministry of Health of Comoros</v>
          </cell>
        </row>
        <row r="220">
          <cell r="B220" t="str">
            <v>COG-506-G01-H</v>
          </cell>
          <cell r="C220" t="str">
            <v>Financial Closure</v>
          </cell>
          <cell r="D220" t="str">
            <v>Central Africa</v>
          </cell>
          <cell r="E220" t="str">
            <v>COG</v>
          </cell>
          <cell r="F220" t="str">
            <v>Conseil National de Lutte Contre le Sida, Congo</v>
          </cell>
        </row>
        <row r="221">
          <cell r="B221" t="str">
            <v>COG-810-G02-T</v>
          </cell>
          <cell r="C221" t="str">
            <v>Active</v>
          </cell>
          <cell r="D221" t="str">
            <v>Central Africa</v>
          </cell>
          <cell r="E221" t="str">
            <v>COG</v>
          </cell>
          <cell r="F221" t="str">
            <v>Ministry of Health of Republic of Congo</v>
          </cell>
        </row>
        <row r="222">
          <cell r="B222" t="str">
            <v>COG-810-G03-M</v>
          </cell>
          <cell r="C222" t="str">
            <v>Financial Closure</v>
          </cell>
          <cell r="D222" t="str">
            <v>Central Africa</v>
          </cell>
          <cell r="E222" t="str">
            <v>COG</v>
          </cell>
          <cell r="F222" t="str">
            <v>Ministry of Health of Republic of Congo</v>
          </cell>
        </row>
        <row r="223">
          <cell r="B223" t="str">
            <v>COG-810-G04-M</v>
          </cell>
          <cell r="C223" t="str">
            <v>Financial Closure</v>
          </cell>
          <cell r="D223" t="str">
            <v>Central Africa</v>
          </cell>
          <cell r="E223" t="str">
            <v>COG</v>
          </cell>
          <cell r="F223" t="str">
            <v>Medecins d'Afrique</v>
          </cell>
        </row>
        <row r="224">
          <cell r="B224" t="str">
            <v>COG-911-G05-H</v>
          </cell>
          <cell r="C224" t="str">
            <v>Active</v>
          </cell>
          <cell r="D224" t="str">
            <v>Central Africa</v>
          </cell>
          <cell r="E224" t="str">
            <v>COG</v>
          </cell>
          <cell r="F224" t="str">
            <v>French Red Cross</v>
          </cell>
        </row>
        <row r="225">
          <cell r="B225" t="str">
            <v>COG-911-G06-H</v>
          </cell>
          <cell r="C225" t="str">
            <v>Active</v>
          </cell>
          <cell r="D225" t="str">
            <v>Central Africa</v>
          </cell>
          <cell r="E225" t="str">
            <v>COG</v>
          </cell>
          <cell r="F225" t="str">
            <v>Conseil National de Lutte Contre le Sida, Congo</v>
          </cell>
        </row>
        <row r="226">
          <cell r="B226" t="str">
            <v>COD-M-MOH</v>
          </cell>
          <cell r="C226" t="str">
            <v>Active</v>
          </cell>
          <cell r="D226" t="str">
            <v>High Impact Africa 1</v>
          </cell>
          <cell r="E226" t="str">
            <v>COD</v>
          </cell>
          <cell r="F226" t="str">
            <v>Ministry of Health of Congo Democratic Republic</v>
          </cell>
        </row>
        <row r="227">
          <cell r="B227" t="str">
            <v>COD-M-PSI</v>
          </cell>
          <cell r="C227" t="str">
            <v>Active</v>
          </cell>
          <cell r="D227" t="str">
            <v>High Impact Africa 1</v>
          </cell>
          <cell r="E227" t="str">
            <v>COD</v>
          </cell>
          <cell r="F227" t="str">
            <v>Population Services International, USA</v>
          </cell>
        </row>
        <row r="228">
          <cell r="B228" t="str">
            <v>COD-M-SANRU</v>
          </cell>
          <cell r="C228" t="str">
            <v>Active</v>
          </cell>
          <cell r="D228" t="str">
            <v>High Impact Africa 1</v>
          </cell>
          <cell r="E228" t="str">
            <v>COD</v>
          </cell>
          <cell r="F228" t="str">
            <v>Eglise du Christ au Congo / Santé Rurale</v>
          </cell>
        </row>
        <row r="229">
          <cell r="B229" t="str">
            <v>ZAR-202-G01-T-00</v>
          </cell>
          <cell r="C229" t="str">
            <v>Financial Closure</v>
          </cell>
          <cell r="D229" t="str">
            <v>High Impact Africa 1</v>
          </cell>
          <cell r="E229" t="str">
            <v>COD</v>
          </cell>
          <cell r="F229" t="str">
            <v>United Nations Development Programme, Democratic Republic of Congo</v>
          </cell>
        </row>
        <row r="230">
          <cell r="B230" t="str">
            <v>ZAR-304-G02-H</v>
          </cell>
          <cell r="C230" t="str">
            <v>Financial Closure</v>
          </cell>
          <cell r="D230" t="str">
            <v>High Impact Africa 1</v>
          </cell>
          <cell r="E230" t="str">
            <v>COD</v>
          </cell>
          <cell r="F230" t="str">
            <v>United Nations Development Programme, Democratic Republic of Congo</v>
          </cell>
        </row>
        <row r="231">
          <cell r="B231" t="str">
            <v>ZAR-304-G03-M</v>
          </cell>
          <cell r="C231" t="str">
            <v>Financial Closure</v>
          </cell>
          <cell r="D231" t="str">
            <v>High Impact Africa 1</v>
          </cell>
          <cell r="E231" t="str">
            <v>COD</v>
          </cell>
          <cell r="F231" t="str">
            <v>United Nations Development Programme, Democratic Republic of Congo</v>
          </cell>
        </row>
        <row r="232">
          <cell r="B232" t="str">
            <v>ZAR-506-G04-T</v>
          </cell>
          <cell r="C232" t="str">
            <v>Financial Closure</v>
          </cell>
          <cell r="D232" t="str">
            <v>High Impact Africa 1</v>
          </cell>
          <cell r="E232" t="str">
            <v>COD</v>
          </cell>
          <cell r="F232" t="str">
            <v>United Nations Development Programme, Democratic Republic of Congo</v>
          </cell>
        </row>
        <row r="233">
          <cell r="B233" t="str">
            <v>ZAR-607-G05-T</v>
          </cell>
          <cell r="C233" t="str">
            <v>Administratively Closed</v>
          </cell>
          <cell r="D233" t="str">
            <v>High Impact Africa 1</v>
          </cell>
          <cell r="E233" t="str">
            <v>COD</v>
          </cell>
          <cell r="F233" t="str">
            <v>United Nations Development Programme, Democratic Republic of Congo</v>
          </cell>
        </row>
        <row r="234">
          <cell r="B234" t="str">
            <v>ZAR-708-G06-H</v>
          </cell>
          <cell r="C234" t="str">
            <v>Financial Closure</v>
          </cell>
          <cell r="D234" t="str">
            <v>High Impact Africa 1</v>
          </cell>
          <cell r="E234" t="str">
            <v>COD</v>
          </cell>
          <cell r="F234" t="str">
            <v>United Nations Development Programme, Democratic Republic of Congo</v>
          </cell>
        </row>
        <row r="235">
          <cell r="B235" t="str">
            <v>ZAR-809-G07-M</v>
          </cell>
          <cell r="C235" t="str">
            <v>Administratively Closed</v>
          </cell>
          <cell r="D235" t="str">
            <v>High Impact Africa 1</v>
          </cell>
          <cell r="E235" t="str">
            <v>COD</v>
          </cell>
          <cell r="F235" t="str">
            <v>Population Services International, DRC</v>
          </cell>
        </row>
        <row r="236">
          <cell r="B236" t="str">
            <v>ZAR-809-G10-H</v>
          </cell>
          <cell r="C236" t="str">
            <v>Financial Closure</v>
          </cell>
          <cell r="D236" t="str">
            <v>High Impact Africa 1</v>
          </cell>
          <cell r="E236" t="str">
            <v>COD</v>
          </cell>
          <cell r="F236" t="str">
            <v>United Nations Development Programme, Democratic Republic of Congo</v>
          </cell>
        </row>
        <row r="237">
          <cell r="B237" t="str">
            <v>ZAR-810-G08-M</v>
          </cell>
          <cell r="C237" t="str">
            <v>Administratively Closed</v>
          </cell>
          <cell r="D237" t="str">
            <v>High Impact Africa 1</v>
          </cell>
          <cell r="E237" t="str">
            <v>COD</v>
          </cell>
          <cell r="F237" t="str">
            <v>Eglise du Christ au Congo / Santé Rurale</v>
          </cell>
        </row>
        <row r="238">
          <cell r="B238" t="str">
            <v>ZAR-810-G09-M</v>
          </cell>
          <cell r="C238" t="str">
            <v>Financial Closure</v>
          </cell>
          <cell r="D238" t="str">
            <v>High Impact Africa 1</v>
          </cell>
          <cell r="E238" t="str">
            <v>COD</v>
          </cell>
          <cell r="F238" t="str">
            <v>United Nations Development Programme, Democratic Republic of Congo</v>
          </cell>
        </row>
        <row r="239">
          <cell r="B239" t="str">
            <v>ZAR-810-G11-H</v>
          </cell>
          <cell r="C239" t="str">
            <v>Administratively Closed</v>
          </cell>
          <cell r="D239" t="str">
            <v>High Impact Africa 1</v>
          </cell>
          <cell r="E239" t="str">
            <v>COD</v>
          </cell>
          <cell r="F239" t="str">
            <v>Catholic Organisation for Relief and Development Aid, Congo</v>
          </cell>
        </row>
        <row r="240">
          <cell r="B240" t="str">
            <v>ZAR-810-G12-H</v>
          </cell>
          <cell r="C240" t="str">
            <v>Administratively Closed</v>
          </cell>
          <cell r="D240" t="str">
            <v>High Impact Africa 1</v>
          </cell>
          <cell r="E240" t="str">
            <v>COD</v>
          </cell>
          <cell r="F240" t="str">
            <v>Eglise du Christ au Congo / Santé Rurale</v>
          </cell>
        </row>
        <row r="241">
          <cell r="B241" t="str">
            <v>ZAR-911-G13-T</v>
          </cell>
          <cell r="C241" t="str">
            <v>Active</v>
          </cell>
          <cell r="D241" t="str">
            <v>High Impact Africa 1</v>
          </cell>
          <cell r="E241" t="str">
            <v>COD</v>
          </cell>
          <cell r="F241" t="str">
            <v>Ministry of Health of Congo Democratic Republic</v>
          </cell>
        </row>
        <row r="242">
          <cell r="B242" t="str">
            <v>ZAR-911-G14-T</v>
          </cell>
          <cell r="C242" t="str">
            <v>Active</v>
          </cell>
          <cell r="D242" t="str">
            <v>High Impact Africa 1</v>
          </cell>
          <cell r="E242" t="str">
            <v>COD</v>
          </cell>
          <cell r="F242" t="str">
            <v>Caritas Congo</v>
          </cell>
        </row>
        <row r="243">
          <cell r="B243" t="str">
            <v>ZAR-H-CORDAID</v>
          </cell>
          <cell r="C243" t="str">
            <v>Active</v>
          </cell>
          <cell r="D243" t="str">
            <v>High Impact Africa 1</v>
          </cell>
          <cell r="E243" t="str">
            <v>COD</v>
          </cell>
          <cell r="F243" t="str">
            <v>Catholic Organisation for Relief and Development Aid, Congo</v>
          </cell>
        </row>
        <row r="244">
          <cell r="B244" t="str">
            <v>ZAR-H-SANRU</v>
          </cell>
          <cell r="C244" t="str">
            <v>Active</v>
          </cell>
          <cell r="D244" t="str">
            <v>High Impact Africa 1</v>
          </cell>
          <cell r="E244" t="str">
            <v>COD</v>
          </cell>
          <cell r="F244" t="str">
            <v>Eglise du Christ au Congo / Santé Rurale</v>
          </cell>
        </row>
        <row r="245">
          <cell r="B245" t="str">
            <v>ZAR-M-MOH</v>
          </cell>
          <cell r="C245" t="str">
            <v>Active</v>
          </cell>
          <cell r="D245" t="str">
            <v>High Impact Africa 1</v>
          </cell>
          <cell r="E245" t="str">
            <v>COD</v>
          </cell>
          <cell r="F245" t="str">
            <v>Ministry of Health of Congo Democratic Republic</v>
          </cell>
        </row>
        <row r="246">
          <cell r="B246" t="str">
            <v>ZAR-M-PSI</v>
          </cell>
          <cell r="C246" t="str">
            <v>Active</v>
          </cell>
          <cell r="D246" t="str">
            <v>High Impact Africa 1</v>
          </cell>
          <cell r="E246" t="str">
            <v>COD</v>
          </cell>
          <cell r="F246" t="str">
            <v>Population Services International, USA</v>
          </cell>
        </row>
        <row r="247">
          <cell r="B247" t="str">
            <v>ZAR-S-MOH</v>
          </cell>
          <cell r="C247" t="str">
            <v>Active</v>
          </cell>
          <cell r="D247" t="str">
            <v>High Impact Africa 1</v>
          </cell>
          <cell r="E247" t="str">
            <v>COD</v>
          </cell>
          <cell r="F247" t="str">
            <v>Ministry of Health of Congo Democratic Republic</v>
          </cell>
        </row>
        <row r="248">
          <cell r="B248" t="str">
            <v>COR-202-G01-H-00</v>
          </cell>
          <cell r="C248" t="str">
            <v>Administratively Closed</v>
          </cell>
          <cell r="D248" t="str">
            <v>Latin America and Caribbean</v>
          </cell>
          <cell r="E248" t="str">
            <v>CRI</v>
          </cell>
          <cell r="F248" t="str">
            <v>Consejo Técnico de Asistencia Médico Social</v>
          </cell>
        </row>
        <row r="249">
          <cell r="B249" t="str">
            <v>COR-202-G02-H-00</v>
          </cell>
          <cell r="C249" t="str">
            <v>Administratively Closed</v>
          </cell>
          <cell r="D249" t="str">
            <v>Latin America and Caribbean</v>
          </cell>
          <cell r="E249" t="str">
            <v>CRI</v>
          </cell>
          <cell r="F249" t="str">
            <v>Humanist Institute for Cooperation with Developing Countries</v>
          </cell>
        </row>
        <row r="250">
          <cell r="B250" t="str">
            <v>HRV-202-G01-H-00</v>
          </cell>
          <cell r="C250" t="str">
            <v>Administratively Closed</v>
          </cell>
          <cell r="D250" t="str">
            <v>Eastern Europe and Central Asia</v>
          </cell>
          <cell r="E250" t="str">
            <v>HRV</v>
          </cell>
          <cell r="F250" t="str">
            <v>Ministry of Health and Social Welfare of Croatia</v>
          </cell>
        </row>
        <row r="251">
          <cell r="B251" t="str">
            <v>CUB-202-G01-H-00</v>
          </cell>
          <cell r="C251" t="str">
            <v>Active</v>
          </cell>
          <cell r="D251" t="str">
            <v>Latin America and Caribbean</v>
          </cell>
          <cell r="E251" t="str">
            <v>CUB</v>
          </cell>
          <cell r="F251" t="str">
            <v>United Nations Development Programme, Cuba</v>
          </cell>
        </row>
        <row r="252">
          <cell r="B252" t="str">
            <v>CUB-607-G02-H</v>
          </cell>
          <cell r="C252" t="str">
            <v>Financial Closure</v>
          </cell>
          <cell r="D252" t="str">
            <v>Latin America and Caribbean</v>
          </cell>
          <cell r="E252" t="str">
            <v>CUB</v>
          </cell>
          <cell r="F252" t="str">
            <v>United Nations Development Programme, Cuba</v>
          </cell>
        </row>
        <row r="253">
          <cell r="B253" t="str">
            <v>CUB-708-G03-T</v>
          </cell>
          <cell r="C253" t="str">
            <v>Financial Closure</v>
          </cell>
          <cell r="D253" t="str">
            <v>Latin America and Caribbean</v>
          </cell>
          <cell r="E253" t="str">
            <v>CUB</v>
          </cell>
          <cell r="F253" t="str">
            <v>United Nations Development Programme, Cuba</v>
          </cell>
        </row>
        <row r="254">
          <cell r="B254" t="str">
            <v>CUB-H-UNDP</v>
          </cell>
          <cell r="C254" t="str">
            <v>Active</v>
          </cell>
          <cell r="D254" t="str">
            <v>Latin America and Caribbean</v>
          </cell>
          <cell r="E254" t="str">
            <v>CUB</v>
          </cell>
          <cell r="F254" t="str">
            <v>United Nations Development Programme, Cuba</v>
          </cell>
        </row>
        <row r="255">
          <cell r="B255" t="str">
            <v>CIV-202-G01-H-00</v>
          </cell>
          <cell r="C255" t="str">
            <v>Administratively Closed</v>
          </cell>
          <cell r="D255" t="str">
            <v>High Impact Africa 1</v>
          </cell>
          <cell r="E255" t="str">
            <v>CIV</v>
          </cell>
          <cell r="F255" t="str">
            <v>United Nations Development Programme, Cote d'Ivoire</v>
          </cell>
        </row>
        <row r="256">
          <cell r="B256" t="str">
            <v>CIV-202-G05-H</v>
          </cell>
          <cell r="C256" t="str">
            <v>Financial Closure</v>
          </cell>
          <cell r="D256" t="str">
            <v>High Impact Africa 1</v>
          </cell>
          <cell r="E256" t="str">
            <v>CIV</v>
          </cell>
          <cell r="F256" t="str">
            <v>CARE Cote d'Ivoire</v>
          </cell>
        </row>
        <row r="257">
          <cell r="B257" t="str">
            <v>CIV-304-G02-H</v>
          </cell>
          <cell r="C257" t="str">
            <v>Financial Closure</v>
          </cell>
          <cell r="D257" t="str">
            <v>High Impact Africa 1</v>
          </cell>
          <cell r="E257" t="str">
            <v>CIV</v>
          </cell>
          <cell r="F257" t="str">
            <v>CARE Cote d'Ivoire</v>
          </cell>
        </row>
        <row r="258">
          <cell r="B258" t="str">
            <v>CIV-304-G03-T</v>
          </cell>
          <cell r="C258" t="str">
            <v>Financial Closure</v>
          </cell>
          <cell r="D258" t="str">
            <v>High Impact Africa 1</v>
          </cell>
          <cell r="E258" t="str">
            <v>CIV</v>
          </cell>
          <cell r="F258" t="str">
            <v>United Nations Development Programme, Cote d'Ivoire</v>
          </cell>
        </row>
        <row r="259">
          <cell r="B259" t="str">
            <v>CIV-506-G04-H</v>
          </cell>
          <cell r="C259" t="str">
            <v>Financial Closure</v>
          </cell>
          <cell r="D259" t="str">
            <v>High Impact Africa 1</v>
          </cell>
          <cell r="E259" t="str">
            <v>CIV</v>
          </cell>
          <cell r="F259" t="str">
            <v>CARE Cote d'Ivoire</v>
          </cell>
        </row>
        <row r="260">
          <cell r="B260" t="str">
            <v>CIV-607-G06-M</v>
          </cell>
          <cell r="C260" t="str">
            <v>Financial Closure</v>
          </cell>
          <cell r="D260" t="str">
            <v>High Impact Africa 1</v>
          </cell>
          <cell r="E260" t="str">
            <v>CIV</v>
          </cell>
          <cell r="F260" t="str">
            <v>CARE Cote d'Ivoire</v>
          </cell>
        </row>
        <row r="261">
          <cell r="B261" t="str">
            <v>CIV-607-G07-T</v>
          </cell>
          <cell r="C261" t="str">
            <v>Administratively Closed</v>
          </cell>
          <cell r="D261" t="str">
            <v>High Impact Africa 1</v>
          </cell>
          <cell r="E261" t="str">
            <v>CIV</v>
          </cell>
          <cell r="F261" t="str">
            <v>NTBP</v>
          </cell>
        </row>
        <row r="262">
          <cell r="B262" t="str">
            <v>CIV-809-G08-M</v>
          </cell>
          <cell r="C262" t="str">
            <v>Active</v>
          </cell>
          <cell r="D262" t="str">
            <v>High Impact Africa 1</v>
          </cell>
          <cell r="E262" t="str">
            <v>CIV</v>
          </cell>
          <cell r="F262" t="str">
            <v>CARE Cote d'Ivoire</v>
          </cell>
        </row>
        <row r="263">
          <cell r="B263" t="str">
            <v>CIV-809-G09-M</v>
          </cell>
          <cell r="C263" t="str">
            <v>Active</v>
          </cell>
          <cell r="D263" t="str">
            <v>High Impact Africa 1</v>
          </cell>
          <cell r="E263" t="str">
            <v>CIV</v>
          </cell>
          <cell r="F263" t="str">
            <v>National Program for Malaria Control</v>
          </cell>
        </row>
        <row r="264">
          <cell r="B264" t="str">
            <v>CIV-910-G12-H</v>
          </cell>
          <cell r="C264" t="str">
            <v>Active</v>
          </cell>
          <cell r="D264" t="str">
            <v>High Impact Africa 1</v>
          </cell>
          <cell r="E264" t="str">
            <v>CIV</v>
          </cell>
          <cell r="F264" t="str">
            <v>National Program for the Care of HIV/AIDS patients</v>
          </cell>
        </row>
        <row r="265">
          <cell r="B265" t="str">
            <v>CIV-910-G13-H</v>
          </cell>
          <cell r="C265" t="str">
            <v>Active</v>
          </cell>
          <cell r="D265" t="str">
            <v>High Impact Africa 1</v>
          </cell>
          <cell r="E265" t="str">
            <v>CIV</v>
          </cell>
          <cell r="F265" t="str">
            <v>Alliance Nationale Contre le SIDA, Cote d'Ivoire</v>
          </cell>
        </row>
        <row r="266">
          <cell r="B266" t="str">
            <v>CIV-S10-G10-T</v>
          </cell>
          <cell r="C266" t="str">
            <v>Active</v>
          </cell>
          <cell r="D266" t="str">
            <v>High Impact Africa 1</v>
          </cell>
          <cell r="E266" t="str">
            <v>CIV</v>
          </cell>
          <cell r="F266" t="str">
            <v>NTBP</v>
          </cell>
        </row>
        <row r="267">
          <cell r="B267" t="str">
            <v>CIV-S10-G11-T</v>
          </cell>
          <cell r="C267" t="str">
            <v>Active</v>
          </cell>
          <cell r="D267" t="str">
            <v>High Impact Africa 1</v>
          </cell>
          <cell r="E267" t="str">
            <v>CIV</v>
          </cell>
          <cell r="F267" t="str">
            <v>Caritas Côte d'Ivoire</v>
          </cell>
        </row>
        <row r="268">
          <cell r="B268" t="str">
            <v>DJB-013-G06-T</v>
          </cell>
          <cell r="C268" t="str">
            <v>Active</v>
          </cell>
          <cell r="D268" t="str">
            <v>Middle East and North Africa</v>
          </cell>
          <cell r="E268" t="str">
            <v>DJI</v>
          </cell>
          <cell r="F268" t="str">
            <v>United Nations Development Program, Djibouti</v>
          </cell>
        </row>
        <row r="269">
          <cell r="B269" t="str">
            <v>DJB-404-G01-H</v>
          </cell>
          <cell r="C269" t="str">
            <v>Financial Closure</v>
          </cell>
          <cell r="D269" t="str">
            <v>Middle East and North Africa</v>
          </cell>
          <cell r="E269" t="str">
            <v>DJI</v>
          </cell>
          <cell r="F269" t="str">
            <v>Secrétariat Exécutif de Lutte contre le Sida la Tuberculose et le Paludisme</v>
          </cell>
        </row>
        <row r="270">
          <cell r="B270" t="str">
            <v>DJB-607-G02-M</v>
          </cell>
          <cell r="C270" t="str">
            <v>Financial Closure</v>
          </cell>
          <cell r="D270" t="str">
            <v>Middle East and North Africa</v>
          </cell>
          <cell r="E270" t="str">
            <v>DJI</v>
          </cell>
          <cell r="F270" t="str">
            <v>Secrétariat Exécutif de Lutte contre le Sida la Tuberculose et le Paludisme</v>
          </cell>
        </row>
        <row r="271">
          <cell r="B271" t="str">
            <v>DJB-607-G03-T</v>
          </cell>
          <cell r="C271" t="str">
            <v>Financial Closure</v>
          </cell>
          <cell r="D271" t="str">
            <v>Middle East and North Africa</v>
          </cell>
          <cell r="E271" t="str">
            <v>DJI</v>
          </cell>
          <cell r="F271" t="str">
            <v>Secrétariat Exécutif de Lutte contre le Sida la Tuberculose et le Paludisme</v>
          </cell>
        </row>
        <row r="272">
          <cell r="B272" t="str">
            <v>DJB-607-G04-H</v>
          </cell>
          <cell r="C272" t="str">
            <v>Financial Closure</v>
          </cell>
          <cell r="D272" t="str">
            <v>Middle East and North Africa</v>
          </cell>
          <cell r="E272" t="str">
            <v>DJI</v>
          </cell>
          <cell r="F272" t="str">
            <v>Secrétariat Exécutif de Lutte contre le Sida la Tuberculose et le Paludisme</v>
          </cell>
        </row>
        <row r="273">
          <cell r="B273" t="str">
            <v>DJB-613-G05-H</v>
          </cell>
          <cell r="C273" t="str">
            <v>Active</v>
          </cell>
          <cell r="D273" t="str">
            <v>Middle East and North Africa</v>
          </cell>
          <cell r="E273" t="str">
            <v>DJI</v>
          </cell>
          <cell r="F273" t="str">
            <v>United Nations Development Program, Djibouti</v>
          </cell>
        </row>
        <row r="274">
          <cell r="B274" t="str">
            <v>DJB-M-NEWPH</v>
          </cell>
          <cell r="C274" t="str">
            <v>N.D.</v>
          </cell>
          <cell r="D274" t="str">
            <v>Middle East and North Africa</v>
          </cell>
          <cell r="E274" t="str">
            <v>DJI</v>
          </cell>
          <cell r="F274" t="str">
            <v>Not Defined</v>
          </cell>
        </row>
        <row r="275">
          <cell r="B275" t="str">
            <v>DMR-202-G01-H-00</v>
          </cell>
          <cell r="C275" t="str">
            <v>Active</v>
          </cell>
          <cell r="D275" t="str">
            <v>Latin America and Caribbean</v>
          </cell>
          <cell r="E275" t="str">
            <v>DOM</v>
          </cell>
          <cell r="F275" t="str">
            <v>Consejo NAcional para el VIH y el SIDA</v>
          </cell>
        </row>
        <row r="276">
          <cell r="B276" t="str">
            <v>DMR-202-G04-H-00</v>
          </cell>
          <cell r="C276" t="str">
            <v>Active</v>
          </cell>
          <cell r="D276" t="str">
            <v>Latin America and Caribbean</v>
          </cell>
          <cell r="E276" t="str">
            <v>DOM</v>
          </cell>
          <cell r="F276" t="str">
            <v>Instituto Dermatologico y Cirugia de Piel</v>
          </cell>
        </row>
        <row r="277">
          <cell r="B277" t="str">
            <v>DMR-304-G02-T</v>
          </cell>
          <cell r="C277" t="str">
            <v>Administratively Closed</v>
          </cell>
          <cell r="D277" t="str">
            <v>Latin America and Caribbean</v>
          </cell>
          <cell r="E277" t="str">
            <v>DOM</v>
          </cell>
          <cell r="F277" t="str">
            <v>Asociación Dominicana Pro-Bienestar de la Familia (PROFAMILIA)</v>
          </cell>
        </row>
        <row r="278">
          <cell r="B278" t="str">
            <v>DMR-309-G07-T</v>
          </cell>
          <cell r="C278" t="str">
            <v>Active</v>
          </cell>
          <cell r="D278" t="str">
            <v>Latin America and Caribbean</v>
          </cell>
          <cell r="E278" t="str">
            <v>DOM</v>
          </cell>
          <cell r="F278" t="str">
            <v>Subsecretaria de Estado de Salud Colectiva, Ministry of Health</v>
          </cell>
        </row>
        <row r="279">
          <cell r="B279" t="str">
            <v>DMR-708-G03-T</v>
          </cell>
          <cell r="C279" t="str">
            <v>Administratively Closed</v>
          </cell>
          <cell r="D279" t="str">
            <v>Latin America and Caribbean</v>
          </cell>
          <cell r="E279" t="str">
            <v>DOM</v>
          </cell>
          <cell r="F279" t="str">
            <v>Asociación Dominicana Pro-Bienestar de la Familia (PROFAMILIA)</v>
          </cell>
        </row>
        <row r="280">
          <cell r="B280" t="str">
            <v>DMR-708-G08-T</v>
          </cell>
          <cell r="C280" t="str">
            <v>Administratively Closed</v>
          </cell>
          <cell r="D280" t="str">
            <v>Latin America and Caribbean</v>
          </cell>
          <cell r="E280" t="str">
            <v>DOM</v>
          </cell>
          <cell r="F280" t="str">
            <v>Subsecretaria de Estado de Salud Colectiva, Ministry of Health</v>
          </cell>
        </row>
        <row r="281">
          <cell r="B281" t="str">
            <v>DMR-809-G05-M</v>
          </cell>
          <cell r="C281" t="str">
            <v>Active</v>
          </cell>
          <cell r="D281" t="str">
            <v>Latin America and Caribbean</v>
          </cell>
          <cell r="E281" t="str">
            <v>DOM</v>
          </cell>
          <cell r="F281" t="str">
            <v>Instituto Dermatologico y Cirugia de Piel</v>
          </cell>
        </row>
        <row r="282">
          <cell r="B282" t="str">
            <v>DMR-809-G06-M</v>
          </cell>
          <cell r="C282" t="str">
            <v>Financial Closure</v>
          </cell>
          <cell r="D282" t="str">
            <v>Latin America and Caribbean</v>
          </cell>
          <cell r="E282" t="str">
            <v>DOM</v>
          </cell>
          <cell r="F282" t="str">
            <v>Centro Nacional de Control de Enfermedades Tropicales</v>
          </cell>
        </row>
        <row r="283">
          <cell r="B283" t="str">
            <v>ECU-202-G01-H-00</v>
          </cell>
          <cell r="C283" t="str">
            <v>Administratively Closed</v>
          </cell>
          <cell r="D283" t="str">
            <v>Latin America and Caribbean</v>
          </cell>
          <cell r="E283" t="str">
            <v>ECU</v>
          </cell>
          <cell r="F283" t="str">
            <v>Ministry of Public Health of Ecuador</v>
          </cell>
        </row>
        <row r="284">
          <cell r="B284" t="str">
            <v>ECU-202-G03-H-00</v>
          </cell>
          <cell r="C284" t="str">
            <v>Administratively Closed</v>
          </cell>
          <cell r="D284" t="str">
            <v>Latin America and Caribbean</v>
          </cell>
          <cell r="E284" t="str">
            <v>ECU</v>
          </cell>
          <cell r="F284" t="str">
            <v>CARE Ecuador</v>
          </cell>
        </row>
        <row r="285">
          <cell r="B285" t="str">
            <v>ECU-405-G02-T</v>
          </cell>
          <cell r="C285" t="str">
            <v>Administratively Closed</v>
          </cell>
          <cell r="D285" t="str">
            <v>Latin America and Caribbean</v>
          </cell>
          <cell r="E285" t="str">
            <v>ECU</v>
          </cell>
          <cell r="F285" t="str">
            <v>CARE Ecuador</v>
          </cell>
        </row>
        <row r="286">
          <cell r="B286" t="str">
            <v>ECU-809-G04-M</v>
          </cell>
          <cell r="C286" t="str">
            <v>Active</v>
          </cell>
          <cell r="D286" t="str">
            <v>Latin America and Caribbean</v>
          </cell>
          <cell r="E286" t="str">
            <v>ECU</v>
          </cell>
          <cell r="F286" t="str">
            <v>Unidad Technica Gerencial, Ministry of Health of Ecuador</v>
          </cell>
        </row>
        <row r="287">
          <cell r="B287" t="str">
            <v>ECU-809-G05-M</v>
          </cell>
          <cell r="C287" t="str">
            <v>Active</v>
          </cell>
          <cell r="D287" t="str">
            <v>Latin America and Caribbean</v>
          </cell>
          <cell r="E287" t="str">
            <v>ECU</v>
          </cell>
          <cell r="F287" t="str">
            <v>Corporacion Kimirina</v>
          </cell>
        </row>
        <row r="288">
          <cell r="B288" t="str">
            <v>ECU-910-G06-H</v>
          </cell>
          <cell r="C288" t="str">
            <v>Active</v>
          </cell>
          <cell r="D288" t="str">
            <v>Latin America and Caribbean</v>
          </cell>
          <cell r="E288" t="str">
            <v>ECU</v>
          </cell>
          <cell r="F288" t="str">
            <v>Ministry of Public Health of Ecuador</v>
          </cell>
        </row>
        <row r="289">
          <cell r="B289" t="str">
            <v>ECU-910-G07-H</v>
          </cell>
          <cell r="C289" t="str">
            <v>Active</v>
          </cell>
          <cell r="D289" t="str">
            <v>Latin America and Caribbean</v>
          </cell>
          <cell r="E289" t="str">
            <v>ECU</v>
          </cell>
          <cell r="F289" t="str">
            <v>Corporacion Kimirina</v>
          </cell>
        </row>
        <row r="290">
          <cell r="B290" t="str">
            <v>ECU-910-G08-T</v>
          </cell>
          <cell r="C290" t="str">
            <v>Active</v>
          </cell>
          <cell r="D290" t="str">
            <v>Latin America and Caribbean</v>
          </cell>
          <cell r="E290" t="str">
            <v>ECU</v>
          </cell>
          <cell r="F290" t="str">
            <v>Ministry of Public Health of Ecuador</v>
          </cell>
        </row>
        <row r="291">
          <cell r="B291" t="str">
            <v>ECU-910-G09-T</v>
          </cell>
          <cell r="C291" t="str">
            <v>Active</v>
          </cell>
          <cell r="D291" t="str">
            <v>Latin America and Caribbean</v>
          </cell>
          <cell r="E291" t="str">
            <v>ECU</v>
          </cell>
          <cell r="F291" t="str">
            <v>CARE Ecuador</v>
          </cell>
        </row>
        <row r="292">
          <cell r="B292" t="str">
            <v>EGY-202-G01-T-00</v>
          </cell>
          <cell r="C292" t="str">
            <v>Administratively Closed</v>
          </cell>
          <cell r="D292" t="str">
            <v>Middle East and North Africa</v>
          </cell>
          <cell r="E292" t="str">
            <v>EGY</v>
          </cell>
          <cell r="F292" t="str">
            <v>National Tuberculosis Control Program, Ministry of Health and Population in Egypt</v>
          </cell>
        </row>
        <row r="293">
          <cell r="B293" t="str">
            <v>EGY-607-G02-T</v>
          </cell>
          <cell r="C293" t="str">
            <v>Active</v>
          </cell>
          <cell r="D293" t="str">
            <v>Middle East and North Africa</v>
          </cell>
          <cell r="E293" t="str">
            <v>EGY</v>
          </cell>
          <cell r="F293" t="str">
            <v>National Tuberculosis Control Program, Ministry of Health and Population in Egypt</v>
          </cell>
        </row>
        <row r="294">
          <cell r="B294" t="str">
            <v>EGY-608-G03-H</v>
          </cell>
          <cell r="C294" t="str">
            <v>Active</v>
          </cell>
          <cell r="D294" t="str">
            <v>Middle East and North Africa</v>
          </cell>
          <cell r="E294" t="str">
            <v>EGY</v>
          </cell>
          <cell r="F294" t="str">
            <v>National AIDS Programme, Ministry of Health and Population in Egypt</v>
          </cell>
        </row>
        <row r="295">
          <cell r="B295" t="str">
            <v>SLV-202-G01-H-00</v>
          </cell>
          <cell r="C295" t="str">
            <v>Administratively Closed</v>
          </cell>
          <cell r="D295" t="str">
            <v>Latin America and Caribbean</v>
          </cell>
          <cell r="E295" t="str">
            <v>SLV</v>
          </cell>
          <cell r="F295" t="str">
            <v>United Nations Development Programme, El Salvador</v>
          </cell>
        </row>
        <row r="296">
          <cell r="B296" t="str">
            <v>SLV-202-G02-T-00</v>
          </cell>
          <cell r="C296" t="str">
            <v>Administratively Closed</v>
          </cell>
          <cell r="D296" t="str">
            <v>Latin America and Caribbean</v>
          </cell>
          <cell r="E296" t="str">
            <v>SLV</v>
          </cell>
          <cell r="F296" t="str">
            <v>United Nations Development Programme, El Salvador</v>
          </cell>
        </row>
        <row r="297">
          <cell r="B297" t="str">
            <v>SLV-202-G03-H-00</v>
          </cell>
          <cell r="C297" t="str">
            <v>Administratively Closed</v>
          </cell>
          <cell r="D297" t="str">
            <v>Latin America and Caribbean</v>
          </cell>
          <cell r="E297" t="str">
            <v>SLV</v>
          </cell>
          <cell r="F297" t="str">
            <v>Ministry of Health of El Salvador</v>
          </cell>
        </row>
        <row r="298">
          <cell r="B298" t="str">
            <v>SLV-202-G04-T-00</v>
          </cell>
          <cell r="C298" t="str">
            <v>Administratively Closed</v>
          </cell>
          <cell r="D298" t="str">
            <v>Latin America and Caribbean</v>
          </cell>
          <cell r="E298" t="str">
            <v>SLV</v>
          </cell>
          <cell r="F298" t="str">
            <v>Ministry of Health of El Salvador</v>
          </cell>
        </row>
        <row r="299">
          <cell r="B299" t="str">
            <v>SLV-708-G05-H</v>
          </cell>
          <cell r="C299" t="str">
            <v>Administratively Closed</v>
          </cell>
          <cell r="D299" t="str">
            <v>Latin America and Caribbean</v>
          </cell>
          <cell r="E299" t="str">
            <v>SLV</v>
          </cell>
          <cell r="F299" t="str">
            <v>Ministry of Health of El Salvador</v>
          </cell>
        </row>
        <row r="300">
          <cell r="B300" t="str">
            <v>SLV-708-G06-H</v>
          </cell>
          <cell r="C300" t="str">
            <v>Administratively Closed</v>
          </cell>
          <cell r="D300" t="str">
            <v>Latin America and Caribbean</v>
          </cell>
          <cell r="E300" t="str">
            <v>SLV</v>
          </cell>
          <cell r="F300" t="str">
            <v>United Nations Development Programme, El Salvador</v>
          </cell>
        </row>
        <row r="301">
          <cell r="B301" t="str">
            <v>SLV-910-G07-T</v>
          </cell>
          <cell r="C301" t="str">
            <v>Administratively Closed</v>
          </cell>
          <cell r="D301" t="str">
            <v>Latin America and Caribbean</v>
          </cell>
          <cell r="E301" t="str">
            <v>SLV</v>
          </cell>
          <cell r="F301" t="str">
            <v>United Nations Development Programme, El Salvador</v>
          </cell>
        </row>
        <row r="302">
          <cell r="B302" t="str">
            <v>SLV-910-G08-T</v>
          </cell>
          <cell r="C302" t="str">
            <v>Active</v>
          </cell>
          <cell r="D302" t="str">
            <v>Latin America and Caribbean</v>
          </cell>
          <cell r="E302" t="str">
            <v>SLV</v>
          </cell>
          <cell r="F302" t="str">
            <v>Ministry of Health of El Salvador</v>
          </cell>
        </row>
        <row r="303">
          <cell r="B303" t="str">
            <v>SLV-H-MINSAL</v>
          </cell>
          <cell r="C303" t="str">
            <v>Active</v>
          </cell>
          <cell r="D303" t="str">
            <v>Latin America and Caribbean</v>
          </cell>
          <cell r="E303" t="str">
            <v>SLV</v>
          </cell>
          <cell r="F303" t="str">
            <v>Ministry of Health of El Salvador</v>
          </cell>
        </row>
        <row r="304">
          <cell r="B304" t="str">
            <v>SLV-H-PLAN</v>
          </cell>
          <cell r="C304" t="str">
            <v>Active</v>
          </cell>
          <cell r="D304" t="str">
            <v>Latin America and Caribbean</v>
          </cell>
          <cell r="E304" t="str">
            <v>SLV</v>
          </cell>
          <cell r="F304" t="str">
            <v>Plan El Salvador</v>
          </cell>
        </row>
        <row r="305">
          <cell r="B305" t="str">
            <v>SLV-H-UNDP</v>
          </cell>
          <cell r="C305" t="str">
            <v>Financial Closure</v>
          </cell>
          <cell r="D305" t="str">
            <v>Latin America and Caribbean</v>
          </cell>
          <cell r="E305" t="str">
            <v>SLV</v>
          </cell>
          <cell r="F305" t="str">
            <v>United Nations Development Programme, El Salvador</v>
          </cell>
        </row>
        <row r="306">
          <cell r="B306" t="str">
            <v>GNQ-405-G01-H</v>
          </cell>
          <cell r="C306" t="str">
            <v>Financial Closure</v>
          </cell>
          <cell r="D306" t="str">
            <v>Central Africa</v>
          </cell>
          <cell r="E306" t="str">
            <v>GNQ</v>
          </cell>
          <cell r="F306" t="str">
            <v>United Nations Development Programme, Equatorial Guinea</v>
          </cell>
        </row>
        <row r="307">
          <cell r="B307" t="str">
            <v>GNQ-506-G02-M</v>
          </cell>
          <cell r="C307" t="str">
            <v>Financial Closure</v>
          </cell>
          <cell r="D307" t="str">
            <v>Central Africa</v>
          </cell>
          <cell r="E307" t="str">
            <v>GNQ</v>
          </cell>
          <cell r="F307" t="str">
            <v>Medical Care Development International</v>
          </cell>
        </row>
        <row r="308">
          <cell r="B308" t="str">
            <v>ERI-910-G07-M</v>
          </cell>
          <cell r="C308" t="str">
            <v>Active</v>
          </cell>
          <cell r="D308" t="str">
            <v>Middle East and North Africa</v>
          </cell>
          <cell r="E308" t="str">
            <v>ERI</v>
          </cell>
          <cell r="F308" t="str">
            <v>Ministry of Health of Eritrea</v>
          </cell>
        </row>
        <row r="309">
          <cell r="B309" t="str">
            <v>ERI-H-MOH</v>
          </cell>
          <cell r="C309" t="str">
            <v>Active</v>
          </cell>
          <cell r="D309" t="str">
            <v>Middle East and North Africa</v>
          </cell>
          <cell r="E309" t="str">
            <v>ERI</v>
          </cell>
          <cell r="F309" t="str">
            <v>Ministry of Health of Eritrea</v>
          </cell>
        </row>
        <row r="310">
          <cell r="B310" t="str">
            <v>ERI-T-MOH</v>
          </cell>
          <cell r="C310" t="str">
            <v>Active</v>
          </cell>
          <cell r="D310" t="str">
            <v>Middle East and North Africa</v>
          </cell>
          <cell r="E310" t="str">
            <v>ERI</v>
          </cell>
          <cell r="F310" t="str">
            <v>Ministry of Health of Eritrea</v>
          </cell>
        </row>
        <row r="311">
          <cell r="B311" t="str">
            <v>ERT-202-G01-M-00</v>
          </cell>
          <cell r="C311" t="str">
            <v>Administratively Closed</v>
          </cell>
          <cell r="D311" t="str">
            <v>Middle East and North Africa</v>
          </cell>
          <cell r="E311" t="str">
            <v>ERI</v>
          </cell>
          <cell r="F311" t="str">
            <v>Ministry of Health of Eritrea</v>
          </cell>
        </row>
        <row r="312">
          <cell r="B312" t="str">
            <v>ERT-304-G02-H</v>
          </cell>
          <cell r="C312" t="str">
            <v>Administratively Closed</v>
          </cell>
          <cell r="D312" t="str">
            <v>Middle East and North Africa</v>
          </cell>
          <cell r="E312" t="str">
            <v>ERI</v>
          </cell>
          <cell r="F312" t="str">
            <v>Ministry of Health of Eritrea</v>
          </cell>
        </row>
        <row r="313">
          <cell r="B313" t="str">
            <v>ERT-506-G03-H</v>
          </cell>
          <cell r="C313" t="str">
            <v>Administratively Closed</v>
          </cell>
          <cell r="D313" t="str">
            <v>Middle East and North Africa</v>
          </cell>
          <cell r="E313" t="str">
            <v>ERI</v>
          </cell>
          <cell r="F313" t="str">
            <v>Ministry of Health of Eritrea</v>
          </cell>
        </row>
        <row r="314">
          <cell r="B314" t="str">
            <v>ERT-607-G04-T</v>
          </cell>
          <cell r="C314" t="str">
            <v>Administratively Closed</v>
          </cell>
          <cell r="D314" t="str">
            <v>Middle East and North Africa</v>
          </cell>
          <cell r="E314" t="str">
            <v>ERI</v>
          </cell>
          <cell r="F314" t="str">
            <v>Ministry of Health of Eritrea</v>
          </cell>
        </row>
        <row r="315">
          <cell r="B315" t="str">
            <v>ERT-607-G05-M</v>
          </cell>
          <cell r="C315" t="str">
            <v>Administratively Closed</v>
          </cell>
          <cell r="D315" t="str">
            <v>Middle East and North Africa</v>
          </cell>
          <cell r="E315" t="str">
            <v>ERI</v>
          </cell>
          <cell r="F315" t="str">
            <v>Ministry of Health of Eritrea</v>
          </cell>
        </row>
        <row r="316">
          <cell r="B316" t="str">
            <v>ERT-809-G06-H</v>
          </cell>
          <cell r="C316" t="str">
            <v>Administratively Closed</v>
          </cell>
          <cell r="D316" t="str">
            <v>Middle East and North Africa</v>
          </cell>
          <cell r="E316" t="str">
            <v>ERI</v>
          </cell>
          <cell r="F316" t="str">
            <v>Ministry of Health of Eritrea</v>
          </cell>
        </row>
        <row r="317">
          <cell r="B317" t="str">
            <v>EST-202-G01-H-00</v>
          </cell>
          <cell r="C317" t="str">
            <v>Administratively Closed</v>
          </cell>
          <cell r="D317" t="str">
            <v>Eastern Europe and Central Asia</v>
          </cell>
          <cell r="E317" t="str">
            <v>EST</v>
          </cell>
          <cell r="F317" t="str">
            <v>National Institute for Health Development, Ministry of Social Affaires</v>
          </cell>
        </row>
        <row r="318">
          <cell r="B318" t="str">
            <v>ETH-102-G01-T-00</v>
          </cell>
          <cell r="C318" t="str">
            <v>Financial Closure</v>
          </cell>
          <cell r="D318" t="str">
            <v>High Impact Africa 2</v>
          </cell>
          <cell r="E318" t="str">
            <v>ETH</v>
          </cell>
          <cell r="F318" t="str">
            <v>Ministry of Health of Ethiopia</v>
          </cell>
        </row>
        <row r="319">
          <cell r="B319" t="str">
            <v>ETH-202-G02-M-00</v>
          </cell>
          <cell r="C319" t="str">
            <v>Financial Closure</v>
          </cell>
          <cell r="D319" t="str">
            <v>High Impact Africa 2</v>
          </cell>
          <cell r="E319" t="str">
            <v>ETH</v>
          </cell>
          <cell r="F319" t="str">
            <v>Ministry of Health of Ethiopia</v>
          </cell>
        </row>
        <row r="320">
          <cell r="B320" t="str">
            <v>ETH-202-G03-H-00</v>
          </cell>
          <cell r="C320" t="str">
            <v>Active</v>
          </cell>
          <cell r="D320" t="str">
            <v>High Impact Africa 2</v>
          </cell>
          <cell r="E320" t="str">
            <v>ETH</v>
          </cell>
          <cell r="F320" t="str">
            <v>HIV/AIDS Prevention &amp; Control Office</v>
          </cell>
        </row>
        <row r="321">
          <cell r="B321" t="str">
            <v>ETH-405-G04-H</v>
          </cell>
          <cell r="C321" t="str">
            <v>Financial Closure</v>
          </cell>
          <cell r="D321" t="str">
            <v>High Impact Africa 2</v>
          </cell>
          <cell r="E321" t="str">
            <v>ETH</v>
          </cell>
          <cell r="F321" t="str">
            <v>HIV/AIDS Prevention &amp; Control Office</v>
          </cell>
        </row>
        <row r="322">
          <cell r="B322" t="str">
            <v>ETH-506-G05-M</v>
          </cell>
          <cell r="C322" t="str">
            <v>Financial Closure</v>
          </cell>
          <cell r="D322" t="str">
            <v>High Impact Africa 2</v>
          </cell>
          <cell r="E322" t="str">
            <v>ETH</v>
          </cell>
          <cell r="F322" t="str">
            <v>Ministry of Health of Ethiopia</v>
          </cell>
        </row>
        <row r="323">
          <cell r="B323" t="str">
            <v>ETH-607-G06-T</v>
          </cell>
          <cell r="C323" t="str">
            <v>Administratively Closed</v>
          </cell>
          <cell r="D323" t="str">
            <v>High Impact Africa 2</v>
          </cell>
          <cell r="E323" t="str">
            <v>ETH</v>
          </cell>
          <cell r="F323" t="str">
            <v>Ministry of Health of Ethiopia</v>
          </cell>
        </row>
        <row r="324">
          <cell r="B324" t="str">
            <v>ETH-708-G07-H</v>
          </cell>
          <cell r="C324" t="str">
            <v>Active</v>
          </cell>
          <cell r="D324" t="str">
            <v>High Impact Africa 2</v>
          </cell>
          <cell r="E324" t="str">
            <v>ETH</v>
          </cell>
          <cell r="F324" t="str">
            <v>Network of Networks of HIV Positives in Ethiopia</v>
          </cell>
        </row>
        <row r="325">
          <cell r="B325" t="str">
            <v>ETH-708-G08-H</v>
          </cell>
          <cell r="C325" t="str">
            <v>Financial Closure</v>
          </cell>
          <cell r="D325" t="str">
            <v>High Impact Africa 2</v>
          </cell>
          <cell r="E325" t="str">
            <v>ETH</v>
          </cell>
          <cell r="F325" t="str">
            <v>HIV/AIDS Prevention &amp; Control Office</v>
          </cell>
        </row>
        <row r="326">
          <cell r="B326" t="str">
            <v>ETH-708-G09-H</v>
          </cell>
          <cell r="C326" t="str">
            <v>Active</v>
          </cell>
          <cell r="D326" t="str">
            <v>High Impact Africa 2</v>
          </cell>
          <cell r="E326" t="str">
            <v>ETH</v>
          </cell>
          <cell r="F326" t="str">
            <v>Ethiopian Interfaith Forum for Development, Dialogue and Action</v>
          </cell>
        </row>
        <row r="327">
          <cell r="B327" t="str">
            <v>ETH-809-G10-M</v>
          </cell>
          <cell r="C327" t="str">
            <v>Active</v>
          </cell>
          <cell r="D327" t="str">
            <v>High Impact Africa 2</v>
          </cell>
          <cell r="E327" t="str">
            <v>ETH</v>
          </cell>
          <cell r="F327" t="str">
            <v>Ministry of Health of Ethiopia</v>
          </cell>
        </row>
        <row r="328">
          <cell r="B328" t="str">
            <v>ETH-911-G11-S</v>
          </cell>
          <cell r="C328" t="str">
            <v>Active</v>
          </cell>
          <cell r="D328" t="str">
            <v>High Impact Africa 2</v>
          </cell>
          <cell r="E328" t="str">
            <v>ETH</v>
          </cell>
          <cell r="F328" t="str">
            <v>Ministry of Health of Ethiopia</v>
          </cell>
        </row>
        <row r="329">
          <cell r="B329" t="str">
            <v>ETH-T-FMOH</v>
          </cell>
          <cell r="C329" t="str">
            <v>Active</v>
          </cell>
          <cell r="D329" t="str">
            <v>High Impact Africa 2</v>
          </cell>
          <cell r="E329" t="str">
            <v>ETH</v>
          </cell>
          <cell r="F329" t="str">
            <v>Ministry of Health of Ethiopia</v>
          </cell>
        </row>
        <row r="330">
          <cell r="B330" t="str">
            <v>FJI-T-MOH</v>
          </cell>
          <cell r="C330" t="str">
            <v>Active</v>
          </cell>
          <cell r="D330" t="str">
            <v>South East Asia</v>
          </cell>
          <cell r="E330" t="str">
            <v>FJI</v>
          </cell>
          <cell r="F330" t="str">
            <v>Ministry of Health of Fiji</v>
          </cell>
        </row>
        <row r="331">
          <cell r="B331" t="str">
            <v>GAB-304-G01-H</v>
          </cell>
          <cell r="C331" t="str">
            <v>Administratively Closed</v>
          </cell>
          <cell r="D331" t="str">
            <v>Central Africa</v>
          </cell>
          <cell r="E331" t="str">
            <v>GAB</v>
          </cell>
          <cell r="F331" t="str">
            <v>United Nations Development Programme, Gabon</v>
          </cell>
        </row>
        <row r="332">
          <cell r="B332" t="str">
            <v>GAB-404-G02-M</v>
          </cell>
          <cell r="C332" t="str">
            <v>Administratively Closed</v>
          </cell>
          <cell r="D332" t="str">
            <v>Central Africa</v>
          </cell>
          <cell r="E332" t="str">
            <v>GAB</v>
          </cell>
          <cell r="F332" t="str">
            <v>United Nations Development Programme, Gabon</v>
          </cell>
        </row>
        <row r="333">
          <cell r="B333" t="str">
            <v>GAB-506-G03-M</v>
          </cell>
          <cell r="C333" t="str">
            <v>Administratively Closed</v>
          </cell>
          <cell r="D333" t="str">
            <v>Central Africa</v>
          </cell>
          <cell r="E333" t="str">
            <v>GAB</v>
          </cell>
          <cell r="F333" t="str">
            <v>United Nations Development Programme, Gabon</v>
          </cell>
        </row>
        <row r="334">
          <cell r="B334" t="str">
            <v>GAB-509-G04-M</v>
          </cell>
          <cell r="C334" t="str">
            <v>Administratively Closed</v>
          </cell>
          <cell r="D334" t="str">
            <v>Central Africa</v>
          </cell>
          <cell r="E334" t="str">
            <v>GAB</v>
          </cell>
          <cell r="F334" t="str">
            <v>Ministry of Health and Public Hygiene of Gabon</v>
          </cell>
        </row>
        <row r="335">
          <cell r="B335" t="str">
            <v>GAB-809-G05-H</v>
          </cell>
          <cell r="C335" t="str">
            <v>Financial Closure</v>
          </cell>
          <cell r="D335" t="str">
            <v>Central Africa</v>
          </cell>
          <cell r="E335" t="str">
            <v>GAB</v>
          </cell>
          <cell r="F335" t="str">
            <v>Ministry of Health and Public Hygiene of Gabon</v>
          </cell>
        </row>
        <row r="336">
          <cell r="B336" t="str">
            <v>GMB-304-G01-H</v>
          </cell>
          <cell r="C336" t="str">
            <v>Administratively Closed</v>
          </cell>
          <cell r="D336" t="str">
            <v>Western Africa</v>
          </cell>
          <cell r="E336" t="str">
            <v>GMB</v>
          </cell>
          <cell r="F336" t="str">
            <v>National AIDS Secretariat of Gambia</v>
          </cell>
        </row>
        <row r="337">
          <cell r="B337" t="str">
            <v>GMB-304-G02-M</v>
          </cell>
          <cell r="C337" t="str">
            <v>Administratively Closed</v>
          </cell>
          <cell r="D337" t="str">
            <v>Western Africa</v>
          </cell>
          <cell r="E337" t="str">
            <v>GMB</v>
          </cell>
          <cell r="F337" t="str">
            <v>National Malaria Control Program, Ministry of Health of Gambia</v>
          </cell>
        </row>
        <row r="338">
          <cell r="B338" t="str">
            <v>GMB-506-G03-T</v>
          </cell>
          <cell r="C338" t="str">
            <v>Administratively Closed</v>
          </cell>
          <cell r="D338" t="str">
            <v>Western Africa</v>
          </cell>
          <cell r="E338" t="str">
            <v>GMB</v>
          </cell>
          <cell r="F338" t="str">
            <v>National Leprosy and Tubeculosis Program, Ministry of Health of Gambia</v>
          </cell>
        </row>
        <row r="339">
          <cell r="B339" t="str">
            <v>GMB-607-G04-M</v>
          </cell>
          <cell r="C339" t="str">
            <v>Administratively Closed</v>
          </cell>
          <cell r="D339" t="str">
            <v>Western Africa</v>
          </cell>
          <cell r="E339" t="str">
            <v>GMB</v>
          </cell>
          <cell r="F339" t="str">
            <v>National Malaria Control Program, Ministry of Health of Gambia</v>
          </cell>
        </row>
        <row r="340">
          <cell r="B340" t="str">
            <v>GMB-809-G05-H</v>
          </cell>
          <cell r="C340" t="str">
            <v>Active</v>
          </cell>
          <cell r="D340" t="str">
            <v>Western Africa</v>
          </cell>
          <cell r="E340" t="str">
            <v>GMB</v>
          </cell>
          <cell r="F340" t="str">
            <v>National AIDS Secretariat of Gambia</v>
          </cell>
        </row>
        <row r="341">
          <cell r="B341" t="str">
            <v>GMB-809-G06-H</v>
          </cell>
          <cell r="C341" t="str">
            <v>Active</v>
          </cell>
          <cell r="D341" t="str">
            <v>Western Africa</v>
          </cell>
          <cell r="E341" t="str">
            <v>GMB</v>
          </cell>
          <cell r="F341" t="str">
            <v>Actionaid International of the Gambia</v>
          </cell>
        </row>
        <row r="342">
          <cell r="B342" t="str">
            <v>GMB-M-CRS</v>
          </cell>
          <cell r="C342" t="str">
            <v>Active</v>
          </cell>
          <cell r="D342" t="str">
            <v>Western Africa</v>
          </cell>
          <cell r="E342" t="str">
            <v>GMB</v>
          </cell>
          <cell r="F342" t="str">
            <v>Catholic Relief Services - Gambia</v>
          </cell>
        </row>
        <row r="343">
          <cell r="B343" t="str">
            <v>GMB-M-MOH</v>
          </cell>
          <cell r="C343" t="str">
            <v>Active</v>
          </cell>
          <cell r="D343" t="str">
            <v>Western Africa</v>
          </cell>
          <cell r="E343" t="str">
            <v>GMB</v>
          </cell>
          <cell r="F343" t="str">
            <v>National Malaria Control Program, Ministry of Health of Gambia</v>
          </cell>
        </row>
        <row r="344">
          <cell r="B344" t="str">
            <v>GMB-T-MOH</v>
          </cell>
          <cell r="C344" t="str">
            <v>Active</v>
          </cell>
          <cell r="D344" t="str">
            <v>Western Africa</v>
          </cell>
          <cell r="E344" t="str">
            <v>GMB</v>
          </cell>
          <cell r="F344" t="str">
            <v>National Leprosy and Tubeculosis Program, Ministry of Health of Gambia</v>
          </cell>
        </row>
        <row r="345">
          <cell r="B345" t="str">
            <v>GMB-T-MRC</v>
          </cell>
          <cell r="C345" t="str">
            <v>Active</v>
          </cell>
          <cell r="D345" t="str">
            <v>Western Africa</v>
          </cell>
          <cell r="E345" t="str">
            <v>GMB</v>
          </cell>
          <cell r="F345" t="str">
            <v>Medical Research Council</v>
          </cell>
        </row>
        <row r="346">
          <cell r="B346" t="str">
            <v>GEO-202-G01-H-00</v>
          </cell>
          <cell r="C346" t="str">
            <v>Administratively Closed</v>
          </cell>
          <cell r="D346" t="str">
            <v>Eastern Europe and Central Asia</v>
          </cell>
          <cell r="E346" t="str">
            <v>GEO</v>
          </cell>
          <cell r="F346" t="str">
            <v>Georgia Health and Social Projects Implementation Center</v>
          </cell>
        </row>
        <row r="347">
          <cell r="B347" t="str">
            <v>GEO-304-G02-M</v>
          </cell>
          <cell r="C347" t="str">
            <v>Administratively Closed</v>
          </cell>
          <cell r="D347" t="str">
            <v>Eastern Europe and Central Asia</v>
          </cell>
          <cell r="E347" t="str">
            <v>GEO</v>
          </cell>
          <cell r="F347" t="str">
            <v>Georgia Health and Social Projects Implementation Center</v>
          </cell>
        </row>
        <row r="348">
          <cell r="B348" t="str">
            <v>GEO-405-G03-T</v>
          </cell>
          <cell r="C348" t="str">
            <v>Administratively Closed</v>
          </cell>
          <cell r="D348" t="str">
            <v>Eastern Europe and Central Asia</v>
          </cell>
          <cell r="E348" t="str">
            <v>GEO</v>
          </cell>
          <cell r="F348" t="str">
            <v>Georgia Health and Social Projects Implementation Center</v>
          </cell>
        </row>
        <row r="349">
          <cell r="B349" t="str">
            <v>GEO-411-G11-T</v>
          </cell>
          <cell r="C349" t="str">
            <v>Administratively Closed</v>
          </cell>
          <cell r="D349" t="str">
            <v>Eastern Europe and Central Asia</v>
          </cell>
          <cell r="E349" t="str">
            <v>GEO</v>
          </cell>
          <cell r="F349" t="str">
            <v>Global Projects Implementation Center</v>
          </cell>
        </row>
        <row r="350">
          <cell r="B350" t="str">
            <v>GEO-607-G04-M</v>
          </cell>
          <cell r="C350" t="str">
            <v>Administratively Closed</v>
          </cell>
          <cell r="D350" t="str">
            <v>Eastern Europe and Central Asia</v>
          </cell>
          <cell r="E350" t="str">
            <v>GEO</v>
          </cell>
          <cell r="F350" t="str">
            <v>Georgia Health and Social Projects Implementation Center</v>
          </cell>
        </row>
        <row r="351">
          <cell r="B351" t="str">
            <v>GEO-607-G05-T</v>
          </cell>
          <cell r="C351" t="str">
            <v>Administratively Closed</v>
          </cell>
          <cell r="D351" t="str">
            <v>Eastern Europe and Central Asia</v>
          </cell>
          <cell r="E351" t="str">
            <v>GEO</v>
          </cell>
          <cell r="F351" t="str">
            <v>Georgia Health and Social Projects Implementation Center</v>
          </cell>
        </row>
        <row r="352">
          <cell r="B352" t="str">
            <v>GEO-607-G06-H</v>
          </cell>
          <cell r="C352" t="str">
            <v>Administratively Closed</v>
          </cell>
          <cell r="D352" t="str">
            <v>Eastern Europe and Central Asia</v>
          </cell>
          <cell r="E352" t="str">
            <v>GEO</v>
          </cell>
          <cell r="F352" t="str">
            <v>Georgia Health and Social Projects Implementation Center</v>
          </cell>
        </row>
        <row r="353">
          <cell r="B353" t="str">
            <v>GEO-611-G09-M</v>
          </cell>
          <cell r="C353" t="str">
            <v>Administratively Closed</v>
          </cell>
          <cell r="D353" t="str">
            <v>Eastern Europe and Central Asia</v>
          </cell>
          <cell r="E353" t="str">
            <v>GEO</v>
          </cell>
          <cell r="F353" t="str">
            <v>Global Projects Implementation Center</v>
          </cell>
        </row>
        <row r="354">
          <cell r="B354" t="str">
            <v>GEO-611-G10-T</v>
          </cell>
          <cell r="C354" t="str">
            <v>Administratively Closed</v>
          </cell>
          <cell r="D354" t="str">
            <v>Eastern Europe and Central Asia</v>
          </cell>
          <cell r="E354" t="str">
            <v>GEO</v>
          </cell>
          <cell r="F354" t="str">
            <v>Global Projects Implementation Center</v>
          </cell>
        </row>
        <row r="355">
          <cell r="B355" t="str">
            <v>GEO-H-GPIC</v>
          </cell>
          <cell r="C355" t="str">
            <v>Financial Closure</v>
          </cell>
          <cell r="D355" t="str">
            <v>Eastern Europe and Central Asia</v>
          </cell>
          <cell r="E355" t="str">
            <v>GEO</v>
          </cell>
          <cell r="F355" t="str">
            <v>Global Projects Implementation Center</v>
          </cell>
        </row>
        <row r="356">
          <cell r="B356" t="str">
            <v>GEO-H-NCDC</v>
          </cell>
          <cell r="C356" t="str">
            <v>Active</v>
          </cell>
          <cell r="D356" t="str">
            <v>Eastern Europe and Central Asia</v>
          </cell>
          <cell r="E356" t="str">
            <v>GEO</v>
          </cell>
          <cell r="F356" t="str">
            <v>National Center for Disease Control and Public Health, Georgia</v>
          </cell>
        </row>
        <row r="357">
          <cell r="B357" t="str">
            <v>GEO-S10-G07-H</v>
          </cell>
          <cell r="C357" t="str">
            <v>Administratively Closed</v>
          </cell>
          <cell r="D357" t="str">
            <v>Eastern Europe and Central Asia</v>
          </cell>
          <cell r="E357" t="str">
            <v>GEO</v>
          </cell>
          <cell r="F357" t="str">
            <v>Georgia Health and Social Projects Implementation Center</v>
          </cell>
        </row>
        <row r="358">
          <cell r="B358" t="str">
            <v>GEO-T-GPIC</v>
          </cell>
          <cell r="C358" t="str">
            <v>Financial Closure</v>
          </cell>
          <cell r="D358" t="str">
            <v>Eastern Europe and Central Asia</v>
          </cell>
          <cell r="E358" t="str">
            <v>GEO</v>
          </cell>
          <cell r="F358" t="str">
            <v>Global Projects Implementation Center</v>
          </cell>
        </row>
        <row r="359">
          <cell r="B359" t="str">
            <v>GEO-T-NCDC</v>
          </cell>
          <cell r="C359" t="str">
            <v>Active</v>
          </cell>
          <cell r="D359" t="str">
            <v>Eastern Europe and Central Asia</v>
          </cell>
          <cell r="E359" t="str">
            <v>GEO</v>
          </cell>
          <cell r="F359" t="str">
            <v>National Center for Disease Control and Public Health, Georgia</v>
          </cell>
        </row>
        <row r="360">
          <cell r="B360" t="str">
            <v>GHA-M-AGAMal</v>
          </cell>
          <cell r="C360" t="str">
            <v>N.D.</v>
          </cell>
          <cell r="D360" t="str">
            <v>High Impact Africa 1</v>
          </cell>
          <cell r="E360" t="str">
            <v>GHA</v>
          </cell>
          <cell r="F360" t="str">
            <v>Not Defined</v>
          </cell>
        </row>
        <row r="361">
          <cell r="B361" t="str">
            <v>GHA-M-MOH</v>
          </cell>
          <cell r="C361" t="str">
            <v>N.D.</v>
          </cell>
          <cell r="D361" t="str">
            <v>High Impact Africa 1</v>
          </cell>
          <cell r="E361" t="str">
            <v>GHA</v>
          </cell>
          <cell r="F361" t="str">
            <v>Not Defined</v>
          </cell>
        </row>
        <row r="362">
          <cell r="B362" t="str">
            <v>GHN-102-G01-H-00</v>
          </cell>
          <cell r="C362" t="str">
            <v>Administratively Closed</v>
          </cell>
          <cell r="D362" t="str">
            <v>High Impact Africa 1</v>
          </cell>
          <cell r="E362" t="str">
            <v>GHA</v>
          </cell>
          <cell r="F362" t="str">
            <v>Ministry of Health of Ghana</v>
          </cell>
        </row>
        <row r="363">
          <cell r="B363" t="str">
            <v>GHN-102-G02-T-00</v>
          </cell>
          <cell r="C363" t="str">
            <v>Administratively Closed</v>
          </cell>
          <cell r="D363" t="str">
            <v>High Impact Africa 1</v>
          </cell>
          <cell r="E363" t="str">
            <v>GHA</v>
          </cell>
          <cell r="F363" t="str">
            <v>Ministry of Health of Ghana</v>
          </cell>
        </row>
        <row r="364">
          <cell r="B364" t="str">
            <v>GHN-202-G03-M-00</v>
          </cell>
          <cell r="C364" t="str">
            <v>Administratively Closed</v>
          </cell>
          <cell r="D364" t="str">
            <v>High Impact Africa 1</v>
          </cell>
          <cell r="E364" t="str">
            <v>GHA</v>
          </cell>
          <cell r="F364" t="str">
            <v>Ministry of Health of Ghana</v>
          </cell>
        </row>
        <row r="365">
          <cell r="B365" t="str">
            <v>GHN-405-G04-M</v>
          </cell>
          <cell r="C365" t="str">
            <v>Administratively Closed</v>
          </cell>
          <cell r="D365" t="str">
            <v>High Impact Africa 1</v>
          </cell>
          <cell r="E365" t="str">
            <v>GHA</v>
          </cell>
          <cell r="F365" t="str">
            <v>Ministry of Health of Ghana</v>
          </cell>
        </row>
        <row r="366">
          <cell r="B366" t="str">
            <v>GHN-506-G05-T</v>
          </cell>
          <cell r="C366" t="str">
            <v>Financial Closure</v>
          </cell>
          <cell r="D366" t="str">
            <v>High Impact Africa 1</v>
          </cell>
          <cell r="E366" t="str">
            <v>GHA</v>
          </cell>
          <cell r="F366" t="str">
            <v>Ministry of Health of Ghana</v>
          </cell>
        </row>
        <row r="367">
          <cell r="B367" t="str">
            <v>GHN-506-G06-H</v>
          </cell>
          <cell r="C367" t="str">
            <v>Administratively Closed</v>
          </cell>
          <cell r="D367" t="str">
            <v>High Impact Africa 1</v>
          </cell>
          <cell r="E367" t="str">
            <v>GHA</v>
          </cell>
          <cell r="F367" t="str">
            <v>Ministry of Health of Ghana</v>
          </cell>
        </row>
        <row r="368">
          <cell r="B368" t="str">
            <v>GHN-809-G07-M</v>
          </cell>
          <cell r="C368" t="str">
            <v>Administratively Closed</v>
          </cell>
          <cell r="D368" t="str">
            <v>High Impact Africa 1</v>
          </cell>
          <cell r="E368" t="str">
            <v>GHA</v>
          </cell>
          <cell r="F368" t="str">
            <v>Ministry of Health of Ghana</v>
          </cell>
        </row>
        <row r="369">
          <cell r="B369" t="str">
            <v>GHN-809-G08-M</v>
          </cell>
          <cell r="C369" t="str">
            <v>Active</v>
          </cell>
          <cell r="D369" t="str">
            <v>High Impact Africa 1</v>
          </cell>
          <cell r="E369" t="str">
            <v>GHA</v>
          </cell>
          <cell r="F369" t="str">
            <v>AngloGold Ashanti Malaria Control Limited</v>
          </cell>
        </row>
        <row r="370">
          <cell r="B370" t="str">
            <v>GHN-809-G09-H</v>
          </cell>
          <cell r="C370" t="str">
            <v>Active</v>
          </cell>
          <cell r="D370" t="str">
            <v>High Impact Africa 1</v>
          </cell>
          <cell r="E370" t="str">
            <v>GHA</v>
          </cell>
          <cell r="F370" t="str">
            <v>Adventist Development and Relief Agency</v>
          </cell>
        </row>
        <row r="371">
          <cell r="B371" t="str">
            <v>GHN-809-G10-H</v>
          </cell>
          <cell r="C371" t="str">
            <v>Active</v>
          </cell>
          <cell r="D371" t="str">
            <v>High Impact Africa 1</v>
          </cell>
          <cell r="E371" t="str">
            <v>GHA</v>
          </cell>
          <cell r="F371" t="str">
            <v>Planned Parenthood Association of Ghana</v>
          </cell>
        </row>
        <row r="372">
          <cell r="B372" t="str">
            <v>GHN-809-G11-H</v>
          </cell>
          <cell r="C372" t="str">
            <v>Active</v>
          </cell>
          <cell r="D372" t="str">
            <v>High Impact Africa 1</v>
          </cell>
          <cell r="E372" t="str">
            <v>GHA</v>
          </cell>
          <cell r="F372" t="str">
            <v>Ministry of Health of Ghana</v>
          </cell>
        </row>
        <row r="373">
          <cell r="B373" t="str">
            <v>GHN-809-G12-H</v>
          </cell>
          <cell r="C373" t="str">
            <v>Active</v>
          </cell>
          <cell r="D373" t="str">
            <v>High Impact Africa 1</v>
          </cell>
          <cell r="E373" t="str">
            <v>GHA</v>
          </cell>
          <cell r="F373" t="str">
            <v>Ghana AIDS Commission</v>
          </cell>
        </row>
        <row r="374">
          <cell r="B374" t="str">
            <v>GHN-M-MOH</v>
          </cell>
          <cell r="C374" t="str">
            <v>Active</v>
          </cell>
          <cell r="D374" t="str">
            <v>High Impact Africa 1</v>
          </cell>
          <cell r="E374" t="str">
            <v>GHA</v>
          </cell>
          <cell r="F374" t="str">
            <v>Ministry of Health of Ghana</v>
          </cell>
        </row>
        <row r="375">
          <cell r="B375" t="str">
            <v>GHN-T-MOH</v>
          </cell>
          <cell r="C375" t="str">
            <v>Active</v>
          </cell>
          <cell r="D375" t="str">
            <v>High Impact Africa 1</v>
          </cell>
          <cell r="E375" t="str">
            <v>GHA</v>
          </cell>
          <cell r="F375" t="str">
            <v>Ministry of Health of Ghana</v>
          </cell>
        </row>
        <row r="376">
          <cell r="B376" t="str">
            <v>GUA-304-G01-H</v>
          </cell>
          <cell r="C376" t="str">
            <v>Administratively Closed</v>
          </cell>
          <cell r="D376" t="str">
            <v>Latin America and Caribbean</v>
          </cell>
          <cell r="E376" t="str">
            <v>GTM</v>
          </cell>
          <cell r="F376" t="str">
            <v>Fundación Visión Mundial Guatemala</v>
          </cell>
        </row>
        <row r="377">
          <cell r="B377" t="str">
            <v>GUA-311-G05-H</v>
          </cell>
          <cell r="C377" t="str">
            <v>Active</v>
          </cell>
          <cell r="D377" t="str">
            <v>Latin America and Caribbean</v>
          </cell>
          <cell r="E377" t="str">
            <v>GTM</v>
          </cell>
          <cell r="F377" t="str">
            <v>Humanist Institute for Development Cooperation, HQ</v>
          </cell>
        </row>
        <row r="378">
          <cell r="B378" t="str">
            <v>GUA-311-G06-H</v>
          </cell>
          <cell r="C378" t="str">
            <v>Active</v>
          </cell>
          <cell r="D378" t="str">
            <v>Latin America and Caribbean</v>
          </cell>
          <cell r="E378" t="str">
            <v>GTM</v>
          </cell>
          <cell r="F378" t="str">
            <v>Ministry of Health of Guatemala</v>
          </cell>
        </row>
        <row r="379">
          <cell r="B379" t="str">
            <v>GUA-405-G02-M</v>
          </cell>
          <cell r="C379" t="str">
            <v>Administratively Closed</v>
          </cell>
          <cell r="D379" t="str">
            <v>Latin America and Caribbean</v>
          </cell>
          <cell r="E379" t="str">
            <v>GTM</v>
          </cell>
          <cell r="F379" t="str">
            <v>Fundación Visión Mundial Guatemala</v>
          </cell>
        </row>
        <row r="380">
          <cell r="B380" t="str">
            <v>GUA-607-G03-T</v>
          </cell>
          <cell r="C380" t="str">
            <v>Administratively Closed</v>
          </cell>
          <cell r="D380" t="str">
            <v>Latin America and Caribbean</v>
          </cell>
          <cell r="E380" t="str">
            <v>GTM</v>
          </cell>
          <cell r="F380" t="str">
            <v>Fundación Visión Mundial Guatemala</v>
          </cell>
        </row>
        <row r="381">
          <cell r="B381" t="str">
            <v>GUA-610-G04-T</v>
          </cell>
          <cell r="C381" t="str">
            <v>Active</v>
          </cell>
          <cell r="D381" t="str">
            <v>Latin America and Caribbean</v>
          </cell>
          <cell r="E381" t="str">
            <v>GTM</v>
          </cell>
          <cell r="F381" t="str">
            <v>Ministry of Health of Guatemala</v>
          </cell>
        </row>
        <row r="382">
          <cell r="B382" t="str">
            <v>GUA-M-MSPAS</v>
          </cell>
          <cell r="C382" t="str">
            <v>Active</v>
          </cell>
          <cell r="D382" t="str">
            <v>Latin America and Caribbean</v>
          </cell>
          <cell r="E382" t="str">
            <v>GTM</v>
          </cell>
          <cell r="F382" t="str">
            <v>Ministry of Health of Guatemala</v>
          </cell>
        </row>
        <row r="383">
          <cell r="B383" t="str">
            <v>GIN-202-G01-H-00</v>
          </cell>
          <cell r="C383" t="str">
            <v>Financial Closure</v>
          </cell>
          <cell r="D383" t="str">
            <v>Western Africa</v>
          </cell>
          <cell r="E383" t="str">
            <v>GIN</v>
          </cell>
          <cell r="F383" t="str">
            <v>Ministry of Public Health of Guinea</v>
          </cell>
        </row>
        <row r="384">
          <cell r="B384" t="str">
            <v>GIN-202-G02-M-00</v>
          </cell>
          <cell r="C384" t="str">
            <v>Financial Closure</v>
          </cell>
          <cell r="D384" t="str">
            <v>Western Africa</v>
          </cell>
          <cell r="E384" t="str">
            <v>GIN</v>
          </cell>
          <cell r="F384" t="str">
            <v>Ministry of Public Health of Guinea</v>
          </cell>
        </row>
        <row r="385">
          <cell r="B385" t="str">
            <v>GIN-506-G03-T</v>
          </cell>
          <cell r="C385" t="str">
            <v>Administratively Closed</v>
          </cell>
          <cell r="D385" t="str">
            <v>Western Africa</v>
          </cell>
          <cell r="E385" t="str">
            <v>GIN</v>
          </cell>
          <cell r="F385" t="str">
            <v>Ministry of Public Health of Guinea</v>
          </cell>
        </row>
        <row r="386">
          <cell r="B386" t="str">
            <v>GIN-607-G04-H</v>
          </cell>
          <cell r="C386" t="str">
            <v>Financial Closure</v>
          </cell>
          <cell r="D386" t="str">
            <v>Western Africa</v>
          </cell>
          <cell r="E386" t="str">
            <v>GIN</v>
          </cell>
          <cell r="F386" t="str">
            <v>Ministry of Public Health of Guinea</v>
          </cell>
        </row>
        <row r="387">
          <cell r="B387" t="str">
            <v>GIN-607-G05-M</v>
          </cell>
          <cell r="C387" t="str">
            <v>Administratively Closed</v>
          </cell>
          <cell r="D387" t="str">
            <v>Western Africa</v>
          </cell>
          <cell r="E387" t="str">
            <v>GIN</v>
          </cell>
          <cell r="F387" t="str">
            <v>Ministry of Public Health of Guinea</v>
          </cell>
        </row>
        <row r="388">
          <cell r="B388" t="str">
            <v>GIN-H-CNLS</v>
          </cell>
          <cell r="C388" t="str">
            <v>Active</v>
          </cell>
          <cell r="D388" t="str">
            <v>Western Africa</v>
          </cell>
          <cell r="E388" t="str">
            <v>GIN</v>
          </cell>
          <cell r="F388" t="str">
            <v>National AIDS Council of Guinea</v>
          </cell>
        </row>
        <row r="389">
          <cell r="B389" t="str">
            <v>GIN-H-GIZ</v>
          </cell>
          <cell r="C389" t="str">
            <v>Financial Closure</v>
          </cell>
          <cell r="D389" t="str">
            <v>Western Africa</v>
          </cell>
          <cell r="E389" t="str">
            <v>GIN</v>
          </cell>
          <cell r="F389" t="str">
            <v>Deutsche Gesellschaft für Internationale Zusammenarbeit</v>
          </cell>
        </row>
        <row r="390">
          <cell r="B390" t="str">
            <v>GIN-M-CRS</v>
          </cell>
          <cell r="C390" t="str">
            <v>Active</v>
          </cell>
          <cell r="D390" t="str">
            <v>Western Africa</v>
          </cell>
          <cell r="E390" t="str">
            <v>GIN</v>
          </cell>
          <cell r="F390" t="str">
            <v>Catholic Relief Services USCCB - Guinea</v>
          </cell>
        </row>
        <row r="391">
          <cell r="B391" t="str">
            <v>GIN-M-PNLP</v>
          </cell>
          <cell r="C391" t="str">
            <v>Financial Closure</v>
          </cell>
          <cell r="D391" t="str">
            <v>Western Africa</v>
          </cell>
          <cell r="E391" t="str">
            <v>GIN</v>
          </cell>
          <cell r="F391" t="str">
            <v>Ministry of Public Health of Guinea</v>
          </cell>
        </row>
        <row r="392">
          <cell r="B392" t="str">
            <v>GIN-S-MoH</v>
          </cell>
          <cell r="C392" t="str">
            <v>Administratively Closed</v>
          </cell>
          <cell r="D392" t="str">
            <v>Western Africa</v>
          </cell>
          <cell r="E392" t="str">
            <v>GIN</v>
          </cell>
          <cell r="F392" t="str">
            <v>Not Defined</v>
          </cell>
        </row>
        <row r="393">
          <cell r="B393" t="str">
            <v>GIN-T-MSHP</v>
          </cell>
          <cell r="C393" t="str">
            <v>Financial Closure</v>
          </cell>
          <cell r="D393" t="str">
            <v>Western Africa</v>
          </cell>
          <cell r="E393" t="str">
            <v>GIN</v>
          </cell>
          <cell r="F393" t="str">
            <v>Ministry of Public Health of Guinea</v>
          </cell>
        </row>
        <row r="394">
          <cell r="B394" t="str">
            <v>GIN-T-PSI</v>
          </cell>
          <cell r="C394" t="str">
            <v>Active</v>
          </cell>
          <cell r="D394" t="str">
            <v>Western Africa</v>
          </cell>
          <cell r="E394" t="str">
            <v>GIN</v>
          </cell>
          <cell r="F394" t="str">
            <v>Population Services International, USA</v>
          </cell>
        </row>
        <row r="395">
          <cell r="B395" t="str">
            <v>GNB-304-G01-T</v>
          </cell>
          <cell r="C395" t="str">
            <v>Administratively Closed</v>
          </cell>
          <cell r="D395" t="str">
            <v>Western Africa</v>
          </cell>
          <cell r="E395" t="str">
            <v>GNB</v>
          </cell>
          <cell r="F395" t="str">
            <v>United Nations Development Programme, Guinea-Bissau</v>
          </cell>
        </row>
        <row r="396">
          <cell r="B396" t="str">
            <v>GNB-309-G06-T</v>
          </cell>
          <cell r="C396" t="str">
            <v>Administratively Closed</v>
          </cell>
          <cell r="D396" t="str">
            <v>Western Africa</v>
          </cell>
          <cell r="E396" t="str">
            <v>GNB</v>
          </cell>
          <cell r="F396" t="str">
            <v>Ministry of Health of Guinea-Bissau</v>
          </cell>
        </row>
        <row r="397">
          <cell r="B397" t="str">
            <v>GNB-404-G02-H</v>
          </cell>
          <cell r="C397" t="str">
            <v>Administratively Closed</v>
          </cell>
          <cell r="D397" t="str">
            <v>Western Africa</v>
          </cell>
          <cell r="E397" t="str">
            <v>GNB</v>
          </cell>
          <cell r="F397" t="str">
            <v>United Nations Development Programme, Guinea-Bissau</v>
          </cell>
        </row>
        <row r="398">
          <cell r="B398" t="str">
            <v>GNB-404-G03-M</v>
          </cell>
          <cell r="C398" t="str">
            <v>Administratively Closed</v>
          </cell>
          <cell r="D398" t="str">
            <v>Western Africa</v>
          </cell>
          <cell r="E398" t="str">
            <v>GNB</v>
          </cell>
          <cell r="F398" t="str">
            <v>United Nations Development Programme, Guinea-Bissau</v>
          </cell>
        </row>
        <row r="399">
          <cell r="B399" t="str">
            <v>GNB-409-G07-H</v>
          </cell>
          <cell r="C399" t="str">
            <v>Administratively Closed</v>
          </cell>
          <cell r="D399" t="str">
            <v>Western Africa</v>
          </cell>
          <cell r="E399" t="str">
            <v>GNB</v>
          </cell>
          <cell r="F399" t="str">
            <v>Ministry of Health of Guinea-Bissau</v>
          </cell>
        </row>
        <row r="400">
          <cell r="B400" t="str">
            <v>GNB-409-G08-M</v>
          </cell>
          <cell r="C400" t="str">
            <v>Administratively Closed</v>
          </cell>
          <cell r="D400" t="str">
            <v>Western Africa</v>
          </cell>
          <cell r="E400" t="str">
            <v>GNB</v>
          </cell>
          <cell r="F400" t="str">
            <v>Ministry of Health of Guinea-Bissau</v>
          </cell>
        </row>
        <row r="401">
          <cell r="B401" t="str">
            <v>GNB-607-G04-M</v>
          </cell>
          <cell r="C401" t="str">
            <v>Administratively Closed</v>
          </cell>
          <cell r="D401" t="str">
            <v>Western Africa</v>
          </cell>
          <cell r="E401" t="str">
            <v>GNB</v>
          </cell>
          <cell r="F401" t="str">
            <v>Ministry of Health of Guinea-Bissau</v>
          </cell>
        </row>
        <row r="402">
          <cell r="B402" t="str">
            <v>GNB-708-G05-H</v>
          </cell>
          <cell r="C402" t="str">
            <v>Active</v>
          </cell>
          <cell r="D402" t="str">
            <v>Western Africa</v>
          </cell>
          <cell r="E402" t="str">
            <v>GNB</v>
          </cell>
          <cell r="F402" t="str">
            <v>National Secretariat to Fight AIDS</v>
          </cell>
        </row>
        <row r="403">
          <cell r="B403" t="str">
            <v>GNB-809-G09-S</v>
          </cell>
          <cell r="C403" t="str">
            <v>Financial Closure</v>
          </cell>
          <cell r="D403" t="str">
            <v>Western Africa</v>
          </cell>
          <cell r="E403" t="str">
            <v>GNB</v>
          </cell>
          <cell r="F403" t="str">
            <v>Ministry of Health of Guinea-Bissau</v>
          </cell>
        </row>
        <row r="404">
          <cell r="B404" t="str">
            <v>GNB-910-G11-T</v>
          </cell>
          <cell r="C404" t="str">
            <v>Financial Closure</v>
          </cell>
          <cell r="D404" t="str">
            <v>Western Africa</v>
          </cell>
          <cell r="E404" t="str">
            <v>GNB</v>
          </cell>
          <cell r="F404" t="str">
            <v>Ministry of Health of Guinea-Bissau</v>
          </cell>
        </row>
        <row r="405">
          <cell r="B405" t="str">
            <v>GNB-913-G13-T</v>
          </cell>
          <cell r="C405" t="str">
            <v>Active</v>
          </cell>
          <cell r="D405" t="str">
            <v>Western Africa</v>
          </cell>
          <cell r="E405" t="str">
            <v>GNB</v>
          </cell>
          <cell r="F405" t="str">
            <v>United Nations Development Programme, Guinea-Bissau</v>
          </cell>
        </row>
        <row r="406">
          <cell r="B406" t="str">
            <v>GNB-M-MOH</v>
          </cell>
          <cell r="C406" t="str">
            <v>Financial Closure</v>
          </cell>
          <cell r="D406" t="str">
            <v>Western Africa</v>
          </cell>
          <cell r="E406" t="str">
            <v>GNB</v>
          </cell>
          <cell r="F406" t="str">
            <v>Ministry of Health of Guinea-Bissau</v>
          </cell>
        </row>
        <row r="407">
          <cell r="B407" t="str">
            <v>GNB-M-UNDP</v>
          </cell>
          <cell r="C407" t="str">
            <v>Active</v>
          </cell>
          <cell r="D407" t="str">
            <v>Western Africa</v>
          </cell>
          <cell r="E407" t="str">
            <v>GNB</v>
          </cell>
          <cell r="F407" t="str">
            <v>United Nations Development Programme, Guinea-Bissau</v>
          </cell>
        </row>
        <row r="408">
          <cell r="B408" t="str">
            <v>GYA-304-G01-H</v>
          </cell>
          <cell r="C408" t="str">
            <v>Active</v>
          </cell>
          <cell r="D408" t="str">
            <v>Latin America and Caribbean</v>
          </cell>
          <cell r="E408" t="str">
            <v>GUY</v>
          </cell>
          <cell r="F408" t="str">
            <v>Ministry of Health of Guyana</v>
          </cell>
        </row>
        <row r="409">
          <cell r="B409" t="str">
            <v>GYA-304-G02-M</v>
          </cell>
          <cell r="C409" t="str">
            <v>Administratively Closed</v>
          </cell>
          <cell r="D409" t="str">
            <v>Latin America and Caribbean</v>
          </cell>
          <cell r="E409" t="str">
            <v>GUY</v>
          </cell>
          <cell r="F409" t="str">
            <v>Ministry of Health of Guyana</v>
          </cell>
        </row>
        <row r="410">
          <cell r="B410" t="str">
            <v>GYA-405-G03-T</v>
          </cell>
          <cell r="C410" t="str">
            <v>Administratively Closed</v>
          </cell>
          <cell r="D410" t="str">
            <v>Latin America and Caribbean</v>
          </cell>
          <cell r="E410" t="str">
            <v>GUY</v>
          </cell>
          <cell r="F410" t="str">
            <v>Ministry of Health of Guyana</v>
          </cell>
        </row>
        <row r="411">
          <cell r="B411" t="str">
            <v>GYA-708-G04-M</v>
          </cell>
          <cell r="C411" t="str">
            <v>Administratively Closed</v>
          </cell>
          <cell r="D411" t="str">
            <v>Latin America and Caribbean</v>
          </cell>
          <cell r="E411" t="str">
            <v>GUY</v>
          </cell>
          <cell r="F411" t="str">
            <v>Ministry of Health of Guyana</v>
          </cell>
        </row>
        <row r="412">
          <cell r="B412" t="str">
            <v>GYA-809-G05-S</v>
          </cell>
          <cell r="C412" t="str">
            <v>Administratively Closed</v>
          </cell>
          <cell r="D412" t="str">
            <v>Latin America and Caribbean</v>
          </cell>
          <cell r="E412" t="str">
            <v>GUY</v>
          </cell>
          <cell r="F412" t="str">
            <v>Ministry of Health of Guyana</v>
          </cell>
        </row>
        <row r="413">
          <cell r="B413" t="str">
            <v>GYA-810-G06-T</v>
          </cell>
          <cell r="C413" t="str">
            <v>Active</v>
          </cell>
          <cell r="D413" t="str">
            <v>Latin America and Caribbean</v>
          </cell>
          <cell r="E413" t="str">
            <v>GUY</v>
          </cell>
          <cell r="F413" t="str">
            <v>Ministry of Health of Guyana</v>
          </cell>
        </row>
        <row r="414">
          <cell r="B414" t="str">
            <v>GYA-M-MOH</v>
          </cell>
          <cell r="C414" t="str">
            <v>Active</v>
          </cell>
          <cell r="D414" t="str">
            <v>Latin America and Caribbean</v>
          </cell>
          <cell r="E414" t="str">
            <v>GUY</v>
          </cell>
          <cell r="F414" t="str">
            <v>Ministry of Health of Guyana</v>
          </cell>
        </row>
        <row r="415">
          <cell r="B415" t="str">
            <v>HTI-102-G01-H-00</v>
          </cell>
          <cell r="C415" t="str">
            <v>Administratively Closed</v>
          </cell>
          <cell r="D415" t="str">
            <v>Latin America and Caribbean</v>
          </cell>
          <cell r="E415" t="str">
            <v>HTI</v>
          </cell>
          <cell r="F415" t="str">
            <v>Fondation SOGEBANK</v>
          </cell>
        </row>
        <row r="416">
          <cell r="B416" t="str">
            <v>HTI-102-G02-H-00</v>
          </cell>
          <cell r="C416" t="str">
            <v>Administratively Closed</v>
          </cell>
          <cell r="D416" t="str">
            <v>Latin America and Caribbean</v>
          </cell>
          <cell r="E416" t="str">
            <v>HTI</v>
          </cell>
          <cell r="F416" t="str">
            <v>United Nations Development Programme, Haiti</v>
          </cell>
        </row>
        <row r="417">
          <cell r="B417" t="str">
            <v>HTI-102-G09-H</v>
          </cell>
          <cell r="C417" t="str">
            <v>Active</v>
          </cell>
          <cell r="D417" t="str">
            <v>Latin America and Caribbean</v>
          </cell>
          <cell r="E417" t="str">
            <v>HTI</v>
          </cell>
          <cell r="F417" t="str">
            <v>United Nations Development Programme, Haiti</v>
          </cell>
        </row>
        <row r="418">
          <cell r="B418" t="str">
            <v>HTI-304-G03-M</v>
          </cell>
          <cell r="C418" t="str">
            <v>Administratively Closed</v>
          </cell>
          <cell r="D418" t="str">
            <v>Latin America and Caribbean</v>
          </cell>
          <cell r="E418" t="str">
            <v>HTI</v>
          </cell>
          <cell r="F418" t="str">
            <v>Fondation SOGEBANK</v>
          </cell>
        </row>
        <row r="419">
          <cell r="B419" t="str">
            <v>HTI-304-G04-T</v>
          </cell>
          <cell r="C419" t="str">
            <v>Administratively Closed</v>
          </cell>
          <cell r="D419" t="str">
            <v>Latin America and Caribbean</v>
          </cell>
          <cell r="E419" t="str">
            <v>HTI</v>
          </cell>
          <cell r="F419" t="str">
            <v>Fondation SOGEBANK</v>
          </cell>
        </row>
        <row r="420">
          <cell r="B420" t="str">
            <v>HTI-506-G05-H</v>
          </cell>
          <cell r="C420" t="str">
            <v>Administratively Closed</v>
          </cell>
          <cell r="D420" t="str">
            <v>Latin America and Caribbean</v>
          </cell>
          <cell r="E420" t="str">
            <v>HTI</v>
          </cell>
          <cell r="F420" t="str">
            <v>Fondation SOGEBANK</v>
          </cell>
        </row>
        <row r="421">
          <cell r="B421" t="str">
            <v>HTI-708-G06-H</v>
          </cell>
          <cell r="C421" t="str">
            <v>Administratively Closed</v>
          </cell>
          <cell r="D421" t="str">
            <v>Latin America and Caribbean</v>
          </cell>
          <cell r="E421" t="str">
            <v>HTI</v>
          </cell>
          <cell r="F421" t="str">
            <v>Fondation SOGEBANK</v>
          </cell>
        </row>
        <row r="422">
          <cell r="B422" t="str">
            <v>HTI-811-G07-M</v>
          </cell>
          <cell r="C422" t="str">
            <v>Active</v>
          </cell>
          <cell r="D422" t="str">
            <v>Latin America and Caribbean</v>
          </cell>
          <cell r="E422" t="str">
            <v>HTI</v>
          </cell>
          <cell r="F422" t="str">
            <v>Population Services International, Haiti</v>
          </cell>
        </row>
        <row r="423">
          <cell r="B423" t="str">
            <v>HTI-911-G08-T</v>
          </cell>
          <cell r="C423" t="str">
            <v>Active</v>
          </cell>
          <cell r="D423" t="str">
            <v>Latin America and Caribbean</v>
          </cell>
          <cell r="E423" t="str">
            <v>HTI</v>
          </cell>
          <cell r="F423" t="str">
            <v>United Nations Development Programme, Haiti</v>
          </cell>
        </row>
        <row r="424">
          <cell r="B424" t="str">
            <v>HND-102-G01-H-00</v>
          </cell>
          <cell r="C424" t="str">
            <v>Administratively Closed</v>
          </cell>
          <cell r="D424" t="str">
            <v>Latin America and Caribbean</v>
          </cell>
          <cell r="E424" t="str">
            <v>HND</v>
          </cell>
          <cell r="F424" t="str">
            <v>United Nations Development Programme, Honduras</v>
          </cell>
        </row>
        <row r="425">
          <cell r="B425" t="str">
            <v>HND-102-G02-T-00</v>
          </cell>
          <cell r="C425" t="str">
            <v>Administratively Closed</v>
          </cell>
          <cell r="D425" t="str">
            <v>Latin America and Caribbean</v>
          </cell>
          <cell r="E425" t="str">
            <v>HND</v>
          </cell>
          <cell r="F425" t="str">
            <v>United Nations Development Programme, Honduras</v>
          </cell>
        </row>
        <row r="426">
          <cell r="B426" t="str">
            <v>HND-102-G03-M-00</v>
          </cell>
          <cell r="C426" t="str">
            <v>Administratively Closed</v>
          </cell>
          <cell r="D426" t="str">
            <v>Latin America and Caribbean</v>
          </cell>
          <cell r="E426" t="str">
            <v>HND</v>
          </cell>
          <cell r="F426" t="str">
            <v>United Nations Development Programme, Honduras</v>
          </cell>
        </row>
        <row r="427">
          <cell r="B427" t="str">
            <v>HND-102-G04-H-00</v>
          </cell>
          <cell r="C427" t="str">
            <v>Administratively Closed</v>
          </cell>
          <cell r="D427" t="str">
            <v>Latin America and Caribbean</v>
          </cell>
          <cell r="E427" t="str">
            <v>HND</v>
          </cell>
          <cell r="F427" t="str">
            <v>Cooperative Housing Foundation, Honduras</v>
          </cell>
        </row>
        <row r="428">
          <cell r="B428" t="str">
            <v>HND-102-G05-M-00</v>
          </cell>
          <cell r="C428" t="str">
            <v>Active</v>
          </cell>
          <cell r="D428" t="str">
            <v>Latin America and Caribbean</v>
          </cell>
          <cell r="E428" t="str">
            <v>HND</v>
          </cell>
          <cell r="F428" t="str">
            <v>Cooperative Housing Foundation, Honduras</v>
          </cell>
        </row>
        <row r="429">
          <cell r="B429" t="str">
            <v>HND-H-CHF</v>
          </cell>
          <cell r="C429" t="str">
            <v>Active</v>
          </cell>
          <cell r="D429" t="str">
            <v>Latin America and Caribbean</v>
          </cell>
          <cell r="E429" t="str">
            <v>HND</v>
          </cell>
          <cell r="F429" t="str">
            <v>Cooperative Housing Foundation, Honduras</v>
          </cell>
        </row>
        <row r="430">
          <cell r="B430" t="str">
            <v>HND-M-CHF</v>
          </cell>
          <cell r="C430" t="str">
            <v>Active</v>
          </cell>
          <cell r="D430" t="str">
            <v>Latin America and Caribbean</v>
          </cell>
          <cell r="E430" t="str">
            <v>HND</v>
          </cell>
          <cell r="F430" t="str">
            <v>Cooperative Housing Foundation, Honduras</v>
          </cell>
        </row>
        <row r="431">
          <cell r="B431" t="str">
            <v>HND-T-UECFSS</v>
          </cell>
          <cell r="C431" t="str">
            <v>Active</v>
          </cell>
          <cell r="D431" t="str">
            <v>Latin America and Caribbean</v>
          </cell>
          <cell r="E431" t="str">
            <v>HND</v>
          </cell>
          <cell r="F431" t="str">
            <v>Ministry of Health of Honduras</v>
          </cell>
        </row>
        <row r="432">
          <cell r="B432" t="str">
            <v>IDA-102-G01-T-00</v>
          </cell>
          <cell r="C432" t="str">
            <v>Administratively Closed</v>
          </cell>
          <cell r="D432" t="str">
            <v>High Impact Asia</v>
          </cell>
          <cell r="E432" t="str">
            <v>IND</v>
          </cell>
          <cell r="F432" t="str">
            <v>Department of Economic Affairs, Ministry of Finance of India</v>
          </cell>
        </row>
        <row r="433">
          <cell r="B433" t="str">
            <v>IDA-202-G02-H-00</v>
          </cell>
          <cell r="C433" t="str">
            <v>Active</v>
          </cell>
          <cell r="D433" t="str">
            <v>High Impact Asia</v>
          </cell>
          <cell r="E433" t="str">
            <v>IND</v>
          </cell>
          <cell r="F433" t="str">
            <v>Department of AIDS Control, Ministry of Health and Family Welfare of India</v>
          </cell>
        </row>
        <row r="434">
          <cell r="B434" t="str">
            <v>IDA-202-G03-T-00</v>
          </cell>
          <cell r="C434" t="str">
            <v>Administratively Closed</v>
          </cell>
          <cell r="D434" t="str">
            <v>High Impact Asia</v>
          </cell>
          <cell r="E434" t="str">
            <v>IND</v>
          </cell>
          <cell r="F434" t="str">
            <v>Central TB Division, Directorate General Health Services, India</v>
          </cell>
        </row>
        <row r="435">
          <cell r="B435" t="str">
            <v>IDA-202-G19-H</v>
          </cell>
          <cell r="C435" t="str">
            <v>Active</v>
          </cell>
          <cell r="D435" t="str">
            <v>High Impact Asia</v>
          </cell>
          <cell r="E435" t="str">
            <v>IND</v>
          </cell>
          <cell r="F435" t="str">
            <v>IL&amp;FS Education &amp; Technology Services Ltd.</v>
          </cell>
        </row>
        <row r="436">
          <cell r="B436" t="str">
            <v>IDA-304-G04-C</v>
          </cell>
          <cell r="C436" t="str">
            <v>Administratively Closed</v>
          </cell>
          <cell r="D436" t="str">
            <v>High Impact Asia</v>
          </cell>
          <cell r="E436" t="str">
            <v>IND</v>
          </cell>
          <cell r="F436" t="str">
            <v>Department of Economic Affairs, Ministry of Finance of India</v>
          </cell>
        </row>
        <row r="437">
          <cell r="B437" t="str">
            <v>IDA-405-G05-H</v>
          </cell>
          <cell r="C437" t="str">
            <v>Administratively Closed</v>
          </cell>
          <cell r="D437" t="str">
            <v>High Impact Asia</v>
          </cell>
          <cell r="E437" t="str">
            <v>IND</v>
          </cell>
          <cell r="F437" t="str">
            <v>Population Foundation of India</v>
          </cell>
        </row>
        <row r="438">
          <cell r="B438" t="str">
            <v>IDA-405-G06-H</v>
          </cell>
          <cell r="C438" t="str">
            <v>Active</v>
          </cell>
          <cell r="D438" t="str">
            <v>High Impact Asia</v>
          </cell>
          <cell r="E438" t="str">
            <v>IND</v>
          </cell>
          <cell r="F438" t="str">
            <v>Department of AIDS Control, Ministry of Health and Family Welfare of India</v>
          </cell>
        </row>
        <row r="439">
          <cell r="B439" t="str">
            <v>IDA-405-G07-M</v>
          </cell>
          <cell r="C439" t="str">
            <v>Financial Closure</v>
          </cell>
          <cell r="D439" t="str">
            <v>High Impact Asia</v>
          </cell>
          <cell r="E439" t="str">
            <v>IND</v>
          </cell>
          <cell r="F439" t="str">
            <v>Department of Economic Affairs, Ministry of Finance of India</v>
          </cell>
        </row>
        <row r="440">
          <cell r="B440" t="str">
            <v>IDA-405-G08-T</v>
          </cell>
          <cell r="C440" t="str">
            <v>Administratively Closed</v>
          </cell>
          <cell r="D440" t="str">
            <v>High Impact Asia</v>
          </cell>
          <cell r="E440" t="str">
            <v>IND</v>
          </cell>
          <cell r="F440" t="str">
            <v>Department of Economic Affairs, Ministry of Finance of India</v>
          </cell>
        </row>
        <row r="441">
          <cell r="B441" t="str">
            <v>IDA-607-G09-T</v>
          </cell>
          <cell r="C441" t="str">
            <v>Administratively Closed</v>
          </cell>
          <cell r="D441" t="str">
            <v>High Impact Asia</v>
          </cell>
          <cell r="E441" t="str">
            <v>IND</v>
          </cell>
          <cell r="F441" t="str">
            <v>Central TB Division, Directorate General Health Services, India</v>
          </cell>
        </row>
        <row r="442">
          <cell r="B442" t="str">
            <v>IDA-607-G10-H</v>
          </cell>
          <cell r="C442" t="str">
            <v>Administratively Closed</v>
          </cell>
          <cell r="D442" t="str">
            <v>High Impact Asia</v>
          </cell>
          <cell r="E442" t="str">
            <v>IND</v>
          </cell>
          <cell r="F442" t="str">
            <v>Population Foundation of India</v>
          </cell>
        </row>
        <row r="443">
          <cell r="B443" t="str">
            <v>IDA-607-G11-H</v>
          </cell>
          <cell r="C443" t="str">
            <v>Administratively Closed</v>
          </cell>
          <cell r="D443" t="str">
            <v>High Impact Asia</v>
          </cell>
          <cell r="E443" t="str">
            <v>IND</v>
          </cell>
          <cell r="F443" t="str">
            <v>Department of AIDS Control, Ministry of Health and Family Welfare of India</v>
          </cell>
        </row>
        <row r="444">
          <cell r="B444" t="str">
            <v>IDA-607-G12-H</v>
          </cell>
          <cell r="C444" t="str">
            <v>Administratively Closed</v>
          </cell>
          <cell r="D444" t="str">
            <v>High Impact Asia</v>
          </cell>
          <cell r="E444" t="str">
            <v>IND</v>
          </cell>
          <cell r="F444" t="str">
            <v>India HIV/AIDS Alliance</v>
          </cell>
        </row>
        <row r="445">
          <cell r="B445" t="str">
            <v>IDA-708-G13-H</v>
          </cell>
          <cell r="C445" t="str">
            <v>Active</v>
          </cell>
          <cell r="D445" t="str">
            <v>High Impact Asia</v>
          </cell>
          <cell r="E445" t="str">
            <v>IND</v>
          </cell>
          <cell r="F445" t="str">
            <v>Department of AIDS Control, Ministry of Health and Family Welfare of India</v>
          </cell>
        </row>
        <row r="446">
          <cell r="B446" t="str">
            <v>IDA-708-G14-H</v>
          </cell>
          <cell r="C446" t="str">
            <v>Active</v>
          </cell>
          <cell r="D446" t="str">
            <v>High Impact Asia</v>
          </cell>
          <cell r="E446" t="str">
            <v>IND</v>
          </cell>
          <cell r="F446" t="str">
            <v>Indian Nursing Council</v>
          </cell>
        </row>
        <row r="447">
          <cell r="B447" t="str">
            <v>IDA-708-G15-H</v>
          </cell>
          <cell r="C447" t="str">
            <v>Active</v>
          </cell>
          <cell r="D447" t="str">
            <v>High Impact Asia</v>
          </cell>
          <cell r="E447" t="str">
            <v>IND</v>
          </cell>
          <cell r="F447" t="str">
            <v>Tata Institute of Social Sciences</v>
          </cell>
        </row>
        <row r="448">
          <cell r="B448" t="str">
            <v>IDA-910-G16-T</v>
          </cell>
          <cell r="C448" t="str">
            <v>Administratively Closed</v>
          </cell>
          <cell r="D448" t="str">
            <v>High Impact Asia</v>
          </cell>
          <cell r="E448" t="str">
            <v>IND</v>
          </cell>
          <cell r="F448" t="str">
            <v>International Union Against Tuberculosis and Lung Disease</v>
          </cell>
        </row>
        <row r="449">
          <cell r="B449" t="str">
            <v>IDA-910-G17-T</v>
          </cell>
          <cell r="C449" t="str">
            <v>Administratively Closed</v>
          </cell>
          <cell r="D449" t="str">
            <v>High Impact Asia</v>
          </cell>
          <cell r="E449" t="str">
            <v>IND</v>
          </cell>
          <cell r="F449" t="str">
            <v>World Vision India</v>
          </cell>
        </row>
        <row r="450">
          <cell r="B450" t="str">
            <v>IDA-910-G18-T</v>
          </cell>
          <cell r="C450" t="str">
            <v>Administratively Closed</v>
          </cell>
          <cell r="D450" t="str">
            <v>High Impact Asia</v>
          </cell>
          <cell r="E450" t="str">
            <v>IND</v>
          </cell>
          <cell r="F450" t="str">
            <v>Central TB Division, Directorate General Health Services, India</v>
          </cell>
        </row>
        <row r="451">
          <cell r="B451" t="str">
            <v>IDA-910-G20-H</v>
          </cell>
          <cell r="C451" t="str">
            <v>Administratively Closed</v>
          </cell>
          <cell r="D451" t="str">
            <v>High Impact Asia</v>
          </cell>
          <cell r="E451" t="str">
            <v>IND</v>
          </cell>
          <cell r="F451" t="str">
            <v>India HIV/AIDS Alliance</v>
          </cell>
        </row>
        <row r="452">
          <cell r="B452" t="str">
            <v>IDA-910-G21-H</v>
          </cell>
          <cell r="C452" t="str">
            <v>Active</v>
          </cell>
          <cell r="D452" t="str">
            <v>High Impact Asia</v>
          </cell>
          <cell r="E452" t="str">
            <v>IND</v>
          </cell>
          <cell r="F452" t="str">
            <v>Emmanuel Hospital Association</v>
          </cell>
        </row>
        <row r="453">
          <cell r="B453" t="str">
            <v>IDA-910-G22-M</v>
          </cell>
          <cell r="C453" t="str">
            <v>Active</v>
          </cell>
          <cell r="D453" t="str">
            <v>High Impact Asia</v>
          </cell>
          <cell r="E453" t="str">
            <v>IND</v>
          </cell>
          <cell r="F453" t="str">
            <v>Caritas India</v>
          </cell>
        </row>
        <row r="454">
          <cell r="B454" t="str">
            <v>IDA-910-G24-H</v>
          </cell>
          <cell r="C454" t="str">
            <v>Administratively Closed</v>
          </cell>
          <cell r="D454" t="str">
            <v>High Impact Asia</v>
          </cell>
          <cell r="E454" t="str">
            <v>IND</v>
          </cell>
          <cell r="F454" t="str">
            <v>Department of Economic Affairs, Ministry of Finance of India</v>
          </cell>
        </row>
        <row r="455">
          <cell r="B455" t="str">
            <v>IDA-911-G23-M</v>
          </cell>
          <cell r="C455" t="str">
            <v>Active</v>
          </cell>
          <cell r="D455" t="str">
            <v>High Impact Asia</v>
          </cell>
          <cell r="E455" t="str">
            <v>IND</v>
          </cell>
          <cell r="F455" t="str">
            <v>Department of Economic Affairs, Ministry of Finance of India</v>
          </cell>
        </row>
        <row r="456">
          <cell r="B456" t="str">
            <v>IDA-H-IHAA</v>
          </cell>
          <cell r="C456" t="str">
            <v>Active</v>
          </cell>
          <cell r="D456" t="str">
            <v>High Impact Asia</v>
          </cell>
          <cell r="E456" t="str">
            <v>IND</v>
          </cell>
          <cell r="F456" t="str">
            <v>India HIV/AIDS Alliance</v>
          </cell>
        </row>
        <row r="457">
          <cell r="B457" t="str">
            <v>IDA-T-CTD</v>
          </cell>
          <cell r="C457" t="str">
            <v>Active</v>
          </cell>
          <cell r="D457" t="str">
            <v>High Impact Asia</v>
          </cell>
          <cell r="E457" t="str">
            <v>IND</v>
          </cell>
          <cell r="F457" t="str">
            <v>Central TB Division, Directorate General Health Services, India</v>
          </cell>
        </row>
        <row r="458">
          <cell r="B458" t="str">
            <v>IDA-T-IUATLD</v>
          </cell>
          <cell r="C458" t="str">
            <v>Active</v>
          </cell>
          <cell r="D458" t="str">
            <v>High Impact Asia</v>
          </cell>
          <cell r="E458" t="str">
            <v>IND</v>
          </cell>
          <cell r="F458" t="str">
            <v>International Union Against Tuberculosis and Lung Disease</v>
          </cell>
        </row>
        <row r="459">
          <cell r="B459" t="str">
            <v>IDA-T-WVI</v>
          </cell>
          <cell r="C459" t="str">
            <v>Active</v>
          </cell>
          <cell r="D459" t="str">
            <v>High Impact Asia</v>
          </cell>
          <cell r="E459" t="str">
            <v>IND</v>
          </cell>
          <cell r="F459" t="str">
            <v>World Vision India</v>
          </cell>
        </row>
        <row r="460">
          <cell r="B460" t="str">
            <v>IDN-M-MOH</v>
          </cell>
          <cell r="C460" t="str">
            <v>Active</v>
          </cell>
          <cell r="D460" t="str">
            <v>High Impact Asia</v>
          </cell>
          <cell r="E460" t="str">
            <v>IDN</v>
          </cell>
          <cell r="F460" t="str">
            <v>Ministry of Health of Indonesia - Directorate of Vector Borne Disease Control</v>
          </cell>
        </row>
        <row r="461">
          <cell r="B461" t="str">
            <v>IDN-M-PERDHAK</v>
          </cell>
          <cell r="C461" t="str">
            <v>Active</v>
          </cell>
          <cell r="D461" t="str">
            <v>High Impact Asia</v>
          </cell>
          <cell r="E461" t="str">
            <v>IDN</v>
          </cell>
          <cell r="F461" t="str">
            <v>PERDHAKI - Indonesian association for voluntary health services</v>
          </cell>
        </row>
        <row r="462">
          <cell r="B462" t="str">
            <v>IND-102-G01-T-00</v>
          </cell>
          <cell r="C462" t="str">
            <v>Administratively Closed</v>
          </cell>
          <cell r="D462" t="str">
            <v>High Impact Asia</v>
          </cell>
          <cell r="E462" t="str">
            <v>IDN</v>
          </cell>
          <cell r="F462" t="str">
            <v>Ministry of Health of Indonesia - Dir. of Disease Control &amp; Environmental Health</v>
          </cell>
        </row>
        <row r="463">
          <cell r="B463" t="str">
            <v>IND-102-G02-M-00</v>
          </cell>
          <cell r="C463" t="str">
            <v>Administratively Closed</v>
          </cell>
          <cell r="D463" t="str">
            <v>High Impact Asia</v>
          </cell>
          <cell r="E463" t="str">
            <v>IDN</v>
          </cell>
          <cell r="F463" t="str">
            <v>Ministry of Health of Indonesia - Directorate of Vector Borne Disease Control</v>
          </cell>
        </row>
        <row r="464">
          <cell r="B464" t="str">
            <v>IND-102-G03-H-00</v>
          </cell>
          <cell r="C464" t="str">
            <v>Administratively Closed</v>
          </cell>
          <cell r="D464" t="str">
            <v>High Impact Asia</v>
          </cell>
          <cell r="E464" t="str">
            <v>IDN</v>
          </cell>
          <cell r="F464" t="str">
            <v>Ministry of Health of Indonesia - Dir. of Disease Control &amp; Environmental Health</v>
          </cell>
        </row>
        <row r="465">
          <cell r="B465" t="str">
            <v>IND-405-G04-H</v>
          </cell>
          <cell r="C465" t="str">
            <v>Administratively Closed</v>
          </cell>
          <cell r="D465" t="str">
            <v>High Impact Asia</v>
          </cell>
          <cell r="E465" t="str">
            <v>IDN</v>
          </cell>
          <cell r="F465" t="str">
            <v>Ministry of Health of Indonesia - Dir. of Disease Control &amp; Environmental Health</v>
          </cell>
        </row>
        <row r="466">
          <cell r="B466" t="str">
            <v>IND-506-G05-T</v>
          </cell>
          <cell r="C466" t="str">
            <v>Administratively Closed</v>
          </cell>
          <cell r="D466" t="str">
            <v>High Impact Asia</v>
          </cell>
          <cell r="E466" t="str">
            <v>IDN</v>
          </cell>
          <cell r="F466" t="str">
            <v>Ministry of Health of Indonesia - Dir. of Disease Control &amp; Environmental Health</v>
          </cell>
        </row>
        <row r="467">
          <cell r="B467" t="str">
            <v>IND-607-G06-M</v>
          </cell>
          <cell r="C467" t="str">
            <v>Administratively Closed</v>
          </cell>
          <cell r="D467" t="str">
            <v>High Impact Asia</v>
          </cell>
          <cell r="E467" t="str">
            <v>IDN</v>
          </cell>
          <cell r="F467" t="str">
            <v>Ministry of Health of Indonesia - Dir. of Disease Control &amp; Environmental Health</v>
          </cell>
        </row>
        <row r="468">
          <cell r="B468" t="str">
            <v>IND-809-G07-H</v>
          </cell>
          <cell r="C468" t="str">
            <v>Administratively Closed</v>
          </cell>
          <cell r="D468" t="str">
            <v>High Impact Asia</v>
          </cell>
          <cell r="E468" t="str">
            <v>IDN</v>
          </cell>
          <cell r="F468" t="str">
            <v>National AIDS Commission of Indonesia</v>
          </cell>
        </row>
        <row r="469">
          <cell r="B469" t="str">
            <v>IND-809-G08-H</v>
          </cell>
          <cell r="C469" t="str">
            <v>Administratively Closed</v>
          </cell>
          <cell r="D469" t="str">
            <v>High Impact Asia</v>
          </cell>
          <cell r="E469" t="str">
            <v>IDN</v>
          </cell>
          <cell r="F469" t="str">
            <v>Ministry of Health of Indonesia - Dir. of Disease Control &amp; Environmental Health</v>
          </cell>
        </row>
        <row r="470">
          <cell r="B470" t="str">
            <v>IND-809-G09-H</v>
          </cell>
          <cell r="C470" t="str">
            <v>Administratively Closed</v>
          </cell>
          <cell r="D470" t="str">
            <v>High Impact Asia</v>
          </cell>
          <cell r="E470" t="str">
            <v>IDN</v>
          </cell>
          <cell r="F470" t="str">
            <v>Indonesian Planned Parenthood Association</v>
          </cell>
        </row>
        <row r="471">
          <cell r="B471" t="str">
            <v>IND-809-G10-T</v>
          </cell>
          <cell r="C471" t="str">
            <v>Administratively Closed</v>
          </cell>
          <cell r="D471" t="str">
            <v>High Impact Asia</v>
          </cell>
          <cell r="E471" t="str">
            <v>IDN</v>
          </cell>
          <cell r="F471" t="str">
            <v>Central Board of Aisyiyah</v>
          </cell>
        </row>
        <row r="472">
          <cell r="B472" t="str">
            <v>IND-809-G11-T</v>
          </cell>
          <cell r="C472" t="str">
            <v>Administratively Closed</v>
          </cell>
          <cell r="D472" t="str">
            <v>High Impact Asia</v>
          </cell>
          <cell r="E472" t="str">
            <v>IDN</v>
          </cell>
          <cell r="F472" t="str">
            <v>Ministry of Health of Indonesia - Dir. of Disease Control &amp; Environmental Health</v>
          </cell>
        </row>
        <row r="473">
          <cell r="B473" t="str">
            <v>IND-809-G12-T</v>
          </cell>
          <cell r="C473" t="str">
            <v>Financial Closure</v>
          </cell>
          <cell r="D473" t="str">
            <v>High Impact Asia</v>
          </cell>
          <cell r="E473" t="str">
            <v>IDN</v>
          </cell>
          <cell r="F473" t="str">
            <v>Faculty of Public Health, University of Indonesia</v>
          </cell>
        </row>
        <row r="474">
          <cell r="B474" t="str">
            <v>IND-809-G13-M</v>
          </cell>
          <cell r="C474" t="str">
            <v>Active</v>
          </cell>
          <cell r="D474" t="str">
            <v>High Impact Asia</v>
          </cell>
          <cell r="E474" t="str">
            <v>IDN</v>
          </cell>
          <cell r="F474" t="str">
            <v>PERDHAKI - Indonesian association for voluntary health services</v>
          </cell>
        </row>
        <row r="475">
          <cell r="B475" t="str">
            <v>IND-809-G14-M</v>
          </cell>
          <cell r="C475" t="str">
            <v>Administratively Closed</v>
          </cell>
          <cell r="D475" t="str">
            <v>High Impact Asia</v>
          </cell>
          <cell r="E475" t="str">
            <v>IDN</v>
          </cell>
          <cell r="F475" t="str">
            <v>Ministry of Health of Indonesia - Directorate of Vector Borne Disease Control</v>
          </cell>
        </row>
        <row r="476">
          <cell r="B476" t="str">
            <v>IND-910-G15-H</v>
          </cell>
          <cell r="C476" t="str">
            <v>Administratively Closed</v>
          </cell>
          <cell r="D476" t="str">
            <v>High Impact Asia</v>
          </cell>
          <cell r="E476" t="str">
            <v>IDN</v>
          </cell>
          <cell r="F476" t="str">
            <v>Nahdlatul Ulama</v>
          </cell>
        </row>
        <row r="477">
          <cell r="B477" t="str">
            <v>IND-H-IPPA</v>
          </cell>
          <cell r="C477" t="str">
            <v>Active</v>
          </cell>
          <cell r="D477" t="str">
            <v>High Impact Asia</v>
          </cell>
          <cell r="E477" t="str">
            <v>IDN</v>
          </cell>
          <cell r="F477" t="str">
            <v>Indonesian Planned Parenthood Association</v>
          </cell>
        </row>
        <row r="478">
          <cell r="B478" t="str">
            <v>IND-H-MOH</v>
          </cell>
          <cell r="C478" t="str">
            <v>Active</v>
          </cell>
          <cell r="D478" t="str">
            <v>High Impact Asia</v>
          </cell>
          <cell r="E478" t="str">
            <v>IDN</v>
          </cell>
          <cell r="F478" t="str">
            <v>Ministry of Health of Indonesia - Dir. of Disease Control &amp; Environmental Health</v>
          </cell>
        </row>
        <row r="479">
          <cell r="B479" t="str">
            <v>IND-H-NAC</v>
          </cell>
          <cell r="C479" t="str">
            <v>Active</v>
          </cell>
          <cell r="D479" t="str">
            <v>High Impact Asia</v>
          </cell>
          <cell r="E479" t="str">
            <v>IDN</v>
          </cell>
          <cell r="F479" t="str">
            <v>National AIDS Commission of Indonesia</v>
          </cell>
        </row>
        <row r="480">
          <cell r="B480" t="str">
            <v>IND-H-NU</v>
          </cell>
          <cell r="C480" t="str">
            <v>Active</v>
          </cell>
          <cell r="D480" t="str">
            <v>High Impact Asia</v>
          </cell>
          <cell r="E480" t="str">
            <v>IDN</v>
          </cell>
          <cell r="F480" t="str">
            <v>Nahdlatul Ulama</v>
          </cell>
        </row>
        <row r="481">
          <cell r="B481" t="str">
            <v>IND-S-MOH</v>
          </cell>
          <cell r="C481" t="str">
            <v>Active</v>
          </cell>
          <cell r="D481" t="str">
            <v>High Impact Asia</v>
          </cell>
          <cell r="E481" t="str">
            <v>IDN</v>
          </cell>
          <cell r="F481" t="str">
            <v>Secretariat General, Ministry of Health, Indonesia</v>
          </cell>
        </row>
        <row r="482">
          <cell r="B482" t="str">
            <v>IND-T-AISYIYA</v>
          </cell>
          <cell r="C482" t="str">
            <v>Active</v>
          </cell>
          <cell r="D482" t="str">
            <v>High Impact Asia</v>
          </cell>
          <cell r="E482" t="str">
            <v>IDN</v>
          </cell>
          <cell r="F482" t="str">
            <v>Central Board of Aisyiyah</v>
          </cell>
        </row>
        <row r="483">
          <cell r="B483" t="str">
            <v>IND-T-MOH</v>
          </cell>
          <cell r="C483" t="str">
            <v>Active</v>
          </cell>
          <cell r="D483" t="str">
            <v>High Impact Asia</v>
          </cell>
          <cell r="E483" t="str">
            <v>IDN</v>
          </cell>
          <cell r="F483" t="str">
            <v>Ministry of Health of Indonesia - Dir. of Disease Control &amp; Environmental Health</v>
          </cell>
        </row>
        <row r="484">
          <cell r="B484" t="str">
            <v>IRN-202-G01-H-00</v>
          </cell>
          <cell r="C484" t="str">
            <v>Administratively Closed</v>
          </cell>
          <cell r="D484" t="str">
            <v>South East Asia</v>
          </cell>
          <cell r="E484" t="str">
            <v>IRN</v>
          </cell>
          <cell r="F484" t="str">
            <v>United Nations Development Programme, Iran</v>
          </cell>
        </row>
        <row r="485">
          <cell r="B485" t="str">
            <v>IRN-708-G02-M</v>
          </cell>
          <cell r="C485" t="str">
            <v>Administratively Closed</v>
          </cell>
          <cell r="D485" t="str">
            <v>South East Asia</v>
          </cell>
          <cell r="E485" t="str">
            <v>IRN</v>
          </cell>
          <cell r="F485" t="str">
            <v>United Nations Development Programme, Iran</v>
          </cell>
        </row>
        <row r="486">
          <cell r="B486" t="str">
            <v>IRN-708-G03-T</v>
          </cell>
          <cell r="C486" t="str">
            <v>Financial Closure</v>
          </cell>
          <cell r="D486" t="str">
            <v>South East Asia</v>
          </cell>
          <cell r="E486" t="str">
            <v>IRN</v>
          </cell>
          <cell r="F486" t="str">
            <v>United Nations Development Programme, Iran</v>
          </cell>
        </row>
        <row r="487">
          <cell r="B487" t="str">
            <v>IRN-810-G04-H</v>
          </cell>
          <cell r="C487" t="str">
            <v>Active</v>
          </cell>
          <cell r="D487" t="str">
            <v>South East Asia</v>
          </cell>
          <cell r="E487" t="str">
            <v>IRN</v>
          </cell>
          <cell r="F487" t="str">
            <v>United Nations Development Programme, Iran</v>
          </cell>
        </row>
        <row r="488">
          <cell r="B488" t="str">
            <v>IRN-H-UNDP</v>
          </cell>
          <cell r="C488" t="str">
            <v>N.D.</v>
          </cell>
          <cell r="D488" t="str">
            <v>South East Asia</v>
          </cell>
          <cell r="E488" t="str">
            <v>IRN</v>
          </cell>
          <cell r="F488" t="str">
            <v>Not Defined</v>
          </cell>
        </row>
        <row r="489">
          <cell r="B489" t="str">
            <v>IRN-M-UNDP</v>
          </cell>
          <cell r="C489" t="str">
            <v>Active</v>
          </cell>
          <cell r="D489" t="str">
            <v>South East Asia</v>
          </cell>
          <cell r="E489" t="str">
            <v>IRN</v>
          </cell>
          <cell r="F489" t="str">
            <v>United Nations Development Programme, Iran</v>
          </cell>
        </row>
        <row r="490">
          <cell r="B490" t="str">
            <v>IRQ-607-G01-T</v>
          </cell>
          <cell r="C490" t="str">
            <v>Administratively Closed</v>
          </cell>
          <cell r="D490" t="str">
            <v>Middle East and North Africa</v>
          </cell>
          <cell r="E490" t="str">
            <v>IRQ</v>
          </cell>
          <cell r="F490" t="str">
            <v>United Nations Development Programme, Iraq</v>
          </cell>
        </row>
        <row r="491">
          <cell r="B491" t="str">
            <v>IRQ-T-UNDP</v>
          </cell>
          <cell r="C491" t="str">
            <v>Active</v>
          </cell>
          <cell r="D491" t="str">
            <v>Middle East and North Africa</v>
          </cell>
          <cell r="E491" t="str">
            <v>IRQ</v>
          </cell>
          <cell r="F491" t="str">
            <v>United Nations Development Programme, Iraq</v>
          </cell>
        </row>
        <row r="492">
          <cell r="B492" t="str">
            <v>JAM-304-G01-H</v>
          </cell>
          <cell r="C492" t="str">
            <v>Administratively Closed</v>
          </cell>
          <cell r="D492" t="str">
            <v>Latin America and Caribbean</v>
          </cell>
          <cell r="E492" t="str">
            <v>JAM</v>
          </cell>
          <cell r="F492" t="str">
            <v>Ministry of Health of Jamaica</v>
          </cell>
        </row>
        <row r="493">
          <cell r="B493" t="str">
            <v>JAM-708-G02-H</v>
          </cell>
          <cell r="C493" t="str">
            <v>Active</v>
          </cell>
          <cell r="D493" t="str">
            <v>Latin America and Caribbean</v>
          </cell>
          <cell r="E493" t="str">
            <v>JAM</v>
          </cell>
          <cell r="F493" t="str">
            <v>Ministry of Health of Jamaica</v>
          </cell>
        </row>
        <row r="494">
          <cell r="B494" t="str">
            <v>JOR-011-G04-T</v>
          </cell>
          <cell r="C494" t="str">
            <v>Active</v>
          </cell>
          <cell r="D494" t="str">
            <v>Middle East and North Africa</v>
          </cell>
          <cell r="E494" t="str">
            <v>JOR</v>
          </cell>
          <cell r="F494" t="str">
            <v>National Tuberculosis Program, Ministry of Health of Jordan</v>
          </cell>
        </row>
        <row r="495">
          <cell r="B495" t="str">
            <v>JOR-202-G01-H-00</v>
          </cell>
          <cell r="C495" t="str">
            <v>Administratively Closed</v>
          </cell>
          <cell r="D495" t="str">
            <v>Middle East and North Africa</v>
          </cell>
          <cell r="E495" t="str">
            <v>JOR</v>
          </cell>
          <cell r="F495" t="str">
            <v>Communicable Diseases Directorate, Ministry of Health of Jordan</v>
          </cell>
        </row>
        <row r="496">
          <cell r="B496" t="str">
            <v>JOR-506-G02-T</v>
          </cell>
          <cell r="C496" t="str">
            <v>Administratively Closed</v>
          </cell>
          <cell r="D496" t="str">
            <v>Middle East and North Africa</v>
          </cell>
          <cell r="E496" t="str">
            <v>JOR</v>
          </cell>
          <cell r="F496" t="str">
            <v>National Tuberculosis Program, Ministry of Health of Jordan</v>
          </cell>
        </row>
        <row r="497">
          <cell r="B497" t="str">
            <v>JOR-607-G03-H</v>
          </cell>
          <cell r="C497" t="str">
            <v>Active</v>
          </cell>
          <cell r="D497" t="str">
            <v>Middle East and North Africa</v>
          </cell>
          <cell r="E497" t="str">
            <v>JOR</v>
          </cell>
          <cell r="F497" t="str">
            <v>Communicable Diseases Directorate, Ministry of Health of Jordan</v>
          </cell>
        </row>
        <row r="498">
          <cell r="B498" t="str">
            <v>KAZ-202-G01-H-00</v>
          </cell>
          <cell r="C498" t="str">
            <v>Administratively Closed</v>
          </cell>
          <cell r="D498" t="str">
            <v>Eastern Europe and Central Asia</v>
          </cell>
          <cell r="E498" t="str">
            <v>KAZ</v>
          </cell>
          <cell r="F498" t="str">
            <v>Ministry of Health of Kazakhstan - Republican AIDS Center</v>
          </cell>
        </row>
        <row r="499">
          <cell r="B499" t="str">
            <v>KAZ-607-G02-T</v>
          </cell>
          <cell r="C499" t="str">
            <v>Financial Closure</v>
          </cell>
          <cell r="D499" t="str">
            <v>Eastern Europe and Central Asia</v>
          </cell>
          <cell r="E499" t="str">
            <v>KAZ</v>
          </cell>
          <cell r="F499" t="str">
            <v>Ministry of Health of Kazakhstan - National Center of TB Problems</v>
          </cell>
        </row>
        <row r="500">
          <cell r="B500" t="str">
            <v>KAZ-708-G03-H</v>
          </cell>
          <cell r="C500" t="str">
            <v>Administratively Closed</v>
          </cell>
          <cell r="D500" t="str">
            <v>Eastern Europe and Central Asia</v>
          </cell>
          <cell r="E500" t="str">
            <v>KAZ</v>
          </cell>
          <cell r="F500" t="str">
            <v>Ministry of Health of Kazakhstan - Republican AIDS Center</v>
          </cell>
        </row>
        <row r="501">
          <cell r="B501" t="str">
            <v>KAZ-809-G04-T</v>
          </cell>
          <cell r="C501" t="str">
            <v>Active</v>
          </cell>
          <cell r="D501" t="str">
            <v>Eastern Europe and Central Asia</v>
          </cell>
          <cell r="E501" t="str">
            <v>KAZ</v>
          </cell>
          <cell r="F501" t="str">
            <v>Ministry of Health of Kazakhstan - National Center of TB Problems</v>
          </cell>
        </row>
        <row r="502">
          <cell r="B502" t="str">
            <v>KAZ-H-RAC</v>
          </cell>
          <cell r="C502" t="str">
            <v>Active</v>
          </cell>
          <cell r="D502" t="str">
            <v>Eastern Europe and Central Asia</v>
          </cell>
          <cell r="E502" t="str">
            <v>KAZ</v>
          </cell>
          <cell r="F502" t="str">
            <v>Ministry of Health of Kazakhstan - Republican AIDS Center</v>
          </cell>
        </row>
        <row r="503">
          <cell r="B503" t="str">
            <v>KAZ-T-HOPE</v>
          </cell>
          <cell r="C503" t="str">
            <v>Active</v>
          </cell>
          <cell r="D503" t="str">
            <v>Eastern Europe and Central Asia</v>
          </cell>
          <cell r="E503" t="str">
            <v>KAZ</v>
          </cell>
          <cell r="F503" t="str">
            <v>Project Hope, Kazakhstan</v>
          </cell>
        </row>
        <row r="504">
          <cell r="B504" t="str">
            <v>KAZ-T-NCTP</v>
          </cell>
          <cell r="C504" t="str">
            <v>Active</v>
          </cell>
          <cell r="D504" t="str">
            <v>Eastern Europe and Central Asia</v>
          </cell>
          <cell r="E504" t="str">
            <v>KAZ</v>
          </cell>
          <cell r="F504" t="str">
            <v>Ministry of Health of Kazakhstan - National Center of TB Problems</v>
          </cell>
        </row>
        <row r="505">
          <cell r="B505" t="str">
            <v>KEN-011-G13-M</v>
          </cell>
          <cell r="C505" t="str">
            <v>Active</v>
          </cell>
          <cell r="D505" t="str">
            <v>High Impact Africa 2</v>
          </cell>
          <cell r="E505" t="str">
            <v>KEN</v>
          </cell>
          <cell r="F505" t="str">
            <v>National Treasury</v>
          </cell>
        </row>
        <row r="506">
          <cell r="B506" t="str">
            <v>KEN-011-G14-M</v>
          </cell>
          <cell r="C506" t="str">
            <v>Active</v>
          </cell>
          <cell r="D506" t="str">
            <v>High Impact Africa 2</v>
          </cell>
          <cell r="E506" t="str">
            <v>KEN</v>
          </cell>
          <cell r="F506" t="str">
            <v>African Medical and Research Foundation in Kenya</v>
          </cell>
        </row>
        <row r="507">
          <cell r="B507" t="str">
            <v>KEN-102-G01-H-00</v>
          </cell>
          <cell r="C507" t="str">
            <v>Financial Closure</v>
          </cell>
          <cell r="D507" t="str">
            <v>High Impact Africa 2</v>
          </cell>
          <cell r="E507" t="str">
            <v>KEN</v>
          </cell>
          <cell r="F507" t="str">
            <v>Sanaa Art Promotions</v>
          </cell>
        </row>
        <row r="508">
          <cell r="B508" t="str">
            <v>KEN-102-G02-H-00</v>
          </cell>
          <cell r="C508" t="str">
            <v>Financial Closure</v>
          </cell>
          <cell r="D508" t="str">
            <v>High Impact Africa 2</v>
          </cell>
          <cell r="E508" t="str">
            <v>KEN</v>
          </cell>
          <cell r="F508" t="str">
            <v>Kenya Network of Women With AIDS</v>
          </cell>
        </row>
        <row r="509">
          <cell r="B509" t="str">
            <v>KEN-202-G03-H-00</v>
          </cell>
          <cell r="C509" t="str">
            <v>Financial Closure</v>
          </cell>
          <cell r="D509" t="str">
            <v>High Impact Africa 2</v>
          </cell>
          <cell r="E509" t="str">
            <v>KEN</v>
          </cell>
          <cell r="F509" t="str">
            <v>National Treasury</v>
          </cell>
        </row>
        <row r="510">
          <cell r="B510" t="str">
            <v>KEN-202-G04-T-00</v>
          </cell>
          <cell r="C510" t="str">
            <v>Financial Closure</v>
          </cell>
          <cell r="D510" t="str">
            <v>High Impact Africa 2</v>
          </cell>
          <cell r="E510" t="str">
            <v>KEN</v>
          </cell>
          <cell r="F510" t="str">
            <v>National Treasury</v>
          </cell>
        </row>
        <row r="511">
          <cell r="B511" t="str">
            <v>KEN-202-G05-M-00</v>
          </cell>
          <cell r="C511" t="str">
            <v>Financial Closure</v>
          </cell>
          <cell r="D511" t="str">
            <v>High Impact Africa 2</v>
          </cell>
          <cell r="E511" t="str">
            <v>KEN</v>
          </cell>
          <cell r="F511" t="str">
            <v>National Treasury</v>
          </cell>
        </row>
        <row r="512">
          <cell r="B512" t="str">
            <v>KEN-405-G06-M</v>
          </cell>
          <cell r="C512" t="str">
            <v>Financial Closure</v>
          </cell>
          <cell r="D512" t="str">
            <v>High Impact Africa 2</v>
          </cell>
          <cell r="E512" t="str">
            <v>KEN</v>
          </cell>
          <cell r="F512" t="str">
            <v>National Treasury</v>
          </cell>
        </row>
        <row r="513">
          <cell r="B513" t="str">
            <v>KEN-506-G07-T</v>
          </cell>
          <cell r="C513" t="str">
            <v>Administratively Closed</v>
          </cell>
          <cell r="D513" t="str">
            <v>High Impact Africa 2</v>
          </cell>
          <cell r="E513" t="str">
            <v>KEN</v>
          </cell>
          <cell r="F513" t="str">
            <v>National Treasury</v>
          </cell>
        </row>
        <row r="514">
          <cell r="B514" t="str">
            <v>KEN-607-G08-T</v>
          </cell>
          <cell r="C514" t="str">
            <v>Administratively Closed</v>
          </cell>
          <cell r="D514" t="str">
            <v>High Impact Africa 2</v>
          </cell>
          <cell r="E514" t="str">
            <v>KEN</v>
          </cell>
          <cell r="F514" t="str">
            <v>National Treasury</v>
          </cell>
        </row>
        <row r="515">
          <cell r="B515" t="str">
            <v>KEN-708-G09-H</v>
          </cell>
          <cell r="C515" t="str">
            <v>Administratively Closed</v>
          </cell>
          <cell r="D515" t="str">
            <v>High Impact Africa 2</v>
          </cell>
          <cell r="E515" t="str">
            <v>KEN</v>
          </cell>
          <cell r="F515" t="str">
            <v>National Treasury</v>
          </cell>
        </row>
        <row r="516">
          <cell r="B516" t="str">
            <v>KEN-708-G10-H</v>
          </cell>
          <cell r="C516" t="str">
            <v>Active</v>
          </cell>
          <cell r="D516" t="str">
            <v>High Impact Africa 2</v>
          </cell>
          <cell r="E516" t="str">
            <v>KEN</v>
          </cell>
          <cell r="F516" t="str">
            <v>CARE International in Kenya</v>
          </cell>
        </row>
        <row r="517">
          <cell r="B517" t="str">
            <v>KEN-H-KRC</v>
          </cell>
          <cell r="C517" t="str">
            <v>Active</v>
          </cell>
          <cell r="D517" t="str">
            <v>High Impact Africa 2</v>
          </cell>
          <cell r="E517" t="str">
            <v>KEN</v>
          </cell>
          <cell r="F517" t="str">
            <v>Kenya Red Cross Society</v>
          </cell>
        </row>
        <row r="518">
          <cell r="B518" t="str">
            <v>KEN-H-MOF</v>
          </cell>
          <cell r="C518" t="str">
            <v>Active</v>
          </cell>
          <cell r="D518" t="str">
            <v>High Impact Africa 2</v>
          </cell>
          <cell r="E518" t="str">
            <v>KEN</v>
          </cell>
          <cell r="F518" t="str">
            <v>National Treasury</v>
          </cell>
        </row>
        <row r="519">
          <cell r="B519" t="str">
            <v>KEN-S11-G11-T</v>
          </cell>
          <cell r="C519" t="str">
            <v>Active</v>
          </cell>
          <cell r="D519" t="str">
            <v>High Impact Africa 2</v>
          </cell>
          <cell r="E519" t="str">
            <v>KEN</v>
          </cell>
          <cell r="F519" t="str">
            <v>African Medical and Research Foundation in Kenya</v>
          </cell>
        </row>
        <row r="520">
          <cell r="B520" t="str">
            <v>KEN-S11-G12-T</v>
          </cell>
          <cell r="C520" t="str">
            <v>Active</v>
          </cell>
          <cell r="D520" t="str">
            <v>High Impact Africa 2</v>
          </cell>
          <cell r="E520" t="str">
            <v>KEN</v>
          </cell>
          <cell r="F520" t="str">
            <v>National Treasury</v>
          </cell>
        </row>
        <row r="521">
          <cell r="B521" t="str">
            <v>PRK-810-G01-M</v>
          </cell>
          <cell r="C521" t="str">
            <v>Active</v>
          </cell>
          <cell r="D521" t="str">
            <v>South East Asia</v>
          </cell>
          <cell r="E521" t="str">
            <v>PRK</v>
          </cell>
          <cell r="F521" t="str">
            <v>United Nations Children's Fund, PRK</v>
          </cell>
        </row>
        <row r="522">
          <cell r="B522" t="str">
            <v>PRK-810-G02-T</v>
          </cell>
          <cell r="C522" t="str">
            <v>Active</v>
          </cell>
          <cell r="D522" t="str">
            <v>South East Asia</v>
          </cell>
          <cell r="E522" t="str">
            <v>PRK</v>
          </cell>
          <cell r="F522" t="str">
            <v>United Nations Children's Fund, PRK</v>
          </cell>
        </row>
        <row r="523">
          <cell r="B523" t="str">
            <v>PRK-M-UNICEF</v>
          </cell>
          <cell r="C523" t="str">
            <v>Active</v>
          </cell>
          <cell r="D523" t="str">
            <v>South East Asia</v>
          </cell>
          <cell r="E523" t="str">
            <v>PRK</v>
          </cell>
          <cell r="F523" t="str">
            <v>United Nations Children's Fund, PRK</v>
          </cell>
        </row>
        <row r="524">
          <cell r="B524" t="str">
            <v>KOS-405-G01-T</v>
          </cell>
          <cell r="C524" t="str">
            <v>Administratively Closed</v>
          </cell>
          <cell r="D524" t="str">
            <v>Eastern Europe and Central Asia</v>
          </cell>
          <cell r="E524" t="str">
            <v>QNA</v>
          </cell>
          <cell r="F524" t="str">
            <v>Ministry of Health of Kosovo</v>
          </cell>
        </row>
        <row r="525">
          <cell r="B525" t="str">
            <v>KOS-708-G02-H</v>
          </cell>
          <cell r="C525" t="str">
            <v>Administratively Closed</v>
          </cell>
          <cell r="D525" t="str">
            <v>Eastern Europe and Central Asia</v>
          </cell>
          <cell r="E525" t="str">
            <v>QNA</v>
          </cell>
          <cell r="F525" t="str">
            <v>Ministry of Health of Kosovo</v>
          </cell>
        </row>
        <row r="526">
          <cell r="B526" t="str">
            <v>KOS-711-G04-H</v>
          </cell>
          <cell r="C526" t="str">
            <v>Active</v>
          </cell>
          <cell r="D526" t="str">
            <v>Eastern Europe and Central Asia</v>
          </cell>
          <cell r="E526" t="str">
            <v>QNA</v>
          </cell>
          <cell r="F526" t="str">
            <v>Community Development Fund</v>
          </cell>
        </row>
        <row r="527">
          <cell r="B527" t="str">
            <v>KOS-911-G03-T</v>
          </cell>
          <cell r="C527" t="str">
            <v>Administratively Closed</v>
          </cell>
          <cell r="D527" t="str">
            <v>Eastern Europe and Central Asia</v>
          </cell>
          <cell r="E527" t="str">
            <v>QNA</v>
          </cell>
          <cell r="F527" t="str">
            <v>Ministry of Health of Kosovo</v>
          </cell>
        </row>
        <row r="528">
          <cell r="B528" t="str">
            <v>KOS-911-G05-T</v>
          </cell>
          <cell r="C528" t="str">
            <v>Active</v>
          </cell>
          <cell r="D528" t="str">
            <v>Eastern Europe and Central Asia</v>
          </cell>
          <cell r="E528" t="str">
            <v>QNA</v>
          </cell>
          <cell r="F528" t="str">
            <v>Community Development Fund</v>
          </cell>
        </row>
        <row r="529">
          <cell r="B529" t="str">
            <v>KGZ-202-G01-H-00</v>
          </cell>
          <cell r="C529" t="str">
            <v>Financially Closed</v>
          </cell>
          <cell r="D529" t="str">
            <v>Eastern Europe and Central Asia</v>
          </cell>
          <cell r="E529" t="str">
            <v>KGZ</v>
          </cell>
          <cell r="F529" t="str">
            <v>National AIDS Center, Kyrgyzstan</v>
          </cell>
        </row>
        <row r="530">
          <cell r="B530" t="str">
            <v>KGZ-202-G02-T-00</v>
          </cell>
          <cell r="C530" t="str">
            <v>Financially Closed</v>
          </cell>
          <cell r="D530" t="str">
            <v>Eastern Europe and Central Asia</v>
          </cell>
          <cell r="E530" t="str">
            <v>KGZ</v>
          </cell>
          <cell r="F530" t="str">
            <v>National Center of Phtisiology</v>
          </cell>
        </row>
        <row r="531">
          <cell r="B531" t="str">
            <v>KGZ-506-G03-M</v>
          </cell>
          <cell r="C531" t="str">
            <v>Administratively Closed</v>
          </cell>
          <cell r="D531" t="str">
            <v>Eastern Europe and Central Asia</v>
          </cell>
          <cell r="E531" t="str">
            <v>KGZ</v>
          </cell>
          <cell r="F531" t="str">
            <v>State Sanitary Epidemiological Department</v>
          </cell>
        </row>
        <row r="532">
          <cell r="B532" t="str">
            <v>KGZ-607-G04-T</v>
          </cell>
          <cell r="C532" t="str">
            <v>Financially Closed</v>
          </cell>
          <cell r="D532" t="str">
            <v>Eastern Europe and Central Asia</v>
          </cell>
          <cell r="E532" t="str">
            <v>KGZ</v>
          </cell>
          <cell r="F532" t="str">
            <v>National Center of Phtisiology</v>
          </cell>
        </row>
        <row r="533">
          <cell r="B533" t="str">
            <v>KGZ-708-G05-H</v>
          </cell>
          <cell r="C533" t="str">
            <v>Administratively Closed</v>
          </cell>
          <cell r="D533" t="str">
            <v>Eastern Europe and Central Asia</v>
          </cell>
          <cell r="E533" t="str">
            <v>KGZ</v>
          </cell>
          <cell r="F533" t="str">
            <v>National AIDS Center, Kyrgyzstan</v>
          </cell>
        </row>
        <row r="534">
          <cell r="B534" t="str">
            <v>KGZ-809-G06-M</v>
          </cell>
          <cell r="C534" t="str">
            <v>Administratively Closed</v>
          </cell>
          <cell r="D534" t="str">
            <v>Eastern Europe and Central Asia</v>
          </cell>
          <cell r="E534" t="str">
            <v>KGZ</v>
          </cell>
          <cell r="F534" t="str">
            <v>State Sanitary Epidemiological Department</v>
          </cell>
        </row>
        <row r="535">
          <cell r="B535" t="str">
            <v>KGZ-811-G09-M</v>
          </cell>
          <cell r="C535" t="str">
            <v>Active</v>
          </cell>
          <cell r="D535" t="str">
            <v>Eastern Europe and Central Asia</v>
          </cell>
          <cell r="E535" t="str">
            <v>KGZ</v>
          </cell>
          <cell r="F535" t="str">
            <v>United Nations Development Programme, Kyrgyzstan</v>
          </cell>
        </row>
        <row r="536">
          <cell r="B536" t="str">
            <v>KGZ-910-G07-T</v>
          </cell>
          <cell r="C536" t="str">
            <v>Active</v>
          </cell>
          <cell r="D536" t="str">
            <v>Eastern Europe and Central Asia</v>
          </cell>
          <cell r="E536" t="str">
            <v>KGZ</v>
          </cell>
          <cell r="F536" t="str">
            <v>Project HOPE, Kyrgyzstan</v>
          </cell>
        </row>
        <row r="537">
          <cell r="B537" t="str">
            <v>KGZ-H-UNDP</v>
          </cell>
          <cell r="C537" t="str">
            <v>Active</v>
          </cell>
          <cell r="D537" t="str">
            <v>Eastern Europe and Central Asia</v>
          </cell>
          <cell r="E537" t="str">
            <v>KGZ</v>
          </cell>
          <cell r="F537" t="str">
            <v>United Nations Development Programme, Kyrgyzstan</v>
          </cell>
        </row>
        <row r="538">
          <cell r="B538" t="str">
            <v>KGZ-S10-G08-T</v>
          </cell>
          <cell r="C538" t="str">
            <v>Active</v>
          </cell>
          <cell r="D538" t="str">
            <v>Eastern Europe and Central Asia</v>
          </cell>
          <cell r="E538" t="str">
            <v>KGZ</v>
          </cell>
          <cell r="F538" t="str">
            <v>United Nations Development Programme, Kyrgyzstan</v>
          </cell>
        </row>
        <row r="539">
          <cell r="B539" t="str">
            <v>LAO-102-G01-H-00</v>
          </cell>
          <cell r="C539" t="str">
            <v>Administratively Closed</v>
          </cell>
          <cell r="D539" t="str">
            <v>South East Asia</v>
          </cell>
          <cell r="E539" t="str">
            <v>LAO</v>
          </cell>
          <cell r="F539" t="str">
            <v>Ministry of Health of Lao</v>
          </cell>
        </row>
        <row r="540">
          <cell r="B540" t="str">
            <v>LAO-102-G02-M-00</v>
          </cell>
          <cell r="C540" t="str">
            <v>Administratively Closed</v>
          </cell>
          <cell r="D540" t="str">
            <v>South East Asia</v>
          </cell>
          <cell r="E540" t="str">
            <v>LAO</v>
          </cell>
          <cell r="F540" t="str">
            <v>Ministry of Health of Lao</v>
          </cell>
        </row>
        <row r="541">
          <cell r="B541" t="str">
            <v>LAO-202-G03-T-00</v>
          </cell>
          <cell r="C541" t="str">
            <v>Administratively Closed</v>
          </cell>
          <cell r="D541" t="str">
            <v>South East Asia</v>
          </cell>
          <cell r="E541" t="str">
            <v>LAO</v>
          </cell>
          <cell r="F541" t="str">
            <v>Ministry of Health of Lao</v>
          </cell>
        </row>
        <row r="542">
          <cell r="B542" t="str">
            <v>LAO-405-G04-H</v>
          </cell>
          <cell r="C542" t="str">
            <v>Administratively Closed</v>
          </cell>
          <cell r="D542" t="str">
            <v>South East Asia</v>
          </cell>
          <cell r="E542" t="str">
            <v>LAO</v>
          </cell>
          <cell r="F542" t="str">
            <v>Ministry of Health of Lao</v>
          </cell>
        </row>
        <row r="543">
          <cell r="B543" t="str">
            <v>LAO-405-G05-M</v>
          </cell>
          <cell r="C543" t="str">
            <v>Financial Closure</v>
          </cell>
          <cell r="D543" t="str">
            <v>South East Asia</v>
          </cell>
          <cell r="E543" t="str">
            <v>LAO</v>
          </cell>
          <cell r="F543" t="str">
            <v>Ministry of Health of Lao</v>
          </cell>
        </row>
        <row r="544">
          <cell r="B544" t="str">
            <v>LAO-405-G06-T</v>
          </cell>
          <cell r="C544" t="str">
            <v>Administratively Closed</v>
          </cell>
          <cell r="D544" t="str">
            <v>South East Asia</v>
          </cell>
          <cell r="E544" t="str">
            <v>LAO</v>
          </cell>
          <cell r="F544" t="str">
            <v>Ministry of Health of Lao</v>
          </cell>
        </row>
        <row r="545">
          <cell r="B545" t="str">
            <v>LAO-607-G07-M</v>
          </cell>
          <cell r="C545" t="str">
            <v>Administratively Closed</v>
          </cell>
          <cell r="D545" t="str">
            <v>South East Asia</v>
          </cell>
          <cell r="E545" t="str">
            <v>LAO</v>
          </cell>
          <cell r="F545" t="str">
            <v>Ministry of Health of Lao</v>
          </cell>
        </row>
        <row r="546">
          <cell r="B546" t="str">
            <v>LAO-607-G08-H</v>
          </cell>
          <cell r="C546" t="str">
            <v>Administratively Closed</v>
          </cell>
          <cell r="D546" t="str">
            <v>South East Asia</v>
          </cell>
          <cell r="E546" t="str">
            <v>LAO</v>
          </cell>
          <cell r="F546" t="str">
            <v>Ministry of Health of Lao</v>
          </cell>
        </row>
        <row r="547">
          <cell r="B547" t="str">
            <v>LAO-708-G09-M</v>
          </cell>
          <cell r="C547" t="str">
            <v>Active</v>
          </cell>
          <cell r="D547" t="str">
            <v>South East Asia</v>
          </cell>
          <cell r="E547" t="str">
            <v>LAO</v>
          </cell>
          <cell r="F547" t="str">
            <v>Ministry of Health of Lao</v>
          </cell>
        </row>
        <row r="548">
          <cell r="B548" t="str">
            <v>LAO-708-G10-T</v>
          </cell>
          <cell r="C548" t="str">
            <v>Administratively Closed</v>
          </cell>
          <cell r="D548" t="str">
            <v>South East Asia</v>
          </cell>
          <cell r="E548" t="str">
            <v>LAO</v>
          </cell>
          <cell r="F548" t="str">
            <v>Ministry of Health of Lao</v>
          </cell>
        </row>
        <row r="549">
          <cell r="B549" t="str">
            <v>LAO-809-G11-H</v>
          </cell>
          <cell r="C549" t="str">
            <v>Administratively Closed</v>
          </cell>
          <cell r="D549" t="str">
            <v>South East Asia</v>
          </cell>
          <cell r="E549" t="str">
            <v>LAO</v>
          </cell>
          <cell r="F549" t="str">
            <v>Ministry of Health of Lao</v>
          </cell>
        </row>
        <row r="550">
          <cell r="B550" t="str">
            <v>LAO-H-GFMOH</v>
          </cell>
          <cell r="C550" t="str">
            <v>Active</v>
          </cell>
          <cell r="D550" t="str">
            <v>South East Asia</v>
          </cell>
          <cell r="E550" t="str">
            <v>LAO</v>
          </cell>
          <cell r="F550" t="str">
            <v>Ministry of Health of Lao</v>
          </cell>
        </row>
        <row r="551">
          <cell r="B551" t="str">
            <v>LAO-T-GFMOH</v>
          </cell>
          <cell r="C551" t="str">
            <v>Active</v>
          </cell>
          <cell r="D551" t="str">
            <v>South East Asia</v>
          </cell>
          <cell r="E551" t="str">
            <v>LAO</v>
          </cell>
          <cell r="F551" t="str">
            <v>Ministry of Health of Lao</v>
          </cell>
        </row>
        <row r="552">
          <cell r="B552" t="str">
            <v>LSO-202-G01-H-00</v>
          </cell>
          <cell r="C552" t="str">
            <v>Administratively Closed</v>
          </cell>
          <cell r="D552" t="str">
            <v>Southern and Eastern Africa</v>
          </cell>
          <cell r="E552" t="str">
            <v>LSO</v>
          </cell>
          <cell r="F552" t="str">
            <v>Ministry of Finance, Lesotho</v>
          </cell>
        </row>
        <row r="553">
          <cell r="B553" t="str">
            <v>LSO-202-G02-T-00</v>
          </cell>
          <cell r="C553" t="str">
            <v>Administratively Closed</v>
          </cell>
          <cell r="D553" t="str">
            <v>Southern and Eastern Africa</v>
          </cell>
          <cell r="E553" t="str">
            <v>LSO</v>
          </cell>
          <cell r="F553" t="str">
            <v>Ministry of Finance, Lesotho</v>
          </cell>
        </row>
        <row r="554">
          <cell r="B554" t="str">
            <v>LSO-506-G03-H</v>
          </cell>
          <cell r="C554" t="str">
            <v>Administratively Closed</v>
          </cell>
          <cell r="D554" t="str">
            <v>Southern and Eastern Africa</v>
          </cell>
          <cell r="E554" t="str">
            <v>LSO</v>
          </cell>
          <cell r="F554" t="str">
            <v>Ministry of Finance, Lesotho</v>
          </cell>
        </row>
        <row r="555">
          <cell r="B555" t="str">
            <v>LSO-607-G04-T</v>
          </cell>
          <cell r="C555" t="str">
            <v>Administratively Closed</v>
          </cell>
          <cell r="D555" t="str">
            <v>Southern and Eastern Africa</v>
          </cell>
          <cell r="E555" t="str">
            <v>LSO</v>
          </cell>
          <cell r="F555" t="str">
            <v>Ministry of Finance, Lesotho</v>
          </cell>
        </row>
        <row r="556">
          <cell r="B556" t="str">
            <v>LSO-708-G05-H</v>
          </cell>
          <cell r="C556" t="str">
            <v>Administratively Closed</v>
          </cell>
          <cell r="D556" t="str">
            <v>Southern and Eastern Africa</v>
          </cell>
          <cell r="E556" t="str">
            <v>LSO</v>
          </cell>
          <cell r="F556" t="str">
            <v>Ministry of Finance, Lesotho</v>
          </cell>
        </row>
        <row r="557">
          <cell r="B557" t="str">
            <v>LSO-809-G06-H</v>
          </cell>
          <cell r="C557" t="str">
            <v>Active</v>
          </cell>
          <cell r="D557" t="str">
            <v>Southern and Eastern Africa</v>
          </cell>
          <cell r="E557" t="str">
            <v>LSO</v>
          </cell>
          <cell r="F557" t="str">
            <v>Ministry of Finance, Lesotho</v>
          </cell>
        </row>
        <row r="558">
          <cell r="B558" t="str">
            <v>LSO-809-G07-H</v>
          </cell>
          <cell r="C558" t="str">
            <v>Financial Closure</v>
          </cell>
          <cell r="D558" t="str">
            <v>Southern and Eastern Africa</v>
          </cell>
          <cell r="E558" t="str">
            <v>LSO</v>
          </cell>
          <cell r="F558" t="str">
            <v>Lesotho Council of Non-Governmental Organizations</v>
          </cell>
        </row>
        <row r="559">
          <cell r="B559" t="str">
            <v>LSO-810-G08-T</v>
          </cell>
          <cell r="C559" t="str">
            <v>Active</v>
          </cell>
          <cell r="D559" t="str">
            <v>Southern and Eastern Africa</v>
          </cell>
          <cell r="E559" t="str">
            <v>LSO</v>
          </cell>
          <cell r="F559" t="str">
            <v>Ministry of Finance, Lesotho</v>
          </cell>
        </row>
        <row r="560">
          <cell r="B560" t="str">
            <v>LSO-813-G09-H</v>
          </cell>
          <cell r="C560" t="str">
            <v>Active</v>
          </cell>
          <cell r="D560" t="str">
            <v>Southern and Eastern Africa</v>
          </cell>
          <cell r="E560" t="str">
            <v>LSO</v>
          </cell>
          <cell r="F560" t="str">
            <v>Ministry of Finance, Lesotho</v>
          </cell>
        </row>
        <row r="561">
          <cell r="B561" t="str">
            <v>LSO-910-G09-H</v>
          </cell>
          <cell r="C561" t="str">
            <v>Administratively Closed</v>
          </cell>
          <cell r="D561" t="str">
            <v>Southern and Eastern Africa</v>
          </cell>
          <cell r="E561" t="str">
            <v>LSO</v>
          </cell>
          <cell r="F561" t="str">
            <v>Ministry of Finance, Lesotho</v>
          </cell>
        </row>
        <row r="562">
          <cell r="B562" t="str">
            <v>LSO-H-MoFDP</v>
          </cell>
          <cell r="C562" t="str">
            <v>Active</v>
          </cell>
          <cell r="D562" t="str">
            <v>Southern and Eastern Africa</v>
          </cell>
          <cell r="E562" t="str">
            <v>LSO</v>
          </cell>
          <cell r="F562" t="str">
            <v>Ministry of Finance, Lesotho</v>
          </cell>
        </row>
        <row r="563">
          <cell r="B563" t="str">
            <v>LSO-H-PACT</v>
          </cell>
          <cell r="C563" t="str">
            <v>N.D.</v>
          </cell>
          <cell r="D563" t="str">
            <v>Southern and Eastern Africa</v>
          </cell>
          <cell r="E563" t="str">
            <v>LSO</v>
          </cell>
          <cell r="F563" t="str">
            <v>Not Defined</v>
          </cell>
        </row>
        <row r="564">
          <cell r="B564" t="str">
            <v>LBR-202-G01-H-00</v>
          </cell>
          <cell r="C564" t="str">
            <v>Administratively Closed</v>
          </cell>
          <cell r="D564" t="str">
            <v>Central Africa</v>
          </cell>
          <cell r="E564" t="str">
            <v>LBR</v>
          </cell>
          <cell r="F564" t="str">
            <v>United Nations Development Programme, Liberia</v>
          </cell>
        </row>
        <row r="565">
          <cell r="B565" t="str">
            <v>LBR-202-G02-T-00</v>
          </cell>
          <cell r="C565" t="str">
            <v>Administratively Closed</v>
          </cell>
          <cell r="D565" t="str">
            <v>Central Africa</v>
          </cell>
          <cell r="E565" t="str">
            <v>LBR</v>
          </cell>
          <cell r="F565" t="str">
            <v>United Nations Development Programme, Liberia</v>
          </cell>
        </row>
        <row r="566">
          <cell r="B566" t="str">
            <v>LBR-304-G03-M</v>
          </cell>
          <cell r="C566" t="str">
            <v>Administratively Closed</v>
          </cell>
          <cell r="D566" t="str">
            <v>Central Africa</v>
          </cell>
          <cell r="E566" t="str">
            <v>LBR</v>
          </cell>
          <cell r="F566" t="str">
            <v>United Nations Development Programme, Liberia</v>
          </cell>
        </row>
        <row r="567">
          <cell r="B567" t="str">
            <v>LBR-607-G04-H</v>
          </cell>
          <cell r="C567" t="str">
            <v>Administratively Closed</v>
          </cell>
          <cell r="D567" t="str">
            <v>Central Africa</v>
          </cell>
          <cell r="E567" t="str">
            <v>LBR</v>
          </cell>
          <cell r="F567" t="str">
            <v>United Nations Development Programme, Liberia</v>
          </cell>
        </row>
        <row r="568">
          <cell r="B568" t="str">
            <v>LBR-708-G05-M</v>
          </cell>
          <cell r="C568" t="str">
            <v>Administratively Closed</v>
          </cell>
          <cell r="D568" t="str">
            <v>Central Africa</v>
          </cell>
          <cell r="E568" t="str">
            <v>LBR</v>
          </cell>
          <cell r="F568" t="str">
            <v>United Nations Development Programme, Liberia</v>
          </cell>
        </row>
        <row r="569">
          <cell r="B569" t="str">
            <v>LBR-708-G06-T</v>
          </cell>
          <cell r="C569" t="str">
            <v>Administratively Closed</v>
          </cell>
          <cell r="D569" t="str">
            <v>Central Africa</v>
          </cell>
          <cell r="E569" t="str">
            <v>LBR</v>
          </cell>
          <cell r="F569" t="str">
            <v>United Nations Development Programme, Liberia</v>
          </cell>
        </row>
        <row r="570">
          <cell r="B570" t="str">
            <v>LBR-810-G07-H</v>
          </cell>
          <cell r="C570" t="str">
            <v>Active</v>
          </cell>
          <cell r="D570" t="str">
            <v>Central Africa</v>
          </cell>
          <cell r="E570" t="str">
            <v>LBR</v>
          </cell>
          <cell r="F570" t="str">
            <v>Ministry of Health and Social Welfare of Liberia</v>
          </cell>
        </row>
        <row r="571">
          <cell r="B571" t="str">
            <v>LBR-M-MOH</v>
          </cell>
          <cell r="C571" t="str">
            <v>Active</v>
          </cell>
          <cell r="D571" t="str">
            <v>Central Africa</v>
          </cell>
          <cell r="E571" t="str">
            <v>LBR</v>
          </cell>
          <cell r="F571" t="str">
            <v>Ministry of Health and Social Welfare of Liberia</v>
          </cell>
        </row>
        <row r="572">
          <cell r="B572" t="str">
            <v>LBR-M-PII</v>
          </cell>
          <cell r="C572" t="str">
            <v>Active</v>
          </cell>
          <cell r="D572" t="str">
            <v>Central Africa</v>
          </cell>
          <cell r="E572" t="str">
            <v>LBR</v>
          </cell>
          <cell r="F572" t="str">
            <v>Plan International Liberia</v>
          </cell>
        </row>
        <row r="573">
          <cell r="B573" t="str">
            <v>LBR-T-MOH</v>
          </cell>
          <cell r="C573" t="str">
            <v>Active</v>
          </cell>
          <cell r="D573" t="str">
            <v>Central Africa</v>
          </cell>
          <cell r="E573" t="str">
            <v>LBR</v>
          </cell>
          <cell r="F573" t="str">
            <v>Ministry of Health and Social Welfare of Liberia</v>
          </cell>
        </row>
        <row r="574">
          <cell r="B574" t="str">
            <v>WRL-102-G01-H-00</v>
          </cell>
          <cell r="C574" t="str">
            <v>Administratively Closed</v>
          </cell>
          <cell r="D574" t="str">
            <v>Eastern Europe and Central Asia</v>
          </cell>
          <cell r="E574" t="str">
            <v>QMA</v>
          </cell>
          <cell r="F574" t="str">
            <v>Lutheran World Federation</v>
          </cell>
        </row>
        <row r="575">
          <cell r="B575" t="str">
            <v>MKD-011-G04-T</v>
          </cell>
          <cell r="C575" t="str">
            <v>Active</v>
          </cell>
          <cell r="D575" t="str">
            <v>Eastern Europe and Central Asia</v>
          </cell>
          <cell r="E575" t="str">
            <v>MKD</v>
          </cell>
          <cell r="F575" t="str">
            <v>Ministry of Health of FYR of Macedonia</v>
          </cell>
        </row>
        <row r="576">
          <cell r="B576" t="str">
            <v>MKD-304-G01-H</v>
          </cell>
          <cell r="C576" t="str">
            <v>Administratively Closed</v>
          </cell>
          <cell r="D576" t="str">
            <v>Eastern Europe and Central Asia</v>
          </cell>
          <cell r="E576" t="str">
            <v>MKD</v>
          </cell>
          <cell r="F576" t="str">
            <v>Ministry of Health of FYR of Macedonia</v>
          </cell>
        </row>
        <row r="577">
          <cell r="B577" t="str">
            <v>MKD-506-G02-T</v>
          </cell>
          <cell r="C577" t="str">
            <v>Administratively Closed</v>
          </cell>
          <cell r="D577" t="str">
            <v>Eastern Europe and Central Asia</v>
          </cell>
          <cell r="E577" t="str">
            <v>MKD</v>
          </cell>
          <cell r="F577" t="str">
            <v>Ministry of Health of FYR of Macedonia</v>
          </cell>
        </row>
        <row r="578">
          <cell r="B578" t="str">
            <v>MKD-708-G03-H</v>
          </cell>
          <cell r="C578" t="str">
            <v>Administratively Closed</v>
          </cell>
          <cell r="D578" t="str">
            <v>Eastern Europe and Central Asia</v>
          </cell>
          <cell r="E578" t="str">
            <v>MKD</v>
          </cell>
          <cell r="F578" t="str">
            <v>Ministry of Health of FYR of Macedonia</v>
          </cell>
        </row>
        <row r="579">
          <cell r="B579" t="str">
            <v>MKD-H-MOH</v>
          </cell>
          <cell r="C579" t="str">
            <v>Active</v>
          </cell>
          <cell r="D579" t="str">
            <v>Eastern Europe and Central Asia</v>
          </cell>
          <cell r="E579" t="str">
            <v>MKD</v>
          </cell>
          <cell r="F579" t="str">
            <v>Ministry of Health of FYR of Macedonia</v>
          </cell>
        </row>
        <row r="580">
          <cell r="B580" t="str">
            <v>MDG-102-G01-M-00</v>
          </cell>
          <cell r="C580" t="str">
            <v>Administratively Closed</v>
          </cell>
          <cell r="D580" t="str">
            <v>Southern and Eastern Africa</v>
          </cell>
          <cell r="E580" t="str">
            <v>MDG</v>
          </cell>
          <cell r="F580" t="str">
            <v>Population Services International, USA</v>
          </cell>
        </row>
        <row r="581">
          <cell r="B581" t="str">
            <v>MDG-202-G02-H-00</v>
          </cell>
          <cell r="C581" t="str">
            <v>Administratively Closed</v>
          </cell>
          <cell r="D581" t="str">
            <v>Southern and Eastern Africa</v>
          </cell>
          <cell r="E581" t="str">
            <v>MDG</v>
          </cell>
          <cell r="F581" t="str">
            <v>Catholic Relief Services - Madagascar</v>
          </cell>
        </row>
        <row r="582">
          <cell r="B582" t="str">
            <v>MDG-202-G03-H-00</v>
          </cell>
          <cell r="C582" t="str">
            <v>Administratively Closed</v>
          </cell>
          <cell r="D582" t="str">
            <v>Southern and Eastern Africa</v>
          </cell>
          <cell r="E582" t="str">
            <v>MDG</v>
          </cell>
          <cell r="F582" t="str">
            <v>Population Services International, USA</v>
          </cell>
        </row>
        <row r="583">
          <cell r="B583" t="str">
            <v>MDG-304-G04-H</v>
          </cell>
          <cell r="C583" t="str">
            <v>Financial Closure</v>
          </cell>
          <cell r="D583" t="str">
            <v>Southern and Eastern Africa</v>
          </cell>
          <cell r="E583" t="str">
            <v>MDG</v>
          </cell>
          <cell r="F583" t="str">
            <v>Sécrétariat Exécutif du Comité National de Lutte Contre le VIH/SIDA</v>
          </cell>
        </row>
        <row r="584">
          <cell r="B584" t="str">
            <v>MDG-304-G05-M</v>
          </cell>
          <cell r="C584" t="str">
            <v>Financial Closure</v>
          </cell>
          <cell r="D584" t="str">
            <v>Southern and Eastern Africa</v>
          </cell>
          <cell r="E584" t="str">
            <v>MDG</v>
          </cell>
          <cell r="F584" t="str">
            <v>Unité de Gestion des Projets d'Appui au Secteur Santé</v>
          </cell>
        </row>
        <row r="585">
          <cell r="B585" t="str">
            <v>MDG-404-G08-T</v>
          </cell>
          <cell r="C585" t="str">
            <v>Financial Closure</v>
          </cell>
          <cell r="D585" t="str">
            <v>Southern and Eastern Africa</v>
          </cell>
          <cell r="E585" t="str">
            <v>MDG</v>
          </cell>
          <cell r="F585" t="str">
            <v>Sécrétariat Exécutif du Comité National de Lutte Contre le VIH/SIDA</v>
          </cell>
        </row>
        <row r="586">
          <cell r="B586" t="str">
            <v>MDG-405-G06-M</v>
          </cell>
          <cell r="C586" t="str">
            <v>Administratively Closed</v>
          </cell>
          <cell r="D586" t="str">
            <v>Southern and Eastern Africa</v>
          </cell>
          <cell r="E586" t="str">
            <v>MDG</v>
          </cell>
          <cell r="F586" t="str">
            <v>Unité de Gestion des Projets d'Appui au Secteur Santé</v>
          </cell>
        </row>
        <row r="587">
          <cell r="B587" t="str">
            <v>MDG-405-G07-M</v>
          </cell>
          <cell r="C587" t="str">
            <v>Financial Closure</v>
          </cell>
          <cell r="D587" t="str">
            <v>Southern and Eastern Africa</v>
          </cell>
          <cell r="E587" t="str">
            <v>MDG</v>
          </cell>
          <cell r="F587" t="str">
            <v>Population Services International, USA</v>
          </cell>
        </row>
        <row r="588">
          <cell r="B588" t="str">
            <v>MDG-708-G09-M</v>
          </cell>
          <cell r="C588" t="str">
            <v>Financial Closure</v>
          </cell>
          <cell r="D588" t="str">
            <v>Southern and Eastern Africa</v>
          </cell>
          <cell r="E588" t="str">
            <v>MDG</v>
          </cell>
          <cell r="F588" t="str">
            <v>Unité de Gestion des Projets d'Appui au Secteur Santé</v>
          </cell>
        </row>
        <row r="589">
          <cell r="B589" t="str">
            <v>MDG-708-G10-M</v>
          </cell>
          <cell r="C589" t="str">
            <v>Financial Closure</v>
          </cell>
          <cell r="D589" t="str">
            <v>Southern and Eastern Africa</v>
          </cell>
          <cell r="E589" t="str">
            <v>MDG</v>
          </cell>
          <cell r="F589" t="str">
            <v>Population Services International, USA</v>
          </cell>
        </row>
        <row r="590">
          <cell r="B590" t="str">
            <v>MDG-809-G11-H</v>
          </cell>
          <cell r="C590" t="str">
            <v>Active</v>
          </cell>
          <cell r="D590" t="str">
            <v>Southern and Eastern Africa</v>
          </cell>
          <cell r="E590" t="str">
            <v>MDG</v>
          </cell>
          <cell r="F590" t="str">
            <v>Sécrétariat Exécutif du Comité National de Lutte Contre le VIH/SIDA</v>
          </cell>
        </row>
        <row r="591">
          <cell r="B591" t="str">
            <v>MDG-809-G12-H</v>
          </cell>
          <cell r="C591" t="str">
            <v>Active</v>
          </cell>
          <cell r="D591" t="str">
            <v>Southern and Eastern Africa</v>
          </cell>
          <cell r="E591" t="str">
            <v>MDG</v>
          </cell>
          <cell r="F591" t="str">
            <v>Population Services International, USA</v>
          </cell>
        </row>
        <row r="592">
          <cell r="B592" t="str">
            <v>MDG-810-G13-T</v>
          </cell>
          <cell r="C592" t="str">
            <v>Active</v>
          </cell>
          <cell r="D592" t="str">
            <v>Southern and Eastern Africa</v>
          </cell>
          <cell r="E592" t="str">
            <v>MDG</v>
          </cell>
          <cell r="F592" t="str">
            <v>Office National de Nutrition</v>
          </cell>
        </row>
        <row r="593">
          <cell r="B593" t="str">
            <v>MDG-810-G14-T</v>
          </cell>
          <cell r="C593" t="str">
            <v>Active</v>
          </cell>
          <cell r="D593" t="str">
            <v>Southern and Eastern Africa</v>
          </cell>
          <cell r="E593" t="str">
            <v>MDG</v>
          </cell>
          <cell r="F593" t="str">
            <v>Pact Madagascar</v>
          </cell>
        </row>
        <row r="594">
          <cell r="B594" t="str">
            <v>MDG-910-G15-M</v>
          </cell>
          <cell r="C594" t="str">
            <v>Financial Closure</v>
          </cell>
          <cell r="D594" t="str">
            <v>Southern and Eastern Africa</v>
          </cell>
          <cell r="E594" t="str">
            <v>MDG</v>
          </cell>
          <cell r="F594" t="str">
            <v>Centrale d'Achat des Medicaments Essentiels et de Materiel Medical</v>
          </cell>
        </row>
        <row r="595">
          <cell r="B595" t="str">
            <v>MDG-910-G16-M</v>
          </cell>
          <cell r="C595" t="str">
            <v>Financial Closure</v>
          </cell>
          <cell r="D595" t="str">
            <v>Southern and Eastern Africa</v>
          </cell>
          <cell r="E595" t="str">
            <v>MDG</v>
          </cell>
          <cell r="F595" t="str">
            <v>Centrale d'Achat des Medicaments Essentiels et de Materiel Medical</v>
          </cell>
        </row>
        <row r="596">
          <cell r="B596" t="str">
            <v>MDG-910-G17-M</v>
          </cell>
          <cell r="C596" t="str">
            <v>Financial Closure</v>
          </cell>
          <cell r="D596" t="str">
            <v>Southern and Eastern Africa</v>
          </cell>
          <cell r="E596" t="str">
            <v>MDG</v>
          </cell>
          <cell r="F596" t="str">
            <v>Unité de Gestion des Projets d'Appui au Secteur Santé</v>
          </cell>
        </row>
        <row r="597">
          <cell r="B597" t="str">
            <v>MDG-910-G18-M</v>
          </cell>
          <cell r="C597" t="str">
            <v>Financial Closure</v>
          </cell>
          <cell r="D597" t="str">
            <v>Southern and Eastern Africa</v>
          </cell>
          <cell r="E597" t="str">
            <v>MDG</v>
          </cell>
          <cell r="F597" t="str">
            <v>Association Intercooperation Madagascar (AIM)</v>
          </cell>
        </row>
        <row r="598">
          <cell r="B598" t="str">
            <v>MDG-910-G19-M</v>
          </cell>
          <cell r="C598" t="str">
            <v>Active</v>
          </cell>
          <cell r="D598" t="str">
            <v>Southern and Eastern Africa</v>
          </cell>
          <cell r="E598" t="str">
            <v>MDG</v>
          </cell>
          <cell r="F598" t="str">
            <v>Pact Madagascar</v>
          </cell>
        </row>
        <row r="599">
          <cell r="B599" t="str">
            <v>MDG-M-PSI</v>
          </cell>
          <cell r="C599" t="str">
            <v>Active</v>
          </cell>
          <cell r="D599" t="str">
            <v>Southern and Eastern Africa</v>
          </cell>
          <cell r="E599" t="str">
            <v>MDG</v>
          </cell>
          <cell r="F599" t="str">
            <v>Population Services International, Madagascar</v>
          </cell>
        </row>
        <row r="600">
          <cell r="B600" t="str">
            <v>MLW-102-G01-H-00</v>
          </cell>
          <cell r="C600" t="str">
            <v>Financial Closure</v>
          </cell>
          <cell r="D600" t="str">
            <v>Southern and Eastern Africa</v>
          </cell>
          <cell r="E600" t="str">
            <v>MWI</v>
          </cell>
          <cell r="F600" t="str">
            <v>National AIDS Commission, Malawi</v>
          </cell>
        </row>
        <row r="601">
          <cell r="B601" t="str">
            <v>MLW-202-G02-M-00</v>
          </cell>
          <cell r="C601" t="str">
            <v>Administratively Closed</v>
          </cell>
          <cell r="D601" t="str">
            <v>Southern and Eastern Africa</v>
          </cell>
          <cell r="E601" t="str">
            <v>MWI</v>
          </cell>
          <cell r="F601" t="str">
            <v>Ministry of Health of Malawi</v>
          </cell>
        </row>
        <row r="602">
          <cell r="B602" t="str">
            <v>MLW-506-G03-H</v>
          </cell>
          <cell r="C602" t="str">
            <v>Financial Closure</v>
          </cell>
          <cell r="D602" t="str">
            <v>Southern and Eastern Africa</v>
          </cell>
          <cell r="E602" t="str">
            <v>MWI</v>
          </cell>
          <cell r="F602" t="str">
            <v>National AIDS Commission, Malawi</v>
          </cell>
        </row>
        <row r="603">
          <cell r="B603" t="str">
            <v>MLW-506-G04-S</v>
          </cell>
          <cell r="C603" t="str">
            <v>Administratively Closed</v>
          </cell>
          <cell r="D603" t="str">
            <v>Southern and Eastern Africa</v>
          </cell>
          <cell r="E603" t="str">
            <v>MWI</v>
          </cell>
          <cell r="F603" t="str">
            <v>Ministry of Health of Malawi</v>
          </cell>
        </row>
        <row r="604">
          <cell r="B604" t="str">
            <v>MLW-708-G05-M</v>
          </cell>
          <cell r="C604" t="str">
            <v>Financial Closure</v>
          </cell>
          <cell r="D604" t="str">
            <v>Southern and Eastern Africa</v>
          </cell>
          <cell r="E604" t="str">
            <v>MWI</v>
          </cell>
          <cell r="F604" t="str">
            <v>Ministry of Health of Malawi</v>
          </cell>
        </row>
        <row r="605">
          <cell r="B605" t="str">
            <v>MLW-708-G06-T</v>
          </cell>
          <cell r="C605" t="str">
            <v>Active</v>
          </cell>
          <cell r="D605" t="str">
            <v>Southern and Eastern Africa</v>
          </cell>
          <cell r="E605" t="str">
            <v>MWI</v>
          </cell>
          <cell r="F605" t="str">
            <v>Ministry of Health of Malawi</v>
          </cell>
        </row>
        <row r="606">
          <cell r="B606" t="str">
            <v>MLW-708-G07-H</v>
          </cell>
          <cell r="C606" t="str">
            <v>Administratively Closed</v>
          </cell>
          <cell r="D606" t="str">
            <v>Southern and Eastern Africa</v>
          </cell>
          <cell r="E606" t="str">
            <v>MWI</v>
          </cell>
          <cell r="F606" t="str">
            <v>National AIDS Commission, Malawi</v>
          </cell>
        </row>
        <row r="607">
          <cell r="B607" t="str">
            <v>MLW-911-G08-M</v>
          </cell>
          <cell r="C607" t="str">
            <v>Active</v>
          </cell>
          <cell r="D607" t="str">
            <v>Southern and Eastern Africa</v>
          </cell>
          <cell r="E607" t="str">
            <v>MWI</v>
          </cell>
          <cell r="F607" t="str">
            <v>Ministry of Health of Malawi</v>
          </cell>
        </row>
        <row r="608">
          <cell r="B608" t="str">
            <v>MLW-H-NAC</v>
          </cell>
          <cell r="C608" t="str">
            <v>Active</v>
          </cell>
          <cell r="D608" t="str">
            <v>Southern and Eastern Africa</v>
          </cell>
          <cell r="E608" t="str">
            <v>MWI</v>
          </cell>
          <cell r="F608" t="str">
            <v>National AIDS Commission, Malawi</v>
          </cell>
        </row>
        <row r="609">
          <cell r="B609" t="str">
            <v>MYS-H-MAC</v>
          </cell>
          <cell r="C609" t="str">
            <v>Active</v>
          </cell>
          <cell r="D609" t="str">
            <v>South East Asia</v>
          </cell>
          <cell r="E609" t="str">
            <v>MYS</v>
          </cell>
          <cell r="F609" t="str">
            <v>Malaysian AIDS Council</v>
          </cell>
        </row>
        <row r="610">
          <cell r="B610" t="str">
            <v>MDV-607-G01-H</v>
          </cell>
          <cell r="C610" t="str">
            <v>Administratively Closed</v>
          </cell>
          <cell r="D610" t="str">
            <v>South East Asia</v>
          </cell>
          <cell r="E610" t="str">
            <v>MDV</v>
          </cell>
          <cell r="F610" t="str">
            <v>United Nations Development Programme, Maldives</v>
          </cell>
        </row>
        <row r="611">
          <cell r="B611" t="str">
            <v>MAL-013-G10-T</v>
          </cell>
          <cell r="C611" t="str">
            <v>Active</v>
          </cell>
          <cell r="D611" t="str">
            <v>Western Africa</v>
          </cell>
          <cell r="E611" t="str">
            <v>MLI</v>
          </cell>
          <cell r="F611" t="str">
            <v>Catholic Relief Services USCCB - Mali</v>
          </cell>
        </row>
        <row r="612">
          <cell r="B612" t="str">
            <v>MAL-102-G01-M-00</v>
          </cell>
          <cell r="C612" t="str">
            <v>Administratively Closed</v>
          </cell>
          <cell r="D612" t="str">
            <v>Western Africa</v>
          </cell>
          <cell r="E612" t="str">
            <v>MLI</v>
          </cell>
          <cell r="F612" t="str">
            <v>Ministry of Health of Mali</v>
          </cell>
        </row>
        <row r="613">
          <cell r="B613" t="str">
            <v>MAL-405-G02-H</v>
          </cell>
          <cell r="C613" t="str">
            <v>Financial Closure</v>
          </cell>
          <cell r="D613" t="str">
            <v>Western Africa</v>
          </cell>
          <cell r="E613" t="str">
            <v>MLI</v>
          </cell>
          <cell r="F613" t="str">
            <v>National High Council for HIV/AIDS control of Mali</v>
          </cell>
        </row>
        <row r="614">
          <cell r="B614" t="str">
            <v>MAL-405-G03-T</v>
          </cell>
          <cell r="C614" t="str">
            <v>Financial Closure</v>
          </cell>
          <cell r="D614" t="str">
            <v>Western Africa</v>
          </cell>
          <cell r="E614" t="str">
            <v>MLI</v>
          </cell>
          <cell r="F614" t="str">
            <v>Ministry of Health of Mali</v>
          </cell>
        </row>
        <row r="615">
          <cell r="B615" t="str">
            <v>MAL-607-G04-M</v>
          </cell>
          <cell r="C615" t="str">
            <v>Financial Closure</v>
          </cell>
          <cell r="D615" t="str">
            <v>Western Africa</v>
          </cell>
          <cell r="E615" t="str">
            <v>MLI</v>
          </cell>
          <cell r="F615" t="str">
            <v>Ministry of Health of Mali</v>
          </cell>
        </row>
        <row r="616">
          <cell r="B616" t="str">
            <v>MAL-607-G05-M</v>
          </cell>
          <cell r="C616" t="str">
            <v>Financial Closure</v>
          </cell>
          <cell r="D616" t="str">
            <v>Western Africa</v>
          </cell>
          <cell r="E616" t="str">
            <v>MLI</v>
          </cell>
          <cell r="F616" t="str">
            <v>Groupe Pivot Santé Population</v>
          </cell>
        </row>
        <row r="617">
          <cell r="B617" t="str">
            <v>MAL-708-G06-T</v>
          </cell>
          <cell r="C617" t="str">
            <v>Financial Closure</v>
          </cell>
          <cell r="D617" t="str">
            <v>Western Africa</v>
          </cell>
          <cell r="E617" t="str">
            <v>MLI</v>
          </cell>
          <cell r="F617" t="str">
            <v>Ministry of Health of Mali</v>
          </cell>
        </row>
        <row r="618">
          <cell r="B618" t="str">
            <v>MAL-809-G07-H</v>
          </cell>
          <cell r="C618" t="str">
            <v>Financial Closure</v>
          </cell>
          <cell r="D618" t="str">
            <v>Western Africa</v>
          </cell>
          <cell r="E618" t="str">
            <v>MLI</v>
          </cell>
          <cell r="F618" t="str">
            <v>Groupe Pivot Santé Population</v>
          </cell>
        </row>
        <row r="619">
          <cell r="B619" t="str">
            <v>MAL-809-G08-H</v>
          </cell>
          <cell r="C619" t="str">
            <v>Financial Closure</v>
          </cell>
          <cell r="D619" t="str">
            <v>Western Africa</v>
          </cell>
          <cell r="E619" t="str">
            <v>MLI</v>
          </cell>
          <cell r="F619" t="str">
            <v>National High Council for HIV/AIDS control of Mali</v>
          </cell>
        </row>
        <row r="620">
          <cell r="B620" t="str">
            <v>MAL-812-G09-H</v>
          </cell>
          <cell r="C620" t="str">
            <v>Active</v>
          </cell>
          <cell r="D620" t="str">
            <v>Western Africa</v>
          </cell>
          <cell r="E620" t="str">
            <v>MLI</v>
          </cell>
          <cell r="F620" t="str">
            <v>United Nations Development Program, Mali</v>
          </cell>
        </row>
        <row r="621">
          <cell r="B621" t="str">
            <v>MAL-813-G11-H</v>
          </cell>
          <cell r="C621" t="str">
            <v>Active</v>
          </cell>
          <cell r="D621" t="str">
            <v>Western Africa</v>
          </cell>
          <cell r="E621" t="str">
            <v>MLI</v>
          </cell>
          <cell r="F621" t="str">
            <v>Plan International Mali</v>
          </cell>
        </row>
        <row r="622">
          <cell r="B622" t="str">
            <v>MAL-M-PSI</v>
          </cell>
          <cell r="C622" t="str">
            <v>Active</v>
          </cell>
          <cell r="D622" t="str">
            <v>Western Africa</v>
          </cell>
          <cell r="E622" t="str">
            <v>MLI</v>
          </cell>
          <cell r="F622" t="str">
            <v>Population Services International, USA</v>
          </cell>
        </row>
        <row r="623">
          <cell r="B623" t="str">
            <v>MRT-202-G01-T-00</v>
          </cell>
          <cell r="C623" t="str">
            <v>Financial Closure</v>
          </cell>
          <cell r="D623" t="str">
            <v>Middle East and North Africa</v>
          </cell>
          <cell r="E623" t="str">
            <v>MRT</v>
          </cell>
          <cell r="F623" t="str">
            <v>United Nations Development Programme, Mauritania</v>
          </cell>
        </row>
        <row r="624">
          <cell r="B624" t="str">
            <v>MRT-202-G02-M-00</v>
          </cell>
          <cell r="C624" t="str">
            <v>Financial Closure</v>
          </cell>
          <cell r="D624" t="str">
            <v>Middle East and North Africa</v>
          </cell>
          <cell r="E624" t="str">
            <v>MRT</v>
          </cell>
          <cell r="F624" t="str">
            <v>United Nations Development Programme, Mauritania</v>
          </cell>
        </row>
        <row r="625">
          <cell r="B625" t="str">
            <v>MRT-506-G03-H</v>
          </cell>
          <cell r="C625" t="str">
            <v>Active</v>
          </cell>
          <cell r="D625" t="str">
            <v>Middle East and North Africa</v>
          </cell>
          <cell r="E625" t="str">
            <v>MRT</v>
          </cell>
          <cell r="F625" t="str">
            <v>Comite National de Lutte contre le VIH/SIDA, Mauritania</v>
          </cell>
        </row>
        <row r="626">
          <cell r="B626" t="str">
            <v>MRT-607-G04-M</v>
          </cell>
          <cell r="C626" t="str">
            <v>Financial Closure</v>
          </cell>
          <cell r="D626" t="str">
            <v>Middle East and North Africa</v>
          </cell>
          <cell r="E626" t="str">
            <v>MRT</v>
          </cell>
          <cell r="F626" t="str">
            <v>United Nations Development Programme, Mauritania</v>
          </cell>
        </row>
        <row r="627">
          <cell r="B627" t="str">
            <v>MRT-607-G05-T</v>
          </cell>
          <cell r="C627" t="str">
            <v>Financial Closure</v>
          </cell>
          <cell r="D627" t="str">
            <v>Middle East and North Africa</v>
          </cell>
          <cell r="E627" t="str">
            <v>MRT</v>
          </cell>
          <cell r="F627" t="str">
            <v>United Nations Development Programme, Mauritania</v>
          </cell>
        </row>
        <row r="628">
          <cell r="B628" t="str">
            <v>MUS-809-G01-H</v>
          </cell>
          <cell r="C628" t="str">
            <v>Active</v>
          </cell>
          <cell r="D628" t="str">
            <v>Southern and Eastern Africa</v>
          </cell>
          <cell r="E628" t="str">
            <v>MUS</v>
          </cell>
          <cell r="F628" t="str">
            <v>National AIDS Secretariat, Mauritius</v>
          </cell>
        </row>
        <row r="629">
          <cell r="B629" t="str">
            <v>MUS-809-G02-H</v>
          </cell>
          <cell r="C629" t="str">
            <v>Administratively Closed</v>
          </cell>
          <cell r="D629" t="str">
            <v>Southern and Eastern Africa</v>
          </cell>
          <cell r="E629" t="str">
            <v>MUS</v>
          </cell>
          <cell r="F629" t="str">
            <v>Mauritius Family Planning and Welfare Association</v>
          </cell>
        </row>
        <row r="630">
          <cell r="B630" t="str">
            <v>MUS-812-G03-H</v>
          </cell>
          <cell r="C630" t="str">
            <v>Active</v>
          </cell>
          <cell r="D630" t="str">
            <v>Southern and Eastern Africa</v>
          </cell>
          <cell r="E630" t="str">
            <v>MUS</v>
          </cell>
          <cell r="F630" t="str">
            <v>Prévention Information Lutte contre le Sida</v>
          </cell>
        </row>
        <row r="631">
          <cell r="B631" t="str">
            <v>MEX-910-G01-H</v>
          </cell>
          <cell r="C631" t="str">
            <v>Administratively Closed</v>
          </cell>
          <cell r="D631" t="str">
            <v>Latin America and Caribbean</v>
          </cell>
          <cell r="E631" t="str">
            <v>MEX</v>
          </cell>
          <cell r="F631" t="str">
            <v>Fundacion Mexicana para la salud A.C.</v>
          </cell>
        </row>
        <row r="632">
          <cell r="B632" t="str">
            <v>MDA-H-PAS</v>
          </cell>
          <cell r="C632" t="str">
            <v>Active</v>
          </cell>
          <cell r="D632" t="str">
            <v>Eastern Europe and Central Asia</v>
          </cell>
          <cell r="E632" t="str">
            <v>MDA</v>
          </cell>
          <cell r="F632" t="str">
            <v>Center for Health Policies and Studies (PAS Center)</v>
          </cell>
        </row>
        <row r="633">
          <cell r="B633" t="str">
            <v>MDA-H-PCIMU</v>
          </cell>
          <cell r="C633" t="str">
            <v>Active</v>
          </cell>
          <cell r="D633" t="str">
            <v>Eastern Europe and Central Asia</v>
          </cell>
          <cell r="E633" t="str">
            <v>MDA</v>
          </cell>
          <cell r="F633" t="str">
            <v>Health System Restructuring Project - Coordination, Implementation, Monitoring Unit</v>
          </cell>
        </row>
        <row r="634">
          <cell r="B634" t="str">
            <v>MDA-T-PAS</v>
          </cell>
          <cell r="C634" t="str">
            <v>N.D.</v>
          </cell>
          <cell r="D634" t="str">
            <v>Eastern Europe and Central Asia</v>
          </cell>
          <cell r="E634" t="str">
            <v>MDA</v>
          </cell>
          <cell r="F634" t="str">
            <v>Not Defined</v>
          </cell>
        </row>
        <row r="635">
          <cell r="B635" t="str">
            <v>MDA-T-PCIMU</v>
          </cell>
          <cell r="C635" t="str">
            <v>Active</v>
          </cell>
          <cell r="D635" t="str">
            <v>Eastern Europe and Central Asia</v>
          </cell>
          <cell r="E635" t="str">
            <v>MDA</v>
          </cell>
          <cell r="F635" t="str">
            <v>Health System Restructuring Project - Coordination, Implementation, Monitoring Unit</v>
          </cell>
        </row>
        <row r="636">
          <cell r="B636" t="str">
            <v>MOL-102-G01-C-00</v>
          </cell>
          <cell r="C636" t="str">
            <v>Administratively Closed</v>
          </cell>
          <cell r="D636" t="str">
            <v>Eastern Europe and Central Asia</v>
          </cell>
          <cell r="E636" t="str">
            <v>MDA</v>
          </cell>
          <cell r="F636" t="str">
            <v>Health System Restructuring Project - Coordination, Implementation, Monitoring Unit</v>
          </cell>
        </row>
        <row r="637">
          <cell r="B637" t="str">
            <v>MOL-607-G02-T</v>
          </cell>
          <cell r="C637" t="str">
            <v>Administratively Closed</v>
          </cell>
          <cell r="D637" t="str">
            <v>Eastern Europe and Central Asia</v>
          </cell>
          <cell r="E637" t="str">
            <v>MDA</v>
          </cell>
          <cell r="F637" t="str">
            <v>Health System Restructuring Project - Coordination, Implementation, Monitoring Unit</v>
          </cell>
        </row>
        <row r="638">
          <cell r="B638" t="str">
            <v>MOL-607-G03-H</v>
          </cell>
          <cell r="C638" t="str">
            <v>Administratively Closed</v>
          </cell>
          <cell r="D638" t="str">
            <v>Eastern Europe and Central Asia</v>
          </cell>
          <cell r="E638" t="str">
            <v>MDA</v>
          </cell>
          <cell r="F638" t="str">
            <v>Health System Restructuring Project - Coordination, Implementation, Monitoring Unit</v>
          </cell>
        </row>
        <row r="639">
          <cell r="B639" t="str">
            <v>MOL-809-G04-T</v>
          </cell>
          <cell r="C639" t="str">
            <v>Administratively Closed</v>
          </cell>
          <cell r="D639" t="str">
            <v>Eastern Europe and Central Asia</v>
          </cell>
          <cell r="E639" t="str">
            <v>MDA</v>
          </cell>
          <cell r="F639" t="str">
            <v>Health System Restructuring Project - Coordination, Implementation, Monitoring Unit</v>
          </cell>
        </row>
        <row r="640">
          <cell r="B640" t="str">
            <v>MOL-809-G05-T</v>
          </cell>
          <cell r="C640" t="str">
            <v>Administratively Closed</v>
          </cell>
          <cell r="D640" t="str">
            <v>Eastern Europe and Central Asia</v>
          </cell>
          <cell r="E640" t="str">
            <v>MDA</v>
          </cell>
          <cell r="F640" t="str">
            <v>Center for Health Policies and Studies (PAS Center)</v>
          </cell>
        </row>
        <row r="641">
          <cell r="B641" t="str">
            <v>MOL-H-PAS</v>
          </cell>
          <cell r="C641" t="str">
            <v>Financially Closed</v>
          </cell>
          <cell r="D641" t="str">
            <v>Eastern Europe and Central Asia</v>
          </cell>
          <cell r="E641" t="str">
            <v>MDA</v>
          </cell>
          <cell r="F641" t="str">
            <v>Center for Health Policies and Studies (PAS Center)</v>
          </cell>
        </row>
        <row r="642">
          <cell r="B642" t="str">
            <v>MOL-T-PAS</v>
          </cell>
          <cell r="C642" t="str">
            <v>Active</v>
          </cell>
          <cell r="D642" t="str">
            <v>Eastern Europe and Central Asia</v>
          </cell>
          <cell r="E642" t="str">
            <v>MDA</v>
          </cell>
          <cell r="F642" t="str">
            <v>Center for Health Policies and Studies (PAS Center)</v>
          </cell>
        </row>
        <row r="643">
          <cell r="B643" t="str">
            <v>MNG-H-MOH</v>
          </cell>
          <cell r="C643" t="str">
            <v>Active</v>
          </cell>
          <cell r="D643" t="str">
            <v>South East Asia</v>
          </cell>
          <cell r="E643" t="str">
            <v>MNG</v>
          </cell>
          <cell r="F643" t="str">
            <v>Ministry of Health of Mongolia</v>
          </cell>
        </row>
        <row r="644">
          <cell r="B644" t="str">
            <v>MON-102-G01-T-00</v>
          </cell>
          <cell r="C644" t="str">
            <v>Administratively Closed</v>
          </cell>
          <cell r="D644" t="str">
            <v>South East Asia</v>
          </cell>
          <cell r="E644" t="str">
            <v>MNG</v>
          </cell>
          <cell r="F644" t="str">
            <v>Ministry of Health of Mongolia</v>
          </cell>
        </row>
        <row r="645">
          <cell r="B645" t="str">
            <v>MON-202-G02-H-00</v>
          </cell>
          <cell r="C645" t="str">
            <v>Administratively Closed</v>
          </cell>
          <cell r="D645" t="str">
            <v>South East Asia</v>
          </cell>
          <cell r="E645" t="str">
            <v>MNG</v>
          </cell>
          <cell r="F645" t="str">
            <v>Ministry of Health of Mongolia</v>
          </cell>
        </row>
        <row r="646">
          <cell r="B646" t="str">
            <v>MON-405-G03-T</v>
          </cell>
          <cell r="C646" t="str">
            <v>Administratively Closed</v>
          </cell>
          <cell r="D646" t="str">
            <v>South East Asia</v>
          </cell>
          <cell r="E646" t="str">
            <v>MNG</v>
          </cell>
          <cell r="F646" t="str">
            <v>Ministry of Health of Mongolia</v>
          </cell>
        </row>
        <row r="647">
          <cell r="B647" t="str">
            <v>MON-506-G04-H</v>
          </cell>
          <cell r="C647" t="str">
            <v>Administratively Closed</v>
          </cell>
          <cell r="D647" t="str">
            <v>South East Asia</v>
          </cell>
          <cell r="E647" t="str">
            <v>MNG</v>
          </cell>
          <cell r="F647" t="str">
            <v>Ministry of Health of Mongolia</v>
          </cell>
        </row>
        <row r="648">
          <cell r="B648" t="str">
            <v>MON-708-G05-H</v>
          </cell>
          <cell r="C648" t="str">
            <v>Administratively Closed</v>
          </cell>
          <cell r="D648" t="str">
            <v>South East Asia</v>
          </cell>
          <cell r="E648" t="str">
            <v>MNG</v>
          </cell>
          <cell r="F648" t="str">
            <v>Ministry of Health of Mongolia</v>
          </cell>
        </row>
        <row r="649">
          <cell r="B649" t="str">
            <v>MON-910-G06-S</v>
          </cell>
          <cell r="C649" t="str">
            <v>Administratively Closed</v>
          </cell>
          <cell r="D649" t="str">
            <v>South East Asia</v>
          </cell>
          <cell r="E649" t="str">
            <v>MNG</v>
          </cell>
          <cell r="F649" t="str">
            <v>Ministry of Health of Mongolia</v>
          </cell>
        </row>
        <row r="650">
          <cell r="B650" t="str">
            <v>MON-H-MOH</v>
          </cell>
          <cell r="C650" t="str">
            <v>Active</v>
          </cell>
          <cell r="D650" t="str">
            <v>South East Asia</v>
          </cell>
          <cell r="E650" t="str">
            <v>MNG</v>
          </cell>
          <cell r="F650" t="str">
            <v>Ministry of Health of Mongolia</v>
          </cell>
        </row>
        <row r="651">
          <cell r="B651" t="str">
            <v>MON-S-MOH</v>
          </cell>
          <cell r="C651" t="str">
            <v>Active</v>
          </cell>
          <cell r="D651" t="str">
            <v>South East Asia</v>
          </cell>
          <cell r="E651" t="str">
            <v>MNG</v>
          </cell>
          <cell r="F651" t="str">
            <v>Ministry of Health of Mongolia</v>
          </cell>
        </row>
        <row r="652">
          <cell r="B652" t="str">
            <v>MON-T-MOH</v>
          </cell>
          <cell r="C652" t="str">
            <v>Active</v>
          </cell>
          <cell r="D652" t="str">
            <v>South East Asia</v>
          </cell>
          <cell r="E652" t="str">
            <v>MNG</v>
          </cell>
          <cell r="F652" t="str">
            <v>Ministry of Health of Mongolia</v>
          </cell>
        </row>
        <row r="653">
          <cell r="B653" t="str">
            <v>MNT-506-G01-H</v>
          </cell>
          <cell r="C653" t="str">
            <v>Administratively Closed</v>
          </cell>
          <cell r="D653" t="str">
            <v>Eastern Europe and Central Asia</v>
          </cell>
          <cell r="E653" t="str">
            <v>MNE</v>
          </cell>
          <cell r="F653" t="str">
            <v>United Nations Development Programme, Montenegro</v>
          </cell>
        </row>
        <row r="654">
          <cell r="B654" t="str">
            <v>MNT-607-G02-T</v>
          </cell>
          <cell r="C654" t="str">
            <v>Administratively Closed</v>
          </cell>
          <cell r="D654" t="str">
            <v>Eastern Europe and Central Asia</v>
          </cell>
          <cell r="E654" t="str">
            <v>MNE</v>
          </cell>
          <cell r="F654" t="str">
            <v>United Nations Development Programme, Montenegro</v>
          </cell>
        </row>
        <row r="655">
          <cell r="B655" t="str">
            <v>MNT-910-G03-H</v>
          </cell>
          <cell r="C655" t="str">
            <v>Active</v>
          </cell>
          <cell r="D655" t="str">
            <v>Eastern Europe and Central Asia</v>
          </cell>
          <cell r="E655" t="str">
            <v>MNE</v>
          </cell>
          <cell r="F655" t="str">
            <v>United Nations Development Programme, Montenegro</v>
          </cell>
        </row>
        <row r="656">
          <cell r="B656" t="str">
            <v>MOR-011-G04-H</v>
          </cell>
          <cell r="C656" t="str">
            <v>Active</v>
          </cell>
          <cell r="D656" t="str">
            <v>Middle East and North Africa</v>
          </cell>
          <cell r="E656" t="str">
            <v>MAR</v>
          </cell>
          <cell r="F656" t="str">
            <v>Ministry of Health of the Kingdom of Morocco</v>
          </cell>
        </row>
        <row r="657">
          <cell r="B657" t="str">
            <v>MOR-011-G05-T</v>
          </cell>
          <cell r="C657" t="str">
            <v>Active</v>
          </cell>
          <cell r="D657" t="str">
            <v>Middle East and North Africa</v>
          </cell>
          <cell r="E657" t="str">
            <v>MAR</v>
          </cell>
          <cell r="F657" t="str">
            <v>Ministry of Health of the Kingdom of Morocco</v>
          </cell>
        </row>
        <row r="658">
          <cell r="B658" t="str">
            <v>MOR-102-G01-H-00</v>
          </cell>
          <cell r="C658" t="str">
            <v>Administratively Closed</v>
          </cell>
          <cell r="D658" t="str">
            <v>Middle East and North Africa</v>
          </cell>
          <cell r="E658" t="str">
            <v>MAR</v>
          </cell>
          <cell r="F658" t="str">
            <v>Ministry of Health of the Kingdom of Morocco</v>
          </cell>
        </row>
        <row r="659">
          <cell r="B659" t="str">
            <v>MOR-607-G02-H</v>
          </cell>
          <cell r="C659" t="str">
            <v>Financial Closure</v>
          </cell>
          <cell r="D659" t="str">
            <v>Middle East and North Africa</v>
          </cell>
          <cell r="E659" t="str">
            <v>MAR</v>
          </cell>
          <cell r="F659" t="str">
            <v>Ministry of Health of the Kingdom of Morocco</v>
          </cell>
        </row>
        <row r="660">
          <cell r="B660" t="str">
            <v>MOR-607-G03-T</v>
          </cell>
          <cell r="C660" t="str">
            <v>Administratively Closed</v>
          </cell>
          <cell r="D660" t="str">
            <v>Middle East and North Africa</v>
          </cell>
          <cell r="E660" t="str">
            <v>MAR</v>
          </cell>
          <cell r="F660" t="str">
            <v>Ministry of Health of the Kingdom of Morocco</v>
          </cell>
        </row>
        <row r="661">
          <cell r="B661" t="str">
            <v>MOZ-202-G01-H-00</v>
          </cell>
          <cell r="C661" t="str">
            <v>Administratively Closed</v>
          </cell>
          <cell r="D661" t="str">
            <v>High Impact Africa 2</v>
          </cell>
          <cell r="E661" t="str">
            <v>MOZ</v>
          </cell>
          <cell r="F661" t="str">
            <v>National AIDS Council of Mozambique</v>
          </cell>
        </row>
        <row r="662">
          <cell r="B662" t="str">
            <v>MOZ-202-G02-H-00</v>
          </cell>
          <cell r="C662" t="str">
            <v>Administratively Closed</v>
          </cell>
          <cell r="D662" t="str">
            <v>High Impact Africa 2</v>
          </cell>
          <cell r="E662" t="str">
            <v>MOZ</v>
          </cell>
          <cell r="F662" t="str">
            <v>Ministry of Health of Mozambique</v>
          </cell>
        </row>
        <row r="663">
          <cell r="B663" t="str">
            <v>MOZ-202-G03-M-00</v>
          </cell>
          <cell r="C663" t="str">
            <v>Administratively Closed</v>
          </cell>
          <cell r="D663" t="str">
            <v>High Impact Africa 2</v>
          </cell>
          <cell r="E663" t="str">
            <v>MOZ</v>
          </cell>
          <cell r="F663" t="str">
            <v>Ministry of Health of Mozambique</v>
          </cell>
        </row>
        <row r="664">
          <cell r="B664" t="str">
            <v>MOZ-202-G04-T-00</v>
          </cell>
          <cell r="C664" t="str">
            <v>Administratively Closed</v>
          </cell>
          <cell r="D664" t="str">
            <v>High Impact Africa 2</v>
          </cell>
          <cell r="E664" t="str">
            <v>MOZ</v>
          </cell>
          <cell r="F664" t="str">
            <v>Ministry of Health of Mozambique</v>
          </cell>
        </row>
        <row r="665">
          <cell r="B665" t="str">
            <v>MOZ-607-G05-H</v>
          </cell>
          <cell r="C665" t="str">
            <v>Administratively Closed</v>
          </cell>
          <cell r="D665" t="str">
            <v>High Impact Africa 2</v>
          </cell>
          <cell r="E665" t="str">
            <v>MOZ</v>
          </cell>
          <cell r="F665" t="str">
            <v>Ministry of Health of Mozambique</v>
          </cell>
        </row>
        <row r="666">
          <cell r="B666" t="str">
            <v>MOZ-607-G06-M</v>
          </cell>
          <cell r="C666" t="str">
            <v>Administratively Closed</v>
          </cell>
          <cell r="D666" t="str">
            <v>High Impact Africa 2</v>
          </cell>
          <cell r="E666" t="str">
            <v>MOZ</v>
          </cell>
          <cell r="F666" t="str">
            <v>Ministry of Health of Mozambique</v>
          </cell>
        </row>
        <row r="667">
          <cell r="B667" t="str">
            <v>MOZ-708-G07-T</v>
          </cell>
          <cell r="C667" t="str">
            <v>Active</v>
          </cell>
          <cell r="D667" t="str">
            <v>High Impact Africa 2</v>
          </cell>
          <cell r="E667" t="str">
            <v>MOZ</v>
          </cell>
          <cell r="F667" t="str">
            <v>Ministry of Health of Mozambique</v>
          </cell>
        </row>
        <row r="668">
          <cell r="B668" t="str">
            <v>MOZ-809-G08-S</v>
          </cell>
          <cell r="C668" t="str">
            <v>Active</v>
          </cell>
          <cell r="D668" t="str">
            <v>High Impact Africa 2</v>
          </cell>
          <cell r="E668" t="str">
            <v>MOZ</v>
          </cell>
          <cell r="F668" t="str">
            <v>Ministry of Health of Mozambique</v>
          </cell>
        </row>
        <row r="669">
          <cell r="B669" t="str">
            <v>MOZ-911-G09-H</v>
          </cell>
          <cell r="C669" t="str">
            <v>Active</v>
          </cell>
          <cell r="D669" t="str">
            <v>High Impact Africa 2</v>
          </cell>
          <cell r="E669" t="str">
            <v>MOZ</v>
          </cell>
          <cell r="F669" t="str">
            <v>Fundacao para o Desenvolvimento da Comunidade</v>
          </cell>
        </row>
        <row r="670">
          <cell r="B670" t="str">
            <v>MOZ-911-G10-H</v>
          </cell>
          <cell r="C670" t="str">
            <v>Active</v>
          </cell>
          <cell r="D670" t="str">
            <v>High Impact Africa 2</v>
          </cell>
          <cell r="E670" t="str">
            <v>MOZ</v>
          </cell>
          <cell r="F670" t="str">
            <v>Ministry of Health of Mozambique</v>
          </cell>
        </row>
        <row r="671">
          <cell r="B671" t="str">
            <v>MOZ-911-G11-M</v>
          </cell>
          <cell r="C671" t="str">
            <v>Active</v>
          </cell>
          <cell r="D671" t="str">
            <v>High Impact Africa 2</v>
          </cell>
          <cell r="E671" t="str">
            <v>MOZ</v>
          </cell>
          <cell r="F671" t="str">
            <v>Ministry of Health of Mozambique</v>
          </cell>
        </row>
        <row r="672">
          <cell r="B672" t="str">
            <v>MOZ-911-G12-M</v>
          </cell>
          <cell r="C672" t="str">
            <v>Active</v>
          </cell>
          <cell r="D672" t="str">
            <v>High Impact Africa 2</v>
          </cell>
          <cell r="E672" t="str">
            <v>MOZ</v>
          </cell>
          <cell r="F672" t="str">
            <v>World Vision Mozambique</v>
          </cell>
        </row>
        <row r="673">
          <cell r="B673" t="str">
            <v>MAF-202-G01-M-00</v>
          </cell>
          <cell r="C673" t="str">
            <v>Financial Closure</v>
          </cell>
          <cell r="D673" t="str">
            <v>Southern and Eastern Africa</v>
          </cell>
          <cell r="E673" t="str">
            <v>QMB</v>
          </cell>
          <cell r="F673" t="str">
            <v>Medical Research Council</v>
          </cell>
        </row>
        <row r="674">
          <cell r="B674" t="str">
            <v>MAF-506-G02-M</v>
          </cell>
          <cell r="C674" t="str">
            <v>Administratively Closed</v>
          </cell>
          <cell r="D674" t="str">
            <v>Southern and Eastern Africa</v>
          </cell>
          <cell r="E674" t="str">
            <v>QMB</v>
          </cell>
          <cell r="F674" t="str">
            <v>Medical Research Council</v>
          </cell>
        </row>
        <row r="675">
          <cell r="B675" t="str">
            <v>MAS-911-G01-H</v>
          </cell>
          <cell r="C675" t="str">
            <v>Active</v>
          </cell>
          <cell r="D675" t="str">
            <v>Southern and Eastern Africa</v>
          </cell>
          <cell r="E675" t="str">
            <v>QML</v>
          </cell>
          <cell r="F675" t="str">
            <v>Northstar Alliance</v>
          </cell>
        </row>
        <row r="676">
          <cell r="B676" t="str">
            <v>QML-H-SADC</v>
          </cell>
          <cell r="C676" t="str">
            <v>N.D.</v>
          </cell>
          <cell r="D676" t="str">
            <v>Southern and Eastern Africa</v>
          </cell>
          <cell r="E676" t="str">
            <v>QML</v>
          </cell>
          <cell r="F676" t="str">
            <v>Not Defined</v>
          </cell>
        </row>
        <row r="677">
          <cell r="B677" t="str">
            <v>MAW-607-G01-H</v>
          </cell>
          <cell r="C677" t="str">
            <v>Active</v>
          </cell>
          <cell r="D677" t="str">
            <v>Central Africa</v>
          </cell>
          <cell r="E677" t="str">
            <v>QMC</v>
          </cell>
          <cell r="F677" t="str">
            <v>Abidjan-Lagos Corridor Organization</v>
          </cell>
        </row>
        <row r="678">
          <cell r="B678" t="str">
            <v>MAA-305-G01-M</v>
          </cell>
          <cell r="C678" t="str">
            <v>Administratively Closed</v>
          </cell>
          <cell r="D678" t="str">
            <v>Latin America and Caribbean</v>
          </cell>
          <cell r="E678" t="str">
            <v>QMD</v>
          </cell>
          <cell r="F678" t="str">
            <v>Organismo Andino de Salud - Convenio Hipólito Unanue</v>
          </cell>
        </row>
        <row r="679">
          <cell r="B679" t="str">
            <v>MAC-304-G01-H</v>
          </cell>
          <cell r="C679" t="str">
            <v>Administratively Closed</v>
          </cell>
          <cell r="D679" t="str">
            <v>Latin America and Caribbean</v>
          </cell>
          <cell r="E679" t="str">
            <v>QME</v>
          </cell>
          <cell r="F679" t="str">
            <v>CARICOM Secretariat</v>
          </cell>
        </row>
        <row r="680">
          <cell r="B680" t="str">
            <v>MAC-910-G02-H</v>
          </cell>
          <cell r="C680" t="str">
            <v>Active</v>
          </cell>
          <cell r="D680" t="str">
            <v>Latin America and Caribbean</v>
          </cell>
          <cell r="E680" t="str">
            <v>QME</v>
          </cell>
          <cell r="F680" t="str">
            <v>CARICOM Secretariat</v>
          </cell>
        </row>
        <row r="681">
          <cell r="B681" t="str">
            <v>MCP-911-G01-H</v>
          </cell>
          <cell r="C681" t="str">
            <v>Financial Closure</v>
          </cell>
          <cell r="D681" t="str">
            <v>Latin America and Caribbean</v>
          </cell>
          <cell r="E681" t="str">
            <v>QMN</v>
          </cell>
          <cell r="F681" t="str">
            <v>Cicatelli Associates</v>
          </cell>
        </row>
        <row r="682">
          <cell r="B682" t="str">
            <v>MAN-405-G01-H</v>
          </cell>
          <cell r="C682" t="str">
            <v>Administratively Closed</v>
          </cell>
          <cell r="D682" t="str">
            <v>Latin America and Caribbean</v>
          </cell>
          <cell r="E682" t="str">
            <v>QMF</v>
          </cell>
          <cell r="F682" t="str">
            <v>Caribbean Regional Network of People Living with HIV/AIDS</v>
          </cell>
        </row>
        <row r="683">
          <cell r="B683" t="str">
            <v>MAM-405-G01-H</v>
          </cell>
          <cell r="C683" t="str">
            <v>Administratively Closed</v>
          </cell>
          <cell r="D683" t="str">
            <v>Latin America and Caribbean</v>
          </cell>
          <cell r="E683" t="str">
            <v>QMG</v>
          </cell>
          <cell r="F683" t="str">
            <v>Instituto Nacional de Salud Pública</v>
          </cell>
        </row>
        <row r="684">
          <cell r="B684" t="str">
            <v>QMG-M-PSI</v>
          </cell>
          <cell r="C684" t="str">
            <v>Active</v>
          </cell>
          <cell r="D684" t="str">
            <v>Latin America and Caribbean</v>
          </cell>
          <cell r="E684" t="str">
            <v>QMG</v>
          </cell>
          <cell r="F684" t="str">
            <v>Population Services International, USA</v>
          </cell>
        </row>
        <row r="685">
          <cell r="B685" t="str">
            <v>MAE-305-G01-H</v>
          </cell>
          <cell r="C685" t="str">
            <v>Administratively Closed</v>
          </cell>
          <cell r="D685" t="str">
            <v>Latin America and Caribbean</v>
          </cell>
          <cell r="E685" t="str">
            <v>QMH</v>
          </cell>
          <cell r="F685" t="str">
            <v>Organization Of Eastern Caribbean States</v>
          </cell>
        </row>
        <row r="686">
          <cell r="B686" t="str">
            <v>MAR-708-G01-H</v>
          </cell>
          <cell r="C686" t="str">
            <v>Administratively Closed</v>
          </cell>
          <cell r="D686" t="str">
            <v>Latin America and Caribbean</v>
          </cell>
          <cell r="E686" t="str">
            <v>QMI</v>
          </cell>
          <cell r="F686" t="str">
            <v>Secretaría de la Integración Social Centroamericana</v>
          </cell>
        </row>
        <row r="687">
          <cell r="B687" t="str">
            <v>MAR-H-SISCA</v>
          </cell>
          <cell r="C687" t="str">
            <v>Active</v>
          </cell>
          <cell r="D687" t="str">
            <v>Latin America and Caribbean</v>
          </cell>
          <cell r="E687" t="str">
            <v>QMI</v>
          </cell>
          <cell r="F687" t="str">
            <v>Secretaría de la Integración Social Centroamericana</v>
          </cell>
        </row>
        <row r="688">
          <cell r="B688" t="str">
            <v>MAT-011-G01-H</v>
          </cell>
          <cell r="C688" t="str">
            <v>Active</v>
          </cell>
          <cell r="D688" t="str">
            <v>Latin America and Caribbean</v>
          </cell>
          <cell r="E688" t="str">
            <v>QMO</v>
          </cell>
          <cell r="F688" t="str">
            <v>International Organization for Migration, Argentina</v>
          </cell>
        </row>
        <row r="689">
          <cell r="B689" t="str">
            <v>MEA-011-G01-H</v>
          </cell>
          <cell r="C689" t="str">
            <v>Active</v>
          </cell>
          <cell r="D689" t="str">
            <v>South East Asia</v>
          </cell>
          <cell r="E689" t="str">
            <v>QMP</v>
          </cell>
          <cell r="F689" t="str">
            <v>Asia Pacific Network of People Living with HIV/AIDS</v>
          </cell>
        </row>
        <row r="690">
          <cell r="B690" t="str">
            <v>MEI-011-G01-H</v>
          </cell>
          <cell r="C690" t="str">
            <v>Active</v>
          </cell>
          <cell r="D690" t="str">
            <v>High Impact Asia</v>
          </cell>
          <cell r="E690" t="str">
            <v>QMQ</v>
          </cell>
          <cell r="F690" t="str">
            <v>Humanist Institute for Development Cooperation, HQ</v>
          </cell>
        </row>
        <row r="691">
          <cell r="B691" t="str">
            <v>QMU-M-UNOPS</v>
          </cell>
          <cell r="C691" t="str">
            <v>Active</v>
          </cell>
          <cell r="D691" t="str">
            <v>High Impact Asia</v>
          </cell>
          <cell r="E691" t="str">
            <v>QMU</v>
          </cell>
          <cell r="F691" t="str">
            <v>United Nations Office for Project Services, Denmark</v>
          </cell>
        </row>
        <row r="692">
          <cell r="B692" t="str">
            <v>QMT-H-EHRN</v>
          </cell>
          <cell r="C692" t="str">
            <v>Active</v>
          </cell>
          <cell r="D692" t="str">
            <v>Eastern Europe and Central Asia</v>
          </cell>
          <cell r="E692" t="str">
            <v>QMT</v>
          </cell>
          <cell r="F692" t="str">
            <v>Eurasian Harm Reduction Network</v>
          </cell>
        </row>
        <row r="693">
          <cell r="B693" t="str">
            <v>QSF-T-IOM</v>
          </cell>
          <cell r="C693" t="str">
            <v>Active</v>
          </cell>
          <cell r="D693" t="str">
            <v>Middle East and North Africa</v>
          </cell>
          <cell r="E693" t="str">
            <v>QMW</v>
          </cell>
          <cell r="F693" t="str">
            <v>International Organization for Migration, Switzerland</v>
          </cell>
        </row>
        <row r="694">
          <cell r="B694" t="str">
            <v>MMM-011-G01-H</v>
          </cell>
          <cell r="C694" t="str">
            <v>Active</v>
          </cell>
          <cell r="D694" t="str">
            <v>Middle East and North Africa</v>
          </cell>
          <cell r="E694" t="str">
            <v>QMR</v>
          </cell>
          <cell r="F694" t="str">
            <v>Middle East and North Africa Harm Reduction Association</v>
          </cell>
        </row>
        <row r="695">
          <cell r="B695" t="str">
            <v>MSA-910-G01-H</v>
          </cell>
          <cell r="C695" t="str">
            <v>Administratively Closed</v>
          </cell>
          <cell r="D695" t="str">
            <v>South East Asia</v>
          </cell>
          <cell r="E695" t="str">
            <v>QMS</v>
          </cell>
          <cell r="F695" t="str">
            <v>Population Services International, Nepal</v>
          </cell>
        </row>
        <row r="696">
          <cell r="B696" t="str">
            <v>MSA-910-G02-H</v>
          </cell>
          <cell r="C696" t="str">
            <v>Active</v>
          </cell>
          <cell r="D696" t="str">
            <v>South East Asia</v>
          </cell>
          <cell r="E696" t="str">
            <v>QMS</v>
          </cell>
          <cell r="F696" t="str">
            <v>United Nations Development Programme, Asia Pacific</v>
          </cell>
        </row>
        <row r="697">
          <cell r="B697" t="str">
            <v>MWP-202-G01-H-00</v>
          </cell>
          <cell r="C697" t="str">
            <v>Administratively Closed</v>
          </cell>
          <cell r="D697" t="str">
            <v>South East Asia</v>
          </cell>
          <cell r="E697" t="str">
            <v>QMJ</v>
          </cell>
          <cell r="F697" t="str">
            <v>Secretariat of the Pacific Community</v>
          </cell>
        </row>
        <row r="698">
          <cell r="B698" t="str">
            <v>MWP-202-G02-M-00</v>
          </cell>
          <cell r="C698" t="str">
            <v>Administratively Closed</v>
          </cell>
          <cell r="D698" t="str">
            <v>South East Asia</v>
          </cell>
          <cell r="E698" t="str">
            <v>QMJ</v>
          </cell>
          <cell r="F698" t="str">
            <v>Secretariat of the Pacific Community</v>
          </cell>
        </row>
        <row r="699">
          <cell r="B699" t="str">
            <v>MWP-202-G03-T-00</v>
          </cell>
          <cell r="C699" t="str">
            <v>Administratively Closed</v>
          </cell>
          <cell r="D699" t="str">
            <v>South East Asia</v>
          </cell>
          <cell r="E699" t="str">
            <v>QMJ</v>
          </cell>
          <cell r="F699" t="str">
            <v>Secretariat of the Pacific Community</v>
          </cell>
        </row>
        <row r="700">
          <cell r="B700" t="str">
            <v>MWP-506-G04-M</v>
          </cell>
          <cell r="C700" t="str">
            <v>Administratively Closed</v>
          </cell>
          <cell r="D700" t="str">
            <v>South East Asia</v>
          </cell>
          <cell r="E700" t="str">
            <v>QMJ</v>
          </cell>
          <cell r="F700" t="str">
            <v>Secretariat of the Pacific Community</v>
          </cell>
        </row>
        <row r="701">
          <cell r="B701" t="str">
            <v>MWP-708-G06-H</v>
          </cell>
          <cell r="C701" t="str">
            <v>Active</v>
          </cell>
          <cell r="D701" t="str">
            <v>South East Asia</v>
          </cell>
          <cell r="E701" t="str">
            <v>QMJ</v>
          </cell>
          <cell r="F701" t="str">
            <v>Secretariat of the Pacific Community</v>
          </cell>
        </row>
        <row r="702">
          <cell r="B702" t="str">
            <v>MWP-708-G07-T</v>
          </cell>
          <cell r="C702" t="str">
            <v>Active</v>
          </cell>
          <cell r="D702" t="str">
            <v>South East Asia</v>
          </cell>
          <cell r="E702" t="str">
            <v>QMJ</v>
          </cell>
          <cell r="F702" t="str">
            <v>Secretariat of the Pacific Community</v>
          </cell>
        </row>
        <row r="703">
          <cell r="B703" t="str">
            <v>QMJ-507-G05-M</v>
          </cell>
          <cell r="C703" t="str">
            <v>Active</v>
          </cell>
          <cell r="D703" t="str">
            <v>South East Asia</v>
          </cell>
          <cell r="E703" t="str">
            <v>QMJ</v>
          </cell>
          <cell r="F703" t="str">
            <v>Secretariat of the Pacific Community</v>
          </cell>
        </row>
        <row r="704">
          <cell r="B704" t="str">
            <v>QMJ-M-SPC</v>
          </cell>
          <cell r="C704" t="str">
            <v>N.D.</v>
          </cell>
          <cell r="D704" t="str">
            <v>South East Asia</v>
          </cell>
          <cell r="E704" t="str">
            <v>QMJ</v>
          </cell>
          <cell r="F704" t="str">
            <v>Not Defined</v>
          </cell>
        </row>
        <row r="705">
          <cell r="B705" t="str">
            <v>QMJ-T-SPC</v>
          </cell>
          <cell r="C705" t="str">
            <v>N.D.</v>
          </cell>
          <cell r="D705" t="str">
            <v>South East Asia</v>
          </cell>
          <cell r="E705" t="str">
            <v>QMJ</v>
          </cell>
          <cell r="F705" t="str">
            <v>Not Defined</v>
          </cell>
        </row>
        <row r="706">
          <cell r="B706" t="str">
            <v>MYN-202-G01-T-00</v>
          </cell>
          <cell r="C706" t="str">
            <v>Administratively Closed</v>
          </cell>
          <cell r="D706" t="str">
            <v>High Impact Asia</v>
          </cell>
          <cell r="E706" t="str">
            <v>MMR</v>
          </cell>
          <cell r="F706" t="str">
            <v>United Nations Development Programme, Myanmar</v>
          </cell>
        </row>
        <row r="707">
          <cell r="B707" t="str">
            <v>MYN-305-G02-H</v>
          </cell>
          <cell r="C707" t="str">
            <v>Administratively Closed</v>
          </cell>
          <cell r="D707" t="str">
            <v>High Impact Asia</v>
          </cell>
          <cell r="E707" t="str">
            <v>MMR</v>
          </cell>
          <cell r="F707" t="str">
            <v>United Nations Development Programme, Myanmar</v>
          </cell>
        </row>
        <row r="708">
          <cell r="B708" t="str">
            <v>MYN-305-G03-M</v>
          </cell>
          <cell r="C708" t="str">
            <v>Administratively Closed</v>
          </cell>
          <cell r="D708" t="str">
            <v>High Impact Asia</v>
          </cell>
          <cell r="E708" t="str">
            <v>MMR</v>
          </cell>
          <cell r="F708" t="str">
            <v>United Nations Development Programme, Myanmar</v>
          </cell>
        </row>
        <row r="709">
          <cell r="B709" t="str">
            <v>MYN-H-SCF</v>
          </cell>
          <cell r="C709" t="str">
            <v>Active</v>
          </cell>
          <cell r="D709" t="str">
            <v>High Impact Asia</v>
          </cell>
          <cell r="E709" t="str">
            <v>MMR</v>
          </cell>
          <cell r="F709" t="str">
            <v>Save the Children, Myanmar Office</v>
          </cell>
        </row>
        <row r="710">
          <cell r="B710" t="str">
            <v>MYN-H-UNOPS</v>
          </cell>
          <cell r="C710" t="str">
            <v>Active</v>
          </cell>
          <cell r="D710" t="str">
            <v>High Impact Asia</v>
          </cell>
          <cell r="E710" t="str">
            <v>MMR</v>
          </cell>
          <cell r="F710" t="str">
            <v>United Nations Office for Project Services, Denmark</v>
          </cell>
        </row>
        <row r="711">
          <cell r="B711" t="str">
            <v>MYN-M-SCF</v>
          </cell>
          <cell r="C711" t="str">
            <v>Active</v>
          </cell>
          <cell r="D711" t="str">
            <v>High Impact Asia</v>
          </cell>
          <cell r="E711" t="str">
            <v>MMR</v>
          </cell>
          <cell r="F711" t="str">
            <v>Save the Children, Myanmar Office</v>
          </cell>
        </row>
        <row r="712">
          <cell r="B712" t="str">
            <v>MYN-M-UNOPS</v>
          </cell>
          <cell r="C712" t="str">
            <v>Active</v>
          </cell>
          <cell r="D712" t="str">
            <v>High Impact Asia</v>
          </cell>
          <cell r="E712" t="str">
            <v>MMR</v>
          </cell>
          <cell r="F712" t="str">
            <v>United Nations Office for Project Services, Denmark</v>
          </cell>
        </row>
        <row r="713">
          <cell r="B713" t="str">
            <v>MYN-T-SCF</v>
          </cell>
          <cell r="C713" t="str">
            <v>Active</v>
          </cell>
          <cell r="D713" t="str">
            <v>High Impact Asia</v>
          </cell>
          <cell r="E713" t="str">
            <v>MMR</v>
          </cell>
          <cell r="F713" t="str">
            <v>Save the Children, Myanmar Office</v>
          </cell>
        </row>
        <row r="714">
          <cell r="B714" t="str">
            <v>MYN-T-UNOPS</v>
          </cell>
          <cell r="C714" t="str">
            <v>Active</v>
          </cell>
          <cell r="D714" t="str">
            <v>High Impact Asia</v>
          </cell>
          <cell r="E714" t="str">
            <v>MMR</v>
          </cell>
          <cell r="F714" t="str">
            <v>United Nations Office for Project Services, Denmark</v>
          </cell>
        </row>
        <row r="715">
          <cell r="B715" t="str">
            <v>NMB-202-G01-H-00</v>
          </cell>
          <cell r="C715" t="str">
            <v>Active</v>
          </cell>
          <cell r="D715" t="str">
            <v>Southern and Eastern Africa</v>
          </cell>
          <cell r="E715" t="str">
            <v>NAM</v>
          </cell>
          <cell r="F715" t="str">
            <v>Ministry of Health and Social Services of Namibia</v>
          </cell>
        </row>
        <row r="716">
          <cell r="B716" t="str">
            <v>NMB-202-G02-T-00</v>
          </cell>
          <cell r="C716" t="str">
            <v>Administratively Closed</v>
          </cell>
          <cell r="D716" t="str">
            <v>Southern and Eastern Africa</v>
          </cell>
          <cell r="E716" t="str">
            <v>NAM</v>
          </cell>
          <cell r="F716" t="str">
            <v>Ministry of Health and Social Services of Namibia</v>
          </cell>
        </row>
        <row r="717">
          <cell r="B717" t="str">
            <v>NMB-202-G03-M-00</v>
          </cell>
          <cell r="C717" t="str">
            <v>Active</v>
          </cell>
          <cell r="D717" t="str">
            <v>Southern and Eastern Africa</v>
          </cell>
          <cell r="E717" t="str">
            <v>NAM</v>
          </cell>
          <cell r="F717" t="str">
            <v>Ministry of Health and Social Services of Namibia</v>
          </cell>
        </row>
        <row r="718">
          <cell r="B718" t="str">
            <v>NMB-202-G07-H</v>
          </cell>
          <cell r="C718" t="str">
            <v>Active</v>
          </cell>
          <cell r="D718" t="str">
            <v>Southern and Eastern Africa</v>
          </cell>
          <cell r="E718" t="str">
            <v>NAM</v>
          </cell>
          <cell r="F718" t="str">
            <v>Namibia Network of AIDS Service Organisations</v>
          </cell>
        </row>
        <row r="719">
          <cell r="B719" t="str">
            <v>NMB-506-G04-T</v>
          </cell>
          <cell r="C719" t="str">
            <v>Financial Closure</v>
          </cell>
          <cell r="D719" t="str">
            <v>Southern and Eastern Africa</v>
          </cell>
          <cell r="E719" t="str">
            <v>NAM</v>
          </cell>
          <cell r="F719" t="str">
            <v>Ministry of Health and Social Services of Namibia</v>
          </cell>
        </row>
        <row r="720">
          <cell r="B720" t="str">
            <v>NMB-607-G06-M</v>
          </cell>
          <cell r="C720" t="str">
            <v>Financial Closure</v>
          </cell>
          <cell r="D720" t="str">
            <v>Southern and Eastern Africa</v>
          </cell>
          <cell r="E720" t="str">
            <v>NAM</v>
          </cell>
          <cell r="F720" t="str">
            <v>Ministry of Health and Social Services of Namibia</v>
          </cell>
        </row>
        <row r="721">
          <cell r="B721" t="str">
            <v>NMB-T-MoHSS</v>
          </cell>
          <cell r="C721" t="str">
            <v>Active</v>
          </cell>
          <cell r="D721" t="str">
            <v>Southern and Eastern Africa</v>
          </cell>
          <cell r="E721" t="str">
            <v>NAM</v>
          </cell>
          <cell r="F721" t="str">
            <v>Ministry of Health and Social Services of Namibia</v>
          </cell>
        </row>
        <row r="722">
          <cell r="B722" t="str">
            <v>NEP-202-G01-H-00</v>
          </cell>
          <cell r="C722" t="str">
            <v>Administratively Closed</v>
          </cell>
          <cell r="D722" t="str">
            <v>South East Asia</v>
          </cell>
          <cell r="E722" t="str">
            <v>NPL</v>
          </cell>
          <cell r="F722" t="str">
            <v>Ministry of Health of Nepal</v>
          </cell>
        </row>
        <row r="723">
          <cell r="B723" t="str">
            <v>NEP-202-G02-M-00</v>
          </cell>
          <cell r="C723" t="str">
            <v>Administratively Closed</v>
          </cell>
          <cell r="D723" t="str">
            <v>South East Asia</v>
          </cell>
          <cell r="E723" t="str">
            <v>NPL</v>
          </cell>
          <cell r="F723" t="str">
            <v>Ministry of Health of Nepal</v>
          </cell>
        </row>
        <row r="724">
          <cell r="B724" t="str">
            <v>NEP-202-G04-M-00</v>
          </cell>
          <cell r="C724" t="str">
            <v>Administratively Closed</v>
          </cell>
          <cell r="D724" t="str">
            <v>South East Asia</v>
          </cell>
          <cell r="E724" t="str">
            <v>NPL</v>
          </cell>
          <cell r="F724" t="str">
            <v>Population Services International, Nepal</v>
          </cell>
        </row>
        <row r="725">
          <cell r="B725" t="str">
            <v>NEP-202-G05-H-00</v>
          </cell>
          <cell r="C725" t="str">
            <v>Administratively Closed</v>
          </cell>
          <cell r="D725" t="str">
            <v>South East Asia</v>
          </cell>
          <cell r="E725" t="str">
            <v>NPL</v>
          </cell>
          <cell r="F725" t="str">
            <v>United Nations Development Programme, Nepal</v>
          </cell>
        </row>
        <row r="726">
          <cell r="B726" t="str">
            <v>NEP-405-G03-T</v>
          </cell>
          <cell r="C726" t="str">
            <v>Administratively Closed</v>
          </cell>
          <cell r="D726" t="str">
            <v>South East Asia</v>
          </cell>
          <cell r="E726" t="str">
            <v>NPL</v>
          </cell>
          <cell r="F726" t="str">
            <v>Ministry of Health of Nepal</v>
          </cell>
        </row>
        <row r="727">
          <cell r="B727" t="str">
            <v>NEP-708-G06-M</v>
          </cell>
          <cell r="C727" t="str">
            <v>Administratively Closed</v>
          </cell>
          <cell r="D727" t="str">
            <v>South East Asia</v>
          </cell>
          <cell r="E727" t="str">
            <v>NPL</v>
          </cell>
          <cell r="F727" t="str">
            <v>Population Services International, Nepal</v>
          </cell>
        </row>
        <row r="728">
          <cell r="B728" t="str">
            <v>NEP-708-G07-M</v>
          </cell>
          <cell r="C728" t="str">
            <v>Administratively Closed</v>
          </cell>
          <cell r="D728" t="str">
            <v>South East Asia</v>
          </cell>
          <cell r="E728" t="str">
            <v>NPL</v>
          </cell>
          <cell r="F728" t="str">
            <v>Ministry of Health of Nepal</v>
          </cell>
        </row>
        <row r="729">
          <cell r="B729" t="str">
            <v>NEP-708-G08-T</v>
          </cell>
          <cell r="C729" t="str">
            <v>Administratively Closed</v>
          </cell>
          <cell r="D729" t="str">
            <v>South East Asia</v>
          </cell>
          <cell r="E729" t="str">
            <v>NPL</v>
          </cell>
          <cell r="F729" t="str">
            <v>Ministry of Health of Nepal</v>
          </cell>
        </row>
        <row r="730">
          <cell r="B730" t="str">
            <v>NEP-708-G09-H</v>
          </cell>
          <cell r="C730" t="str">
            <v>Administratively Closed</v>
          </cell>
          <cell r="D730" t="str">
            <v>South East Asia</v>
          </cell>
          <cell r="E730" t="str">
            <v>NPL</v>
          </cell>
          <cell r="F730" t="str">
            <v>United Nations Development Programme, Nepal</v>
          </cell>
        </row>
        <row r="731">
          <cell r="B731" t="str">
            <v>NEP-708-G10-H</v>
          </cell>
          <cell r="C731" t="str">
            <v>Administratively Closed</v>
          </cell>
          <cell r="D731" t="str">
            <v>South East Asia</v>
          </cell>
          <cell r="E731" t="str">
            <v>NPL</v>
          </cell>
          <cell r="F731" t="str">
            <v>Save the Children, Nepal Office</v>
          </cell>
        </row>
        <row r="732">
          <cell r="B732" t="str">
            <v>NEP-708-G11-H</v>
          </cell>
          <cell r="C732" t="str">
            <v>Financial Closure</v>
          </cell>
          <cell r="D732" t="str">
            <v>South East Asia</v>
          </cell>
          <cell r="E732" t="str">
            <v>NPL</v>
          </cell>
          <cell r="F732" t="str">
            <v>Family Planning Association of Nepal</v>
          </cell>
        </row>
        <row r="733">
          <cell r="B733" t="str">
            <v>NEP-711-G13-H</v>
          </cell>
          <cell r="C733" t="str">
            <v>Administratively Closed</v>
          </cell>
          <cell r="D733" t="str">
            <v>South East Asia</v>
          </cell>
          <cell r="E733" t="str">
            <v>NPL</v>
          </cell>
          <cell r="F733" t="str">
            <v>Ministry of Health of Nepal</v>
          </cell>
        </row>
        <row r="734">
          <cell r="B734" t="str">
            <v>NEP-H-NCASC</v>
          </cell>
          <cell r="C734" t="str">
            <v>Active</v>
          </cell>
          <cell r="D734" t="str">
            <v>South East Asia</v>
          </cell>
          <cell r="E734" t="str">
            <v>NPL</v>
          </cell>
          <cell r="F734" t="str">
            <v>Ministry of Health of Nepal</v>
          </cell>
        </row>
        <row r="735">
          <cell r="B735" t="str">
            <v>NEP-H-SCF</v>
          </cell>
          <cell r="C735" t="str">
            <v>Active</v>
          </cell>
          <cell r="D735" t="str">
            <v>South East Asia</v>
          </cell>
          <cell r="E735" t="str">
            <v>NPL</v>
          </cell>
          <cell r="F735" t="str">
            <v>Save the Children, Nepal Office</v>
          </cell>
        </row>
        <row r="736">
          <cell r="B736" t="str">
            <v>NEP-M-EDCD</v>
          </cell>
          <cell r="C736" t="str">
            <v>Active</v>
          </cell>
          <cell r="D736" t="str">
            <v>South East Asia</v>
          </cell>
          <cell r="E736" t="str">
            <v>NPL</v>
          </cell>
          <cell r="F736" t="str">
            <v>Ministry of Health of Nepal</v>
          </cell>
        </row>
        <row r="737">
          <cell r="B737" t="str">
            <v>NEP-M-PSI</v>
          </cell>
          <cell r="C737" t="str">
            <v>Financial Closure</v>
          </cell>
          <cell r="D737" t="str">
            <v>South East Asia</v>
          </cell>
          <cell r="E737" t="str">
            <v>NPL</v>
          </cell>
          <cell r="F737" t="str">
            <v>Population Services International, Nepal</v>
          </cell>
        </row>
        <row r="738">
          <cell r="B738" t="str">
            <v>NEP-T-NTC</v>
          </cell>
          <cell r="C738" t="str">
            <v>Active</v>
          </cell>
          <cell r="D738" t="str">
            <v>South East Asia</v>
          </cell>
          <cell r="E738" t="str">
            <v>NPL</v>
          </cell>
          <cell r="F738" t="str">
            <v>Ministry of Health of Nepal</v>
          </cell>
        </row>
        <row r="739">
          <cell r="B739" t="str">
            <v>NIC-202-G01-M-00</v>
          </cell>
          <cell r="C739" t="str">
            <v>Administratively Closed</v>
          </cell>
          <cell r="D739" t="str">
            <v>Latin America and Caribbean</v>
          </cell>
          <cell r="E739" t="str">
            <v>NIC</v>
          </cell>
          <cell r="F739" t="str">
            <v>Federación Red NicaSalud</v>
          </cell>
        </row>
        <row r="740">
          <cell r="B740" t="str">
            <v>NIC-202-G02-T-00</v>
          </cell>
          <cell r="C740" t="str">
            <v>Administratively Closed</v>
          </cell>
          <cell r="D740" t="str">
            <v>Latin America and Caribbean</v>
          </cell>
          <cell r="E740" t="str">
            <v>NIC</v>
          </cell>
          <cell r="F740" t="str">
            <v>Federación Red NicaSalud</v>
          </cell>
        </row>
        <row r="741">
          <cell r="B741" t="str">
            <v>NIC-202-G03-H-00</v>
          </cell>
          <cell r="C741" t="str">
            <v>Administratively Closed</v>
          </cell>
          <cell r="D741" t="str">
            <v>Latin America and Caribbean</v>
          </cell>
          <cell r="E741" t="str">
            <v>NIC</v>
          </cell>
          <cell r="F741" t="str">
            <v>Federación Red NicaSalud</v>
          </cell>
        </row>
        <row r="742">
          <cell r="B742" t="str">
            <v>NIC-202-G05-T-00</v>
          </cell>
          <cell r="C742" t="str">
            <v>Active</v>
          </cell>
          <cell r="D742" t="str">
            <v>Latin America and Caribbean</v>
          </cell>
          <cell r="E742" t="str">
            <v>NIC</v>
          </cell>
          <cell r="F742" t="str">
            <v>Instituto Nicaraguense de Seguridad Social</v>
          </cell>
        </row>
        <row r="743">
          <cell r="B743" t="str">
            <v>NIC-708-G04-M</v>
          </cell>
          <cell r="C743" t="str">
            <v>Administratively Closed</v>
          </cell>
          <cell r="D743" t="str">
            <v>Latin America and Caribbean</v>
          </cell>
          <cell r="E743" t="str">
            <v>NIC</v>
          </cell>
          <cell r="F743" t="str">
            <v>Federación Red NicaSalud</v>
          </cell>
        </row>
        <row r="744">
          <cell r="B744" t="str">
            <v>NIC-809-G06-H</v>
          </cell>
          <cell r="C744" t="str">
            <v>Active</v>
          </cell>
          <cell r="D744" t="str">
            <v>Latin America and Caribbean</v>
          </cell>
          <cell r="E744" t="str">
            <v>NIC</v>
          </cell>
          <cell r="F744" t="str">
            <v>Instituto Nicaraguense de Seguridad Social</v>
          </cell>
        </row>
        <row r="745">
          <cell r="B745" t="str">
            <v>NIC-910-G07-M</v>
          </cell>
          <cell r="C745" t="str">
            <v>Administratively Closed</v>
          </cell>
          <cell r="D745" t="str">
            <v>Latin America and Caribbean</v>
          </cell>
          <cell r="E745" t="str">
            <v>NIC</v>
          </cell>
          <cell r="F745" t="str">
            <v>Federación Red NicaSalud</v>
          </cell>
        </row>
        <row r="746">
          <cell r="B746" t="str">
            <v>NIC-H-INSS</v>
          </cell>
          <cell r="C746" t="str">
            <v>N.D.</v>
          </cell>
          <cell r="D746" t="str">
            <v>Latin America and Caribbean</v>
          </cell>
          <cell r="E746" t="str">
            <v>NIC</v>
          </cell>
          <cell r="F746" t="str">
            <v>Not Defined</v>
          </cell>
        </row>
        <row r="747">
          <cell r="B747" t="str">
            <v>NIC-M-REDNICA</v>
          </cell>
          <cell r="C747" t="str">
            <v>Active</v>
          </cell>
          <cell r="D747" t="str">
            <v>Latin America and Caribbean</v>
          </cell>
          <cell r="E747" t="str">
            <v>NIC</v>
          </cell>
          <cell r="F747" t="str">
            <v>Federación Red NicaSalud</v>
          </cell>
        </row>
        <row r="748">
          <cell r="B748" t="str">
            <v>NER-S-SCF</v>
          </cell>
          <cell r="C748" t="str">
            <v>Active</v>
          </cell>
          <cell r="D748" t="str">
            <v>Western Africa</v>
          </cell>
          <cell r="E748" t="str">
            <v>NER</v>
          </cell>
          <cell r="F748" t="str">
            <v>Save the Children Federation, Inc.</v>
          </cell>
        </row>
        <row r="749">
          <cell r="B749" t="str">
            <v>NGR-013-G09-T</v>
          </cell>
          <cell r="C749" t="str">
            <v>Active</v>
          </cell>
          <cell r="D749" t="str">
            <v>Western Africa</v>
          </cell>
          <cell r="E749" t="str">
            <v>NER</v>
          </cell>
          <cell r="F749" t="str">
            <v>International Federation of Red Cross and Red Crescent Societies</v>
          </cell>
        </row>
        <row r="750">
          <cell r="B750" t="str">
            <v>NGR-304-G01-H</v>
          </cell>
          <cell r="C750" t="str">
            <v>Administratively Closed</v>
          </cell>
          <cell r="D750" t="str">
            <v>Western Africa</v>
          </cell>
          <cell r="E750" t="str">
            <v>NER</v>
          </cell>
          <cell r="F750" t="str">
            <v>Multi-sectorial Coordination Unit to Fight HIV/AIDS/STI</v>
          </cell>
        </row>
        <row r="751">
          <cell r="B751" t="str">
            <v>NGR-304-G02-M</v>
          </cell>
          <cell r="C751" t="str">
            <v>Administratively Closed</v>
          </cell>
          <cell r="D751" t="str">
            <v>Western Africa</v>
          </cell>
          <cell r="E751" t="str">
            <v>NER</v>
          </cell>
          <cell r="F751" t="str">
            <v>Centre of International Cooperation in Health and Development, Niger</v>
          </cell>
        </row>
        <row r="752">
          <cell r="B752" t="str">
            <v>NGR-306-G06-M</v>
          </cell>
          <cell r="C752" t="str">
            <v>Administratively Closed</v>
          </cell>
          <cell r="D752" t="str">
            <v>Western Africa</v>
          </cell>
          <cell r="E752" t="str">
            <v>NER</v>
          </cell>
          <cell r="F752" t="str">
            <v>United Nations Development Programme, Niger</v>
          </cell>
        </row>
        <row r="753">
          <cell r="B753" t="str">
            <v>NGR-405-G03-M</v>
          </cell>
          <cell r="C753" t="str">
            <v>Administratively Closed</v>
          </cell>
          <cell r="D753" t="str">
            <v>Western Africa</v>
          </cell>
          <cell r="E753" t="str">
            <v>NER</v>
          </cell>
          <cell r="F753" t="str">
            <v>Int'l Federation of Red Cross and Red Crescent</v>
          </cell>
        </row>
        <row r="754">
          <cell r="B754" t="str">
            <v>NGR-506-G04-M</v>
          </cell>
          <cell r="C754" t="str">
            <v>Financial Closure</v>
          </cell>
          <cell r="D754" t="str">
            <v>Western Africa</v>
          </cell>
          <cell r="E754" t="str">
            <v>NER</v>
          </cell>
          <cell r="F754" t="str">
            <v>United Nations Development Programme, Niger</v>
          </cell>
        </row>
        <row r="755">
          <cell r="B755" t="str">
            <v>NGR-506-G05-T</v>
          </cell>
          <cell r="C755" t="str">
            <v>Financial Closure</v>
          </cell>
          <cell r="D755" t="str">
            <v>Western Africa</v>
          </cell>
          <cell r="E755" t="str">
            <v>NER</v>
          </cell>
          <cell r="F755" t="str">
            <v>United Nations Development Programme, Niger</v>
          </cell>
        </row>
        <row r="756">
          <cell r="B756" t="str">
            <v>NGR-708-G07-M</v>
          </cell>
          <cell r="C756" t="str">
            <v>Active</v>
          </cell>
          <cell r="D756" t="str">
            <v>Western Africa</v>
          </cell>
          <cell r="E756" t="str">
            <v>NER</v>
          </cell>
          <cell r="F756" t="str">
            <v>Catholic Relief Services - Niger</v>
          </cell>
        </row>
        <row r="757">
          <cell r="B757" t="str">
            <v>NGR-708-G08-H</v>
          </cell>
          <cell r="C757" t="str">
            <v>Active</v>
          </cell>
          <cell r="D757" t="str">
            <v>Western Africa</v>
          </cell>
          <cell r="E757" t="str">
            <v>NER</v>
          </cell>
          <cell r="F757" t="str">
            <v>Multi-sectorial Coordination Unit to Fight HIV/AIDS/STI</v>
          </cell>
        </row>
        <row r="758">
          <cell r="B758" t="str">
            <v>NGA-102-G01-H-00</v>
          </cell>
          <cell r="C758" t="str">
            <v>Financial Closure</v>
          </cell>
          <cell r="D758" t="str">
            <v>High Impact Africa 1</v>
          </cell>
          <cell r="E758" t="str">
            <v>NGA</v>
          </cell>
          <cell r="F758" t="str">
            <v>National Agency for Control of AIDS</v>
          </cell>
        </row>
        <row r="759">
          <cell r="B759" t="str">
            <v>NGA-102-G02-H-00</v>
          </cell>
          <cell r="C759" t="str">
            <v>Financial Closure</v>
          </cell>
          <cell r="D759" t="str">
            <v>High Impact Africa 1</v>
          </cell>
          <cell r="E759" t="str">
            <v>NGA</v>
          </cell>
          <cell r="F759" t="str">
            <v>Yakubu Gowon Center for National Unity and International Cooperation</v>
          </cell>
        </row>
        <row r="760">
          <cell r="B760" t="str">
            <v>NGA-102-G03-H-00</v>
          </cell>
          <cell r="C760" t="str">
            <v>Financial Closure</v>
          </cell>
          <cell r="D760" t="str">
            <v>High Impact Africa 1</v>
          </cell>
          <cell r="E760" t="str">
            <v>NGA</v>
          </cell>
          <cell r="F760" t="str">
            <v>National Agency for Control of AIDS</v>
          </cell>
        </row>
        <row r="761">
          <cell r="B761" t="str">
            <v>NGA-202-G04-M-00</v>
          </cell>
          <cell r="C761" t="str">
            <v>Financial Closure</v>
          </cell>
          <cell r="D761" t="str">
            <v>High Impact Africa 1</v>
          </cell>
          <cell r="E761" t="str">
            <v>NGA</v>
          </cell>
          <cell r="F761" t="str">
            <v>Yakubu Gowon Center for National Unity and International Cooperation</v>
          </cell>
        </row>
        <row r="762">
          <cell r="B762" t="str">
            <v>NGA-404-G05-M</v>
          </cell>
          <cell r="C762" t="str">
            <v>Financial Closure</v>
          </cell>
          <cell r="D762" t="str">
            <v>High Impact Africa 1</v>
          </cell>
          <cell r="E762" t="str">
            <v>NGA</v>
          </cell>
          <cell r="F762" t="str">
            <v>Yakubu Gowon Center for National Unity and International Cooperation</v>
          </cell>
        </row>
        <row r="763">
          <cell r="B763" t="str">
            <v>NGA-407-G10-M</v>
          </cell>
          <cell r="C763" t="str">
            <v>Financial Closure</v>
          </cell>
          <cell r="D763" t="str">
            <v>High Impact Africa 1</v>
          </cell>
          <cell r="E763" t="str">
            <v>NGA</v>
          </cell>
          <cell r="F763" t="str">
            <v>Society for Family Health</v>
          </cell>
        </row>
        <row r="764">
          <cell r="B764" t="str">
            <v>NGA-506-G06-T</v>
          </cell>
          <cell r="C764" t="str">
            <v>Financial Closure</v>
          </cell>
          <cell r="D764" t="str">
            <v>High Impact Africa 1</v>
          </cell>
          <cell r="E764" t="str">
            <v>NGA</v>
          </cell>
          <cell r="F764" t="str">
            <v>Christian Health Association of Nigeria</v>
          </cell>
        </row>
        <row r="765">
          <cell r="B765" t="str">
            <v>NGA-506-G07-H</v>
          </cell>
          <cell r="C765" t="str">
            <v>Administratively Closed</v>
          </cell>
          <cell r="D765" t="str">
            <v>High Impact Africa 1</v>
          </cell>
          <cell r="E765" t="str">
            <v>NGA</v>
          </cell>
          <cell r="F765" t="str">
            <v>National Agency for Control of AIDS</v>
          </cell>
        </row>
        <row r="766">
          <cell r="B766" t="str">
            <v>NGA-506-G08-H</v>
          </cell>
          <cell r="C766" t="str">
            <v>Administratively Closed</v>
          </cell>
          <cell r="D766" t="str">
            <v>High Impact Africa 1</v>
          </cell>
          <cell r="E766" t="str">
            <v>NGA</v>
          </cell>
          <cell r="F766" t="str">
            <v>Society for Family Health</v>
          </cell>
        </row>
        <row r="767">
          <cell r="B767" t="str">
            <v>NGA-506-G09-H</v>
          </cell>
          <cell r="C767" t="str">
            <v>Administratively Closed</v>
          </cell>
          <cell r="D767" t="str">
            <v>High Impact Africa 1</v>
          </cell>
          <cell r="E767" t="str">
            <v>NGA</v>
          </cell>
          <cell r="F767" t="str">
            <v>Association For Reproductive And Family Health (ARFH)</v>
          </cell>
        </row>
        <row r="768">
          <cell r="B768" t="str">
            <v>NGA-509-G15-T</v>
          </cell>
          <cell r="C768" t="str">
            <v>Administratively Closed</v>
          </cell>
          <cell r="D768" t="str">
            <v>High Impact Africa 1</v>
          </cell>
          <cell r="E768" t="str">
            <v>NGA</v>
          </cell>
          <cell r="F768" t="str">
            <v>Association For Reproductive And Family Health (ARFH)</v>
          </cell>
        </row>
        <row r="769">
          <cell r="B769" t="str">
            <v>NGA-809-G11-M</v>
          </cell>
          <cell r="C769" t="str">
            <v>Active</v>
          </cell>
          <cell r="D769" t="str">
            <v>High Impact Africa 1</v>
          </cell>
          <cell r="E769" t="str">
            <v>NGA</v>
          </cell>
          <cell r="F769" t="str">
            <v>Society for Family Health</v>
          </cell>
        </row>
        <row r="770">
          <cell r="B770" t="str">
            <v>NGA-809-G12-S</v>
          </cell>
          <cell r="C770" t="str">
            <v>Administratively Closed</v>
          </cell>
          <cell r="D770" t="str">
            <v>High Impact Africa 1</v>
          </cell>
          <cell r="E770" t="str">
            <v>NGA</v>
          </cell>
          <cell r="F770" t="str">
            <v>National Agency for Control of AIDS</v>
          </cell>
        </row>
        <row r="771">
          <cell r="B771" t="str">
            <v>NGA-809-G13-M</v>
          </cell>
          <cell r="C771" t="str">
            <v>Financial Closure</v>
          </cell>
          <cell r="D771" t="str">
            <v>High Impact Africa 1</v>
          </cell>
          <cell r="E771" t="str">
            <v>NGA</v>
          </cell>
          <cell r="F771" t="str">
            <v>Yakubu Gowon Center for National Unity and International Cooperation</v>
          </cell>
        </row>
        <row r="772">
          <cell r="B772" t="str">
            <v>NGA-809-G14-M</v>
          </cell>
          <cell r="C772" t="str">
            <v>Active</v>
          </cell>
          <cell r="D772" t="str">
            <v>High Impact Africa 1</v>
          </cell>
          <cell r="E772" t="str">
            <v>NGA</v>
          </cell>
          <cell r="F772" t="str">
            <v>National Malaria Control Programme, Ministry of Health of Nigeria</v>
          </cell>
        </row>
        <row r="773">
          <cell r="B773" t="str">
            <v>NGA-H-ARFH</v>
          </cell>
          <cell r="C773" t="str">
            <v>Active</v>
          </cell>
          <cell r="D773" t="str">
            <v>High Impact Africa 1</v>
          </cell>
          <cell r="E773" t="str">
            <v>NGA</v>
          </cell>
          <cell r="F773" t="str">
            <v>Association For Reproductive And Family Health (ARFH)</v>
          </cell>
        </row>
        <row r="774">
          <cell r="B774" t="str">
            <v>NGA-H-CiSHAN</v>
          </cell>
          <cell r="C774" t="str">
            <v>Financial Closure</v>
          </cell>
          <cell r="D774" t="str">
            <v>High Impact Africa 1</v>
          </cell>
          <cell r="E774" t="str">
            <v>NGA</v>
          </cell>
          <cell r="F774" t="str">
            <v>Civil Society for HIV/AIDS in Nigeria</v>
          </cell>
        </row>
        <row r="775">
          <cell r="B775" t="str">
            <v>NGA-H-NACA</v>
          </cell>
          <cell r="C775" t="str">
            <v>Active</v>
          </cell>
          <cell r="D775" t="str">
            <v>High Impact Africa 1</v>
          </cell>
          <cell r="E775" t="str">
            <v>NGA</v>
          </cell>
          <cell r="F775" t="str">
            <v>National Agency for Control of AIDS</v>
          </cell>
        </row>
        <row r="776">
          <cell r="B776" t="str">
            <v>NGA-H-PPF</v>
          </cell>
          <cell r="C776" t="str">
            <v>Administratively Closed</v>
          </cell>
          <cell r="D776" t="str">
            <v>High Impact Africa 1</v>
          </cell>
          <cell r="E776" t="str">
            <v>NGA</v>
          </cell>
          <cell r="F776" t="str">
            <v>Planned Parenthood Federation of Nigeria</v>
          </cell>
        </row>
        <row r="777">
          <cell r="B777" t="str">
            <v>NGA-H-SFHNG</v>
          </cell>
          <cell r="C777" t="str">
            <v>Active</v>
          </cell>
          <cell r="D777" t="str">
            <v>High Impact Africa 1</v>
          </cell>
          <cell r="E777" t="str">
            <v>NGA</v>
          </cell>
          <cell r="F777" t="str">
            <v>Society for Family Health</v>
          </cell>
        </row>
        <row r="778">
          <cell r="B778" t="str">
            <v>NGA-M-NMEP</v>
          </cell>
          <cell r="C778" t="str">
            <v>Active</v>
          </cell>
          <cell r="D778" t="str">
            <v>High Impact Africa 1</v>
          </cell>
          <cell r="E778" t="str">
            <v>NGA</v>
          </cell>
          <cell r="F778" t="str">
            <v>National Malaria Control Programme, Ministry of Health of Nigeria</v>
          </cell>
        </row>
        <row r="779">
          <cell r="B779" t="str">
            <v>NGA-M-SFH</v>
          </cell>
          <cell r="C779" t="str">
            <v>Active</v>
          </cell>
          <cell r="D779" t="str">
            <v>High Impact Africa 1</v>
          </cell>
          <cell r="E779" t="str">
            <v>NGA</v>
          </cell>
          <cell r="F779" t="str">
            <v>Society for Family Health</v>
          </cell>
        </row>
        <row r="780">
          <cell r="B780" t="str">
            <v>NGA-T-ARFH</v>
          </cell>
          <cell r="C780" t="str">
            <v>Active</v>
          </cell>
          <cell r="D780" t="str">
            <v>High Impact Africa 1</v>
          </cell>
          <cell r="E780" t="str">
            <v>NGA</v>
          </cell>
          <cell r="F780" t="str">
            <v>Association For Reproductive And Family Health (ARFH)</v>
          </cell>
        </row>
        <row r="781">
          <cell r="B781" t="str">
            <v>NGA-T-IHVN</v>
          </cell>
          <cell r="C781" t="str">
            <v>Active</v>
          </cell>
          <cell r="D781" t="str">
            <v>High Impact Africa 1</v>
          </cell>
          <cell r="E781" t="str">
            <v>NGA</v>
          </cell>
          <cell r="F781" t="str">
            <v>Institute of Human Virology Nigeria</v>
          </cell>
        </row>
        <row r="782">
          <cell r="B782" t="str">
            <v>Not Defined</v>
          </cell>
          <cell r="C782" t="str">
            <v>N.D.</v>
          </cell>
          <cell r="D782" t="str">
            <v>Not Defined</v>
          </cell>
          <cell r="F782" t="str">
            <v>Not Defined</v>
          </cell>
        </row>
        <row r="783">
          <cell r="B783" t="str">
            <v>PAK-M-DOMC</v>
          </cell>
          <cell r="C783" t="str">
            <v>N.D.</v>
          </cell>
          <cell r="D783" t="str">
            <v>High Impact Asia</v>
          </cell>
          <cell r="E783" t="str">
            <v>PAK</v>
          </cell>
          <cell r="F783" t="str">
            <v>Not Defined</v>
          </cell>
        </row>
        <row r="784">
          <cell r="B784" t="str">
            <v>PAK-M-SC</v>
          </cell>
          <cell r="C784" t="str">
            <v>N.D.</v>
          </cell>
          <cell r="D784" t="str">
            <v>High Impact Asia</v>
          </cell>
          <cell r="E784" t="str">
            <v>PAK</v>
          </cell>
          <cell r="F784" t="str">
            <v>Not Defined</v>
          </cell>
        </row>
        <row r="785">
          <cell r="B785" t="str">
            <v>PKS-202-G01-H-00</v>
          </cell>
          <cell r="C785" t="str">
            <v>Financial Closure</v>
          </cell>
          <cell r="D785" t="str">
            <v>High Impact Asia</v>
          </cell>
          <cell r="E785" t="str">
            <v>PAK</v>
          </cell>
          <cell r="F785" t="str">
            <v>National AIDS Control Programme, Ministry of Inter-Provincial Coordination</v>
          </cell>
        </row>
        <row r="786">
          <cell r="B786" t="str">
            <v>PKS-202-G02-M-00</v>
          </cell>
          <cell r="C786" t="str">
            <v>Financial Closure</v>
          </cell>
          <cell r="D786" t="str">
            <v>High Impact Asia</v>
          </cell>
          <cell r="E786" t="str">
            <v>PAK</v>
          </cell>
          <cell r="F786" t="str">
            <v>National AIDS Control Programme, Ministry of Inter-Provincial Coordination</v>
          </cell>
        </row>
        <row r="787">
          <cell r="B787" t="str">
            <v>PKS-202-G03-T-00</v>
          </cell>
          <cell r="C787" t="str">
            <v>Financial Closure</v>
          </cell>
          <cell r="D787" t="str">
            <v>High Impact Asia</v>
          </cell>
          <cell r="E787" t="str">
            <v>PAK</v>
          </cell>
          <cell r="F787" t="str">
            <v>National AIDS Control Programme, Ministry of Inter-Provincial Coordination</v>
          </cell>
        </row>
        <row r="788">
          <cell r="B788" t="str">
            <v>PKS-304-G04-M</v>
          </cell>
          <cell r="C788" t="str">
            <v>Financial Closure</v>
          </cell>
          <cell r="D788" t="str">
            <v>High Impact Asia</v>
          </cell>
          <cell r="E788" t="str">
            <v>PAK</v>
          </cell>
          <cell r="F788" t="str">
            <v>National AIDS Control Programme, Ministry of Inter-Provincial Coordination</v>
          </cell>
        </row>
        <row r="789">
          <cell r="B789" t="str">
            <v>PKS-304-G05-T</v>
          </cell>
          <cell r="C789" t="str">
            <v>Financial Closure</v>
          </cell>
          <cell r="D789" t="str">
            <v>High Impact Asia</v>
          </cell>
          <cell r="E789" t="str">
            <v>PAK</v>
          </cell>
          <cell r="F789" t="str">
            <v>National AIDS Control Programme, Ministry of Inter-Provincial Coordination</v>
          </cell>
        </row>
        <row r="790">
          <cell r="B790" t="str">
            <v>PKS-607-G06-T</v>
          </cell>
          <cell r="C790" t="str">
            <v>Administratively Closed</v>
          </cell>
          <cell r="D790" t="str">
            <v>High Impact Asia</v>
          </cell>
          <cell r="E790" t="str">
            <v>PAK</v>
          </cell>
          <cell r="F790" t="str">
            <v>Mercy Corps</v>
          </cell>
        </row>
        <row r="791">
          <cell r="B791" t="str">
            <v>PKS-607-G07-T</v>
          </cell>
          <cell r="C791" t="str">
            <v>Administratively Closed</v>
          </cell>
          <cell r="D791" t="str">
            <v>High Impact Asia</v>
          </cell>
          <cell r="E791" t="str">
            <v>PAK</v>
          </cell>
          <cell r="F791" t="str">
            <v>National TB Control Programme Pakistan</v>
          </cell>
        </row>
        <row r="792">
          <cell r="B792" t="str">
            <v>PKS-708-G08-M</v>
          </cell>
          <cell r="C792" t="str">
            <v>Administratively Closed</v>
          </cell>
          <cell r="D792" t="str">
            <v>High Impact Asia</v>
          </cell>
          <cell r="E792" t="str">
            <v>PAK</v>
          </cell>
          <cell r="F792" t="str">
            <v>Directorate of Malaria Control, Ministry of Inter-Provincial Coordination, Pakistan</v>
          </cell>
        </row>
        <row r="793">
          <cell r="B793" t="str">
            <v>PKS-809-G09-T</v>
          </cell>
          <cell r="C793" t="str">
            <v>Administratively Closed</v>
          </cell>
          <cell r="D793" t="str">
            <v>High Impact Asia</v>
          </cell>
          <cell r="E793" t="str">
            <v>PAK</v>
          </cell>
          <cell r="F793" t="str">
            <v>National TB Control Programme Pakistan</v>
          </cell>
        </row>
        <row r="794">
          <cell r="B794" t="str">
            <v>PKS-809-G10-T</v>
          </cell>
          <cell r="C794" t="str">
            <v>Active</v>
          </cell>
          <cell r="D794" t="str">
            <v>High Impact Asia</v>
          </cell>
          <cell r="E794" t="str">
            <v>PAK</v>
          </cell>
          <cell r="F794" t="str">
            <v>Green Star Social Marketing Pakistan (Guarantee) Limited</v>
          </cell>
        </row>
        <row r="795">
          <cell r="B795" t="str">
            <v>PKS-910-G11-T</v>
          </cell>
          <cell r="C795" t="str">
            <v>Administratively Closed</v>
          </cell>
          <cell r="D795" t="str">
            <v>High Impact Asia</v>
          </cell>
          <cell r="E795" t="str">
            <v>PAK</v>
          </cell>
          <cell r="F795" t="str">
            <v>National TB Control Programme Pakistan</v>
          </cell>
        </row>
        <row r="796">
          <cell r="B796" t="str">
            <v>PKS-910-G12-T</v>
          </cell>
          <cell r="C796" t="str">
            <v>Administratively Closed</v>
          </cell>
          <cell r="D796" t="str">
            <v>High Impact Asia</v>
          </cell>
          <cell r="E796" t="str">
            <v>PAK</v>
          </cell>
          <cell r="F796" t="str">
            <v>Mercy Corps</v>
          </cell>
        </row>
        <row r="797">
          <cell r="B797" t="str">
            <v>PKS-911-G13-H</v>
          </cell>
          <cell r="C797" t="str">
            <v>Administratively Closed</v>
          </cell>
          <cell r="D797" t="str">
            <v>High Impact Asia</v>
          </cell>
          <cell r="E797" t="str">
            <v>PAK</v>
          </cell>
          <cell r="F797" t="str">
            <v>National AIDS Control Programme, Ministry of Inter-Provincial Coordination</v>
          </cell>
        </row>
        <row r="798">
          <cell r="B798" t="str">
            <v>PKS-911-G14-H</v>
          </cell>
          <cell r="C798" t="str">
            <v>Administratively Closed</v>
          </cell>
          <cell r="D798" t="str">
            <v>High Impact Asia</v>
          </cell>
          <cell r="E798" t="str">
            <v>PAK</v>
          </cell>
          <cell r="F798" t="str">
            <v>Nai Zindagi Trust</v>
          </cell>
        </row>
        <row r="799">
          <cell r="B799" t="str">
            <v>PKS-H-NACP</v>
          </cell>
          <cell r="C799" t="str">
            <v>Active</v>
          </cell>
          <cell r="D799" t="str">
            <v>High Impact Asia</v>
          </cell>
          <cell r="E799" t="str">
            <v>PAK</v>
          </cell>
          <cell r="F799" t="str">
            <v>National AIDS Control Programme, Ministry of Inter-Provincial Coordination</v>
          </cell>
        </row>
        <row r="800">
          <cell r="B800" t="str">
            <v>PKS-H-NZ</v>
          </cell>
          <cell r="C800" t="str">
            <v>Active</v>
          </cell>
          <cell r="D800" t="str">
            <v>High Impact Asia</v>
          </cell>
          <cell r="E800" t="str">
            <v>PAK</v>
          </cell>
          <cell r="F800" t="str">
            <v>Nai Zindagi Trust</v>
          </cell>
        </row>
        <row r="801">
          <cell r="B801" t="str">
            <v>PKS-M-DOMC</v>
          </cell>
          <cell r="C801" t="str">
            <v>Active</v>
          </cell>
          <cell r="D801" t="str">
            <v>High Impact Asia</v>
          </cell>
          <cell r="E801" t="str">
            <v>PAK</v>
          </cell>
          <cell r="F801" t="str">
            <v>Directorate of Malaria Control, Ministry of Inter-Provincial Coordination, Pakistan</v>
          </cell>
        </row>
        <row r="802">
          <cell r="B802" t="str">
            <v>PKS-M-SC</v>
          </cell>
          <cell r="C802" t="str">
            <v>Active</v>
          </cell>
          <cell r="D802" t="str">
            <v>High Impact Asia</v>
          </cell>
          <cell r="E802" t="str">
            <v>PAK</v>
          </cell>
          <cell r="F802" t="str">
            <v>Save the Children, Pakistan</v>
          </cell>
        </row>
        <row r="803">
          <cell r="B803" t="str">
            <v>PKS-T-MC</v>
          </cell>
          <cell r="C803" t="str">
            <v>Active</v>
          </cell>
          <cell r="D803" t="str">
            <v>High Impact Asia</v>
          </cell>
          <cell r="E803" t="str">
            <v>PAK</v>
          </cell>
          <cell r="F803" t="str">
            <v>Mercy Corps</v>
          </cell>
        </row>
        <row r="804">
          <cell r="B804" t="str">
            <v>PKS-T-NTP</v>
          </cell>
          <cell r="C804" t="str">
            <v>Active</v>
          </cell>
          <cell r="D804" t="str">
            <v>High Impact Asia</v>
          </cell>
          <cell r="E804" t="str">
            <v>PAK</v>
          </cell>
          <cell r="F804" t="str">
            <v>National TB Control Programme Pakistan</v>
          </cell>
        </row>
        <row r="805">
          <cell r="B805" t="str">
            <v>PSE-708-G01-H</v>
          </cell>
          <cell r="C805" t="str">
            <v>Active</v>
          </cell>
          <cell r="D805" t="str">
            <v>Middle East and North Africa</v>
          </cell>
          <cell r="E805" t="str">
            <v>PSE</v>
          </cell>
          <cell r="F805" t="str">
            <v>United Nations Development Programme, Palestine</v>
          </cell>
        </row>
        <row r="806">
          <cell r="B806" t="str">
            <v>PSE-809-G02-T</v>
          </cell>
          <cell r="C806" t="str">
            <v>Active</v>
          </cell>
          <cell r="D806" t="str">
            <v>Middle East and North Africa</v>
          </cell>
          <cell r="E806" t="str">
            <v>PSE</v>
          </cell>
          <cell r="F806" t="str">
            <v>United Nations Development Programme, Palestine</v>
          </cell>
        </row>
        <row r="807">
          <cell r="B807" t="str">
            <v>PAN-102-G01-T-00</v>
          </cell>
          <cell r="C807" t="str">
            <v>Administratively Closed</v>
          </cell>
          <cell r="D807" t="str">
            <v>Latin America and Caribbean</v>
          </cell>
          <cell r="E807" t="str">
            <v>PAN</v>
          </cell>
          <cell r="F807" t="str">
            <v>United Nations Development Programme, Panama</v>
          </cell>
        </row>
        <row r="808">
          <cell r="B808" t="str">
            <v>PAN-H-CAI</v>
          </cell>
          <cell r="C808" t="str">
            <v>Active</v>
          </cell>
          <cell r="D808" t="str">
            <v>Latin America and Caribbean</v>
          </cell>
          <cell r="E808" t="str">
            <v>PAN</v>
          </cell>
          <cell r="F808" t="str">
            <v>Cicatelli Associates</v>
          </cell>
        </row>
        <row r="809">
          <cell r="B809" t="str">
            <v>PNG-012-G09-H</v>
          </cell>
          <cell r="C809" t="str">
            <v>Active</v>
          </cell>
          <cell r="D809" t="str">
            <v>South East Asia</v>
          </cell>
          <cell r="E809" t="str">
            <v>PNG</v>
          </cell>
          <cell r="F809" t="str">
            <v>Oil Search Health Foundation</v>
          </cell>
        </row>
        <row r="810">
          <cell r="B810" t="str">
            <v>PNG-304-G01-M</v>
          </cell>
          <cell r="C810" t="str">
            <v>Financial Closure</v>
          </cell>
          <cell r="D810" t="str">
            <v>South East Asia</v>
          </cell>
          <cell r="E810" t="str">
            <v>PNG</v>
          </cell>
          <cell r="F810" t="str">
            <v>Department of Health of Papua New Guinea</v>
          </cell>
        </row>
        <row r="811">
          <cell r="B811" t="str">
            <v>PNG-405-G02-H</v>
          </cell>
          <cell r="C811" t="str">
            <v>Financial Closure</v>
          </cell>
          <cell r="D811" t="str">
            <v>South East Asia</v>
          </cell>
          <cell r="E811" t="str">
            <v>PNG</v>
          </cell>
          <cell r="F811" t="str">
            <v>Department of Health of Papua New Guinea</v>
          </cell>
        </row>
        <row r="812">
          <cell r="B812" t="str">
            <v>PNG-607-G03-T</v>
          </cell>
          <cell r="C812" t="str">
            <v>Financial Closure</v>
          </cell>
          <cell r="D812" t="str">
            <v>South East Asia</v>
          </cell>
          <cell r="E812" t="str">
            <v>PNG</v>
          </cell>
          <cell r="F812" t="str">
            <v>Department of Health of Papua New Guinea</v>
          </cell>
        </row>
        <row r="813">
          <cell r="B813" t="str">
            <v>PNG-612-G07-T</v>
          </cell>
          <cell r="C813" t="str">
            <v>Active</v>
          </cell>
          <cell r="D813" t="str">
            <v>South East Asia</v>
          </cell>
          <cell r="E813" t="str">
            <v>PNG</v>
          </cell>
          <cell r="F813" t="str">
            <v>World Vision Papua New Guinea / USA</v>
          </cell>
        </row>
        <row r="814">
          <cell r="B814" t="str">
            <v>PNG-809-G04-M</v>
          </cell>
          <cell r="C814" t="str">
            <v>Financial Closure</v>
          </cell>
          <cell r="D814" t="str">
            <v>South East Asia</v>
          </cell>
          <cell r="E814" t="str">
            <v>PNG</v>
          </cell>
          <cell r="F814" t="str">
            <v>Department of Health of Papua New Guinea</v>
          </cell>
        </row>
        <row r="815">
          <cell r="B815" t="str">
            <v>PNG-809-G05-M</v>
          </cell>
          <cell r="C815" t="str">
            <v>Active</v>
          </cell>
          <cell r="D815" t="str">
            <v>South East Asia</v>
          </cell>
          <cell r="E815" t="str">
            <v>PNG</v>
          </cell>
          <cell r="F815" t="str">
            <v>Population Services International, Papua New Guinea</v>
          </cell>
        </row>
        <row r="816">
          <cell r="B816" t="str">
            <v>PNG-809-G06-M</v>
          </cell>
          <cell r="C816" t="str">
            <v>Active</v>
          </cell>
          <cell r="D816" t="str">
            <v>South East Asia</v>
          </cell>
          <cell r="E816" t="str">
            <v>PNG</v>
          </cell>
          <cell r="F816" t="str">
            <v>Rotarians Against Malaria - Rotary Club of Port Moresby</v>
          </cell>
        </row>
        <row r="817">
          <cell r="B817" t="str">
            <v>PNG-812-G08-M</v>
          </cell>
          <cell r="C817" t="str">
            <v>Active</v>
          </cell>
          <cell r="D817" t="str">
            <v>South East Asia</v>
          </cell>
          <cell r="E817" t="str">
            <v>PNG</v>
          </cell>
          <cell r="F817" t="str">
            <v>Oil Search Health Foundation</v>
          </cell>
        </row>
        <row r="818">
          <cell r="B818" t="str">
            <v>PNG-M-PSI</v>
          </cell>
          <cell r="C818" t="str">
            <v>Active</v>
          </cell>
          <cell r="D818" t="str">
            <v>South East Asia</v>
          </cell>
          <cell r="E818" t="str">
            <v>PNG</v>
          </cell>
          <cell r="F818" t="str">
            <v>Population Services International, Papua New Guinea</v>
          </cell>
        </row>
        <row r="819">
          <cell r="B819" t="str">
            <v>PNG-M-RAM</v>
          </cell>
          <cell r="C819" t="str">
            <v>Active</v>
          </cell>
          <cell r="D819" t="str">
            <v>South East Asia</v>
          </cell>
          <cell r="E819" t="str">
            <v>PNG</v>
          </cell>
          <cell r="F819" t="str">
            <v>Rotarians Against Malaria - Rotary Club of Port Moresby</v>
          </cell>
        </row>
        <row r="820">
          <cell r="B820" t="str">
            <v>PNG-T-WVI</v>
          </cell>
          <cell r="C820" t="str">
            <v>Active</v>
          </cell>
          <cell r="D820" t="str">
            <v>South East Asia</v>
          </cell>
          <cell r="E820" t="str">
            <v>PNG</v>
          </cell>
          <cell r="F820" t="str">
            <v>World Vision Papua New Guinea / USA</v>
          </cell>
        </row>
        <row r="821">
          <cell r="B821" t="str">
            <v>PRY-304-G01-T</v>
          </cell>
          <cell r="C821" t="str">
            <v>Administratively Closed</v>
          </cell>
          <cell r="D821" t="str">
            <v>Latin America and Caribbean</v>
          </cell>
          <cell r="E821" t="str">
            <v>PRY</v>
          </cell>
          <cell r="F821" t="str">
            <v>Alter Vida - Centro de Estudios y Formación para el Ecodesarrollo</v>
          </cell>
        </row>
        <row r="822">
          <cell r="B822" t="str">
            <v>PRY-607-G02-H</v>
          </cell>
          <cell r="C822" t="str">
            <v>Administratively Closed</v>
          </cell>
          <cell r="D822" t="str">
            <v>Latin America and Caribbean</v>
          </cell>
          <cell r="E822" t="str">
            <v>PRY</v>
          </cell>
          <cell r="F822" t="str">
            <v>Fundación Comunitaria Centro de Información y Recursos para el Desarrollo</v>
          </cell>
        </row>
        <row r="823">
          <cell r="B823" t="str">
            <v>PRY-708-G03-T</v>
          </cell>
          <cell r="C823" t="str">
            <v>Administratively Closed</v>
          </cell>
          <cell r="D823" t="str">
            <v>Latin America and Caribbean</v>
          </cell>
          <cell r="E823" t="str">
            <v>PRY</v>
          </cell>
          <cell r="F823" t="str">
            <v>Alter Vida - Centro de Estudios y Formación para el Ecodesarrollo</v>
          </cell>
        </row>
        <row r="824">
          <cell r="B824" t="str">
            <v>PRY-809-G04-H</v>
          </cell>
          <cell r="C824" t="str">
            <v>Active</v>
          </cell>
          <cell r="D824" t="str">
            <v>Latin America and Caribbean</v>
          </cell>
          <cell r="E824" t="str">
            <v>PRY</v>
          </cell>
          <cell r="F824" t="str">
            <v>Fundación Comunitaria Centro de Información y Recursos para el Desarrollo</v>
          </cell>
        </row>
        <row r="825">
          <cell r="B825" t="str">
            <v>PRY-910-G06-S</v>
          </cell>
          <cell r="C825" t="str">
            <v>Active</v>
          </cell>
          <cell r="D825" t="str">
            <v>Latin America and Caribbean</v>
          </cell>
          <cell r="E825" t="str">
            <v>PRY</v>
          </cell>
          <cell r="F825" t="str">
            <v>Fundación Comunitaria Centro de Información y Recursos para el Desarrollo</v>
          </cell>
        </row>
        <row r="826">
          <cell r="B826" t="str">
            <v>PRY-H-CIRD</v>
          </cell>
          <cell r="C826" t="str">
            <v>N.D.</v>
          </cell>
          <cell r="D826" t="str">
            <v>Latin America and Caribbean</v>
          </cell>
          <cell r="E826" t="str">
            <v>PRY</v>
          </cell>
          <cell r="F826" t="str">
            <v>Not Defined</v>
          </cell>
        </row>
        <row r="827">
          <cell r="B827" t="str">
            <v>PRY-T-AV</v>
          </cell>
          <cell r="C827" t="str">
            <v>Active</v>
          </cell>
          <cell r="D827" t="str">
            <v>Latin America and Caribbean</v>
          </cell>
          <cell r="E827" t="str">
            <v>PRY</v>
          </cell>
          <cell r="F827" t="str">
            <v>Alter Vida - Centro de Estudios y Formación para el Ecodesarrollo</v>
          </cell>
        </row>
        <row r="828">
          <cell r="B828" t="str">
            <v>PER-011-G08-H</v>
          </cell>
          <cell r="C828" t="str">
            <v>Financial Closure</v>
          </cell>
          <cell r="D828" t="str">
            <v>Latin America and Caribbean</v>
          </cell>
          <cell r="E828" t="str">
            <v>PER</v>
          </cell>
          <cell r="F828" t="str">
            <v>Instituto Peruano de Paternidad</v>
          </cell>
        </row>
        <row r="829">
          <cell r="B829" t="str">
            <v>PER-202-G01-H-00</v>
          </cell>
          <cell r="C829" t="str">
            <v>Administratively Closed</v>
          </cell>
          <cell r="D829" t="str">
            <v>Latin America and Caribbean</v>
          </cell>
          <cell r="E829" t="str">
            <v>PER</v>
          </cell>
          <cell r="F829" t="str">
            <v>CARE Peru</v>
          </cell>
        </row>
        <row r="830">
          <cell r="B830" t="str">
            <v>PER-202-G02-T-00</v>
          </cell>
          <cell r="C830" t="str">
            <v>Administratively Closed</v>
          </cell>
          <cell r="D830" t="str">
            <v>Latin America and Caribbean</v>
          </cell>
          <cell r="E830" t="str">
            <v>PER</v>
          </cell>
          <cell r="F830" t="str">
            <v>CARE Peru</v>
          </cell>
        </row>
        <row r="831">
          <cell r="B831" t="str">
            <v>PER-506-G03-H</v>
          </cell>
          <cell r="C831" t="str">
            <v>Administratively Closed</v>
          </cell>
          <cell r="D831" t="str">
            <v>Latin America and Caribbean</v>
          </cell>
          <cell r="E831" t="str">
            <v>PER</v>
          </cell>
          <cell r="F831" t="str">
            <v>CARE Peru</v>
          </cell>
        </row>
        <row r="832">
          <cell r="B832" t="str">
            <v>PER-506-G04-T</v>
          </cell>
          <cell r="C832" t="str">
            <v>Administratively Closed</v>
          </cell>
          <cell r="D832" t="str">
            <v>Latin America and Caribbean</v>
          </cell>
          <cell r="E832" t="str">
            <v>PER</v>
          </cell>
          <cell r="F832" t="str">
            <v>CARE Peru</v>
          </cell>
        </row>
        <row r="833">
          <cell r="B833" t="str">
            <v>PER-607-G05-H</v>
          </cell>
          <cell r="C833" t="str">
            <v>Financial Closure</v>
          </cell>
          <cell r="D833" t="str">
            <v>Latin America and Caribbean</v>
          </cell>
          <cell r="E833" t="str">
            <v>PER</v>
          </cell>
          <cell r="F833" t="str">
            <v>CARE Peru</v>
          </cell>
        </row>
        <row r="834">
          <cell r="B834" t="str">
            <v>PER-809-G06-T</v>
          </cell>
          <cell r="C834" t="str">
            <v>Active</v>
          </cell>
          <cell r="D834" t="str">
            <v>Latin America and Caribbean</v>
          </cell>
          <cell r="E834" t="str">
            <v>PER</v>
          </cell>
          <cell r="F834" t="str">
            <v>Pathfinder International</v>
          </cell>
        </row>
        <row r="835">
          <cell r="B835" t="str">
            <v>PER-809-G07-T</v>
          </cell>
          <cell r="C835" t="str">
            <v>Active</v>
          </cell>
          <cell r="D835" t="str">
            <v>Latin America and Caribbean</v>
          </cell>
          <cell r="E835" t="str">
            <v>PER</v>
          </cell>
          <cell r="F835" t="str">
            <v>Ministry of Health (PARSALUD)</v>
          </cell>
        </row>
        <row r="836">
          <cell r="B836" t="str">
            <v>PER-H-PARSALU</v>
          </cell>
          <cell r="C836" t="str">
            <v>Active</v>
          </cell>
          <cell r="D836" t="str">
            <v>Latin America and Caribbean</v>
          </cell>
          <cell r="E836" t="str">
            <v>PER</v>
          </cell>
          <cell r="F836" t="str">
            <v>Ministry of Health (PARSALUD)</v>
          </cell>
        </row>
        <row r="837">
          <cell r="B837" t="str">
            <v>PHL-202-G01-M-00</v>
          </cell>
          <cell r="C837" t="str">
            <v>Administratively Closed</v>
          </cell>
          <cell r="D837" t="str">
            <v>High Impact Asia</v>
          </cell>
          <cell r="E837" t="str">
            <v>PHL</v>
          </cell>
          <cell r="F837" t="str">
            <v>Tropical Disease Foundation Inc.</v>
          </cell>
        </row>
        <row r="838">
          <cell r="B838" t="str">
            <v>PHL-202-G02-T-00</v>
          </cell>
          <cell r="C838" t="str">
            <v>Administratively Closed</v>
          </cell>
          <cell r="D838" t="str">
            <v>High Impact Asia</v>
          </cell>
          <cell r="E838" t="str">
            <v>PHL</v>
          </cell>
          <cell r="F838" t="str">
            <v>Tropical Disease Foundation Inc.</v>
          </cell>
        </row>
        <row r="839">
          <cell r="B839" t="str">
            <v>PHL-202-G09-M</v>
          </cell>
          <cell r="C839" t="str">
            <v>Active</v>
          </cell>
          <cell r="D839" t="str">
            <v>High Impact Asia</v>
          </cell>
          <cell r="E839" t="str">
            <v>PHL</v>
          </cell>
          <cell r="F839" t="str">
            <v>Pilipinas Shell Foundation Inc.</v>
          </cell>
        </row>
        <row r="840">
          <cell r="B840" t="str">
            <v>PHL-210-G11-T</v>
          </cell>
          <cell r="C840" t="str">
            <v>Administratively Closed</v>
          </cell>
          <cell r="D840" t="str">
            <v>High Impact Asia</v>
          </cell>
          <cell r="E840" t="str">
            <v>PHL</v>
          </cell>
          <cell r="F840" t="str">
            <v>Philippine Business for Social Progress</v>
          </cell>
        </row>
        <row r="841">
          <cell r="B841" t="str">
            <v>PHL-304-G03-H</v>
          </cell>
          <cell r="C841" t="str">
            <v>Administratively Closed</v>
          </cell>
          <cell r="D841" t="str">
            <v>High Impact Asia</v>
          </cell>
          <cell r="E841" t="str">
            <v>PHL</v>
          </cell>
          <cell r="F841" t="str">
            <v>Tropical Disease Foundation Inc.</v>
          </cell>
        </row>
        <row r="842">
          <cell r="B842" t="str">
            <v>PHL-506-G04-H</v>
          </cell>
          <cell r="C842" t="str">
            <v>Administratively Closed</v>
          </cell>
          <cell r="D842" t="str">
            <v>High Impact Asia</v>
          </cell>
          <cell r="E842" t="str">
            <v>PHL</v>
          </cell>
          <cell r="F842" t="str">
            <v>Tropical Disease Foundation Inc.</v>
          </cell>
        </row>
        <row r="843">
          <cell r="B843" t="str">
            <v>PHL-506-G05-M</v>
          </cell>
          <cell r="C843" t="str">
            <v>Administratively Closed</v>
          </cell>
          <cell r="D843" t="str">
            <v>High Impact Asia</v>
          </cell>
          <cell r="E843" t="str">
            <v>PHL</v>
          </cell>
          <cell r="F843" t="str">
            <v>Pilipinas Shell Foundation Inc.</v>
          </cell>
        </row>
        <row r="844">
          <cell r="B844" t="str">
            <v>PHL-506-G06-T</v>
          </cell>
          <cell r="C844" t="str">
            <v>Administratively Closed</v>
          </cell>
          <cell r="D844" t="str">
            <v>High Impact Asia</v>
          </cell>
          <cell r="E844" t="str">
            <v>PHL</v>
          </cell>
          <cell r="F844" t="str">
            <v>Tropical Disease Foundation Inc.</v>
          </cell>
        </row>
        <row r="845">
          <cell r="B845" t="str">
            <v>PHL-509-G10-H</v>
          </cell>
          <cell r="C845" t="str">
            <v>Administratively Closed</v>
          </cell>
          <cell r="D845" t="str">
            <v>High Impact Asia</v>
          </cell>
          <cell r="E845" t="str">
            <v>PHL</v>
          </cell>
          <cell r="F845" t="str">
            <v>Department of Health, Philippines</v>
          </cell>
        </row>
        <row r="846">
          <cell r="B846" t="str">
            <v>PHL-607-G07-M</v>
          </cell>
          <cell r="C846" t="str">
            <v>Administratively Closed</v>
          </cell>
          <cell r="D846" t="str">
            <v>High Impact Asia</v>
          </cell>
          <cell r="E846" t="str">
            <v>PHL</v>
          </cell>
          <cell r="F846" t="str">
            <v>Tropical Disease Foundation Inc.</v>
          </cell>
        </row>
        <row r="847">
          <cell r="B847" t="str">
            <v>PHL-607-G08-H</v>
          </cell>
          <cell r="C847" t="str">
            <v>Active</v>
          </cell>
          <cell r="D847" t="str">
            <v>High Impact Asia</v>
          </cell>
          <cell r="E847" t="str">
            <v>PHL</v>
          </cell>
          <cell r="F847" t="str">
            <v>Department of Health, Philippines</v>
          </cell>
        </row>
        <row r="848">
          <cell r="B848" t="str">
            <v>PHL-H-SC</v>
          </cell>
          <cell r="C848" t="str">
            <v>N.D.</v>
          </cell>
          <cell r="D848" t="str">
            <v>High Impact Asia</v>
          </cell>
          <cell r="E848" t="str">
            <v>PHL</v>
          </cell>
          <cell r="F848" t="str">
            <v>Not Defined</v>
          </cell>
        </row>
        <row r="849">
          <cell r="B849" t="str">
            <v>PHL-M-PSFI</v>
          </cell>
          <cell r="C849" t="str">
            <v>Active</v>
          </cell>
          <cell r="D849" t="str">
            <v>High Impact Asia</v>
          </cell>
          <cell r="E849" t="str">
            <v>PHL</v>
          </cell>
          <cell r="F849" t="str">
            <v>Pilipinas Shell Foundation Inc.</v>
          </cell>
        </row>
        <row r="850">
          <cell r="B850" t="str">
            <v>PHL-T-PBSP</v>
          </cell>
          <cell r="C850" t="str">
            <v>Active</v>
          </cell>
          <cell r="D850" t="str">
            <v>High Impact Asia</v>
          </cell>
          <cell r="E850" t="str">
            <v>PHL</v>
          </cell>
          <cell r="F850" t="str">
            <v>Philippine Business for Social Progress</v>
          </cell>
        </row>
        <row r="851">
          <cell r="B851" t="str">
            <v>ROM-202-G01-H-00</v>
          </cell>
          <cell r="C851" t="str">
            <v>Administratively Closed</v>
          </cell>
          <cell r="D851" t="str">
            <v>Eastern Europe and Central Asia</v>
          </cell>
          <cell r="E851" t="str">
            <v>ROU</v>
          </cell>
          <cell r="F851" t="str">
            <v>Ministry of Health and Family of Romania</v>
          </cell>
        </row>
        <row r="852">
          <cell r="B852" t="str">
            <v>ROM-202-G02-T-00</v>
          </cell>
          <cell r="C852" t="str">
            <v>Administratively Closed</v>
          </cell>
          <cell r="D852" t="str">
            <v>Eastern Europe and Central Asia</v>
          </cell>
          <cell r="E852" t="str">
            <v>ROU</v>
          </cell>
          <cell r="F852" t="str">
            <v>Ministry of Health and Family of Romania</v>
          </cell>
        </row>
        <row r="853">
          <cell r="B853" t="str">
            <v>ROM-607-G03-H</v>
          </cell>
          <cell r="C853" t="str">
            <v>Administratively Closed</v>
          </cell>
          <cell r="D853" t="str">
            <v>Eastern Europe and Central Asia</v>
          </cell>
          <cell r="E853" t="str">
            <v>ROU</v>
          </cell>
          <cell r="F853" t="str">
            <v>Romanian Angel Appeal Foundation</v>
          </cell>
        </row>
        <row r="854">
          <cell r="B854" t="str">
            <v>ROM-607-G04-T</v>
          </cell>
          <cell r="C854" t="str">
            <v>Active</v>
          </cell>
          <cell r="D854" t="str">
            <v>Eastern Europe and Central Asia</v>
          </cell>
          <cell r="E854" t="str">
            <v>ROU</v>
          </cell>
          <cell r="F854" t="str">
            <v>Romanian Angel Appeal Foundation</v>
          </cell>
        </row>
        <row r="855">
          <cell r="B855" t="str">
            <v>ROU-T-RAA</v>
          </cell>
          <cell r="C855" t="str">
            <v>N.D.</v>
          </cell>
          <cell r="D855" t="str">
            <v>Eastern Europe and Central Asia</v>
          </cell>
          <cell r="E855" t="str">
            <v>ROU</v>
          </cell>
          <cell r="F855" t="str">
            <v>Not Defined</v>
          </cell>
        </row>
        <row r="856">
          <cell r="B856" t="str">
            <v>RUS-304-G01-H</v>
          </cell>
          <cell r="C856" t="str">
            <v>Active</v>
          </cell>
          <cell r="D856" t="str">
            <v>Eastern Europe and Central Asia</v>
          </cell>
          <cell r="E856" t="str">
            <v>RUS</v>
          </cell>
          <cell r="F856" t="str">
            <v>Open Health Institute</v>
          </cell>
        </row>
        <row r="857">
          <cell r="B857" t="str">
            <v>RUS-304-G02-T</v>
          </cell>
          <cell r="C857" t="str">
            <v>Financial Closure</v>
          </cell>
          <cell r="D857" t="str">
            <v>Eastern Europe and Central Asia</v>
          </cell>
          <cell r="E857" t="str">
            <v>RUS</v>
          </cell>
          <cell r="F857" t="str">
            <v>Partners In Health</v>
          </cell>
        </row>
        <row r="858">
          <cell r="B858" t="str">
            <v>RUS-405-G03-H</v>
          </cell>
          <cell r="C858" t="str">
            <v>Administratively Closed</v>
          </cell>
          <cell r="D858" t="str">
            <v>Eastern Europe and Central Asia</v>
          </cell>
          <cell r="E858" t="str">
            <v>RUS</v>
          </cell>
          <cell r="F858" t="str">
            <v>Russian Health Care Foundation</v>
          </cell>
        </row>
        <row r="859">
          <cell r="B859" t="str">
            <v>RUS-405-G04-T</v>
          </cell>
          <cell r="C859" t="str">
            <v>Financially Closed</v>
          </cell>
          <cell r="D859" t="str">
            <v>Eastern Europe and Central Asia</v>
          </cell>
          <cell r="E859" t="str">
            <v>RUS</v>
          </cell>
          <cell r="F859" t="str">
            <v>Russian Health Care Foundation</v>
          </cell>
        </row>
        <row r="860">
          <cell r="B860" t="str">
            <v>RUS-506-G05-H</v>
          </cell>
          <cell r="C860" t="str">
            <v>Active</v>
          </cell>
          <cell r="D860" t="str">
            <v>Eastern Europe and Central Asia</v>
          </cell>
          <cell r="E860" t="str">
            <v>RUS</v>
          </cell>
          <cell r="F860" t="str">
            <v>Russian Harm Reduction Network</v>
          </cell>
        </row>
        <row r="861">
          <cell r="B861" t="str">
            <v>RWA-M-MOH</v>
          </cell>
          <cell r="C861" t="str">
            <v>Active</v>
          </cell>
          <cell r="D861" t="str">
            <v>Southern and Eastern Africa</v>
          </cell>
          <cell r="E861" t="str">
            <v>RWA</v>
          </cell>
          <cell r="F861" t="str">
            <v>Ministry of Health of Rwanda</v>
          </cell>
        </row>
        <row r="862">
          <cell r="B862" t="str">
            <v>RWN-102-G01-C-00</v>
          </cell>
          <cell r="C862" t="str">
            <v>Administratively Closed</v>
          </cell>
          <cell r="D862" t="str">
            <v>Southern and Eastern Africa</v>
          </cell>
          <cell r="E862" t="str">
            <v>RWA</v>
          </cell>
          <cell r="F862" t="str">
            <v>Ministry of Health of Rwanda</v>
          </cell>
        </row>
        <row r="863">
          <cell r="B863" t="str">
            <v>RWN-304-G02-H</v>
          </cell>
          <cell r="C863" t="str">
            <v>Administratively Closed</v>
          </cell>
          <cell r="D863" t="str">
            <v>Southern and Eastern Africa</v>
          </cell>
          <cell r="E863" t="str">
            <v>RWA</v>
          </cell>
          <cell r="F863" t="str">
            <v>Comité National de la Lutte contre le SIDA, Rwanda</v>
          </cell>
        </row>
        <row r="864">
          <cell r="B864" t="str">
            <v>RWN-304-G03-M</v>
          </cell>
          <cell r="C864" t="str">
            <v>Administratively Closed</v>
          </cell>
          <cell r="D864" t="str">
            <v>Southern and Eastern Africa</v>
          </cell>
          <cell r="E864" t="str">
            <v>RWA</v>
          </cell>
          <cell r="F864" t="str">
            <v>Ministry of Health of Rwanda</v>
          </cell>
        </row>
        <row r="865">
          <cell r="B865" t="str">
            <v>RWN-404-G04-T</v>
          </cell>
          <cell r="C865" t="str">
            <v>Administratively Closed</v>
          </cell>
          <cell r="D865" t="str">
            <v>Southern and Eastern Africa</v>
          </cell>
          <cell r="E865" t="str">
            <v>RWA</v>
          </cell>
          <cell r="F865" t="str">
            <v>Ministry of Health of Rwanda</v>
          </cell>
        </row>
        <row r="866">
          <cell r="B866" t="str">
            <v>RWN-505-G05-S</v>
          </cell>
          <cell r="C866" t="str">
            <v>Administratively Closed</v>
          </cell>
          <cell r="D866" t="str">
            <v>Southern and Eastern Africa</v>
          </cell>
          <cell r="E866" t="str">
            <v>RWA</v>
          </cell>
          <cell r="F866" t="str">
            <v>Ministry of Health of Rwanda</v>
          </cell>
        </row>
        <row r="867">
          <cell r="B867" t="str">
            <v>RWN-506-G06-M</v>
          </cell>
          <cell r="C867" t="str">
            <v>Financial Closure</v>
          </cell>
          <cell r="D867" t="str">
            <v>Southern and Eastern Africa</v>
          </cell>
          <cell r="E867" t="str">
            <v>RWA</v>
          </cell>
          <cell r="F867" t="str">
            <v>Ministry of Health of Rwanda</v>
          </cell>
        </row>
        <row r="868">
          <cell r="B868" t="str">
            <v>RWN-606-G07-T</v>
          </cell>
          <cell r="C868" t="str">
            <v>Administratively Closed</v>
          </cell>
          <cell r="D868" t="str">
            <v>Southern and Eastern Africa</v>
          </cell>
          <cell r="E868" t="str">
            <v>RWA</v>
          </cell>
          <cell r="F868" t="str">
            <v>Ministry of Health of Rwanda</v>
          </cell>
        </row>
        <row r="869">
          <cell r="B869" t="str">
            <v>RWN-607-G08-H</v>
          </cell>
          <cell r="C869" t="str">
            <v>Administratively Closed</v>
          </cell>
          <cell r="D869" t="str">
            <v>Southern and Eastern Africa</v>
          </cell>
          <cell r="E869" t="str">
            <v>RWA</v>
          </cell>
          <cell r="F869" t="str">
            <v>Comité National de la Lutte contre le SIDA, Rwanda</v>
          </cell>
        </row>
        <row r="870">
          <cell r="B870" t="str">
            <v>RWN-708-G09-H</v>
          </cell>
          <cell r="C870" t="str">
            <v>Administratively Closed</v>
          </cell>
          <cell r="D870" t="str">
            <v>Southern and Eastern Africa</v>
          </cell>
          <cell r="E870" t="str">
            <v>RWA</v>
          </cell>
          <cell r="F870" t="str">
            <v>Comité National de la Lutte contre le SIDA, Rwanda</v>
          </cell>
        </row>
        <row r="871">
          <cell r="B871" t="str">
            <v>RWN-809-G10-M</v>
          </cell>
          <cell r="C871" t="str">
            <v>Administratively Closed</v>
          </cell>
          <cell r="D871" t="str">
            <v>Southern and Eastern Africa</v>
          </cell>
          <cell r="E871" t="str">
            <v>RWA</v>
          </cell>
          <cell r="F871" t="str">
            <v>Ministry of Health of Rwanda</v>
          </cell>
        </row>
        <row r="872">
          <cell r="B872" t="str">
            <v>RWN-H-MoH</v>
          </cell>
          <cell r="C872" t="str">
            <v>Active</v>
          </cell>
          <cell r="D872" t="str">
            <v>Southern and Eastern Africa</v>
          </cell>
          <cell r="E872" t="str">
            <v>RWA</v>
          </cell>
          <cell r="F872" t="str">
            <v>Ministry of Health of Rwanda</v>
          </cell>
        </row>
        <row r="873">
          <cell r="B873" t="str">
            <v>RWN-M-MoH</v>
          </cell>
          <cell r="C873" t="str">
            <v>Active</v>
          </cell>
          <cell r="D873" t="str">
            <v>Southern and Eastern Africa</v>
          </cell>
          <cell r="E873" t="str">
            <v>RWA</v>
          </cell>
          <cell r="F873" t="str">
            <v>Ministry of Health of Rwanda</v>
          </cell>
        </row>
        <row r="874">
          <cell r="B874" t="str">
            <v>RWN-T-MoH</v>
          </cell>
          <cell r="C874" t="str">
            <v>Active</v>
          </cell>
          <cell r="D874" t="str">
            <v>Southern and Eastern Africa</v>
          </cell>
          <cell r="E874" t="str">
            <v>RWA</v>
          </cell>
          <cell r="F874" t="str">
            <v>Ministry of Health of Rwanda</v>
          </cell>
        </row>
        <row r="875">
          <cell r="B875" t="str">
            <v>STP-011-G05-H</v>
          </cell>
          <cell r="C875" t="str">
            <v>Active</v>
          </cell>
          <cell r="D875" t="str">
            <v>Western Africa</v>
          </cell>
          <cell r="E875" t="str">
            <v>STP</v>
          </cell>
          <cell r="F875" t="str">
            <v>United Nations Development Programme, Sao Tome and Principe</v>
          </cell>
        </row>
        <row r="876">
          <cell r="B876" t="str">
            <v>STP-405-G01-M</v>
          </cell>
          <cell r="C876" t="str">
            <v>Administratively Closed</v>
          </cell>
          <cell r="D876" t="str">
            <v>Western Africa</v>
          </cell>
          <cell r="E876" t="str">
            <v>STP</v>
          </cell>
          <cell r="F876" t="str">
            <v>United Nations Development Programme, Sao Tome and Principe</v>
          </cell>
        </row>
        <row r="877">
          <cell r="B877" t="str">
            <v>STP-506-G02-H</v>
          </cell>
          <cell r="C877" t="str">
            <v>Financially Closed</v>
          </cell>
          <cell r="D877" t="str">
            <v>Western Africa</v>
          </cell>
          <cell r="E877" t="str">
            <v>STP</v>
          </cell>
          <cell r="F877" t="str">
            <v>United Nations Development Programme, Sao Tome and Principe</v>
          </cell>
        </row>
        <row r="878">
          <cell r="B878" t="str">
            <v>STP-708-G03-M</v>
          </cell>
          <cell r="C878" t="str">
            <v>Administratively Closed</v>
          </cell>
          <cell r="D878" t="str">
            <v>Western Africa</v>
          </cell>
          <cell r="E878" t="str">
            <v>STP</v>
          </cell>
          <cell r="F878" t="str">
            <v>United Nations Development Programme, Sao Tome and Principe</v>
          </cell>
        </row>
        <row r="879">
          <cell r="B879" t="str">
            <v>STP-809-G04-T</v>
          </cell>
          <cell r="C879" t="str">
            <v>Active</v>
          </cell>
          <cell r="D879" t="str">
            <v>Western Africa</v>
          </cell>
          <cell r="E879" t="str">
            <v>STP</v>
          </cell>
          <cell r="F879" t="str">
            <v>United Nations Development Programme, Sao Tome and Principe</v>
          </cell>
        </row>
        <row r="880">
          <cell r="B880" t="str">
            <v>STP-M-UNDP</v>
          </cell>
          <cell r="C880" t="str">
            <v>Active</v>
          </cell>
          <cell r="D880" t="str">
            <v>Western Africa</v>
          </cell>
          <cell r="E880" t="str">
            <v>STP</v>
          </cell>
          <cell r="F880" t="str">
            <v>United Nations Development Programme, Sao Tome and Principe</v>
          </cell>
        </row>
        <row r="881">
          <cell r="B881" t="str">
            <v>SEN-M-IntraH</v>
          </cell>
          <cell r="C881" t="str">
            <v>Active</v>
          </cell>
          <cell r="D881" t="str">
            <v>Western Africa</v>
          </cell>
          <cell r="E881" t="str">
            <v>SEN</v>
          </cell>
          <cell r="F881" t="str">
            <v>IntraHealth International</v>
          </cell>
        </row>
        <row r="882">
          <cell r="B882" t="str">
            <v>SEN-M-PNLP</v>
          </cell>
          <cell r="C882" t="str">
            <v>Active</v>
          </cell>
          <cell r="D882" t="str">
            <v>Western Africa</v>
          </cell>
          <cell r="E882" t="str">
            <v>SEN</v>
          </cell>
          <cell r="F882" t="str">
            <v>Ministry of Health and Social Action of Senegal</v>
          </cell>
        </row>
        <row r="883">
          <cell r="B883" t="str">
            <v>SNG-102-G01-H-00</v>
          </cell>
          <cell r="C883" t="str">
            <v>Administratively Closed</v>
          </cell>
          <cell r="D883" t="str">
            <v>Western Africa</v>
          </cell>
          <cell r="E883" t="str">
            <v>SEN</v>
          </cell>
          <cell r="F883" t="str">
            <v>Conseil National de Lutte Contre le SIDA, Senegal</v>
          </cell>
        </row>
        <row r="884">
          <cell r="B884" t="str">
            <v>SNG-102-G02-M-00</v>
          </cell>
          <cell r="C884" t="str">
            <v>Administratively Closed</v>
          </cell>
          <cell r="D884" t="str">
            <v>Western Africa</v>
          </cell>
          <cell r="E884" t="str">
            <v>SEN</v>
          </cell>
          <cell r="F884" t="str">
            <v>Ministry of Health and Medical Prevention of Senegal</v>
          </cell>
        </row>
        <row r="885">
          <cell r="B885" t="str">
            <v>SNG-102-G04-H-00</v>
          </cell>
          <cell r="C885" t="str">
            <v>Administratively Closed</v>
          </cell>
          <cell r="D885" t="str">
            <v>Western Africa</v>
          </cell>
          <cell r="E885" t="str">
            <v>SEN</v>
          </cell>
          <cell r="F885" t="str">
            <v>Alliance Nationale Contre le SIDA, Senegal</v>
          </cell>
        </row>
        <row r="886">
          <cell r="B886" t="str">
            <v>SNG-405-G03-M</v>
          </cell>
          <cell r="C886" t="str">
            <v>Financial Closure</v>
          </cell>
          <cell r="D886" t="str">
            <v>Western Africa</v>
          </cell>
          <cell r="E886" t="str">
            <v>SEN</v>
          </cell>
          <cell r="F886" t="str">
            <v>Ministry of Health and Medical Prevention of Senegal</v>
          </cell>
        </row>
        <row r="887">
          <cell r="B887" t="str">
            <v>SNG-607-G05-H</v>
          </cell>
          <cell r="C887" t="str">
            <v>Administratively Closed</v>
          </cell>
          <cell r="D887" t="str">
            <v>Western Africa</v>
          </cell>
          <cell r="E887" t="str">
            <v>SEN</v>
          </cell>
          <cell r="F887" t="str">
            <v>Conseil National de Lutte Contre le SIDA, Senegal</v>
          </cell>
        </row>
        <row r="888">
          <cell r="B888" t="str">
            <v>SNG-607-G06-H</v>
          </cell>
          <cell r="C888" t="str">
            <v>Administratively Closed</v>
          </cell>
          <cell r="D888" t="str">
            <v>Western Africa</v>
          </cell>
          <cell r="E888" t="str">
            <v>SEN</v>
          </cell>
          <cell r="F888" t="str">
            <v>Alliance Nationale Contre le SIDA, Senegal</v>
          </cell>
        </row>
        <row r="889">
          <cell r="B889" t="str">
            <v>SNG-708-G07-M</v>
          </cell>
          <cell r="C889" t="str">
            <v>Administratively Closed</v>
          </cell>
          <cell r="D889" t="str">
            <v>Western Africa</v>
          </cell>
          <cell r="E889" t="str">
            <v>SEN</v>
          </cell>
          <cell r="F889" t="str">
            <v>Ministry of Health and Medical Prevention of Senegal</v>
          </cell>
        </row>
        <row r="890">
          <cell r="B890" t="str">
            <v>SNG-708-G08-T</v>
          </cell>
          <cell r="C890" t="str">
            <v>Administratively Closed</v>
          </cell>
          <cell r="D890" t="str">
            <v>Western Africa</v>
          </cell>
          <cell r="E890" t="str">
            <v>SEN</v>
          </cell>
          <cell r="F890" t="str">
            <v>Ministry of Health and Medical Prevention of Senegal</v>
          </cell>
        </row>
        <row r="891">
          <cell r="B891" t="str">
            <v>SNG-H-ANCS</v>
          </cell>
          <cell r="C891" t="str">
            <v>Active</v>
          </cell>
          <cell r="D891" t="str">
            <v>Western Africa</v>
          </cell>
          <cell r="E891" t="str">
            <v>SEN</v>
          </cell>
          <cell r="F891" t="str">
            <v>Alliance Nationale Contre le SIDA, Senegal</v>
          </cell>
        </row>
        <row r="892">
          <cell r="B892" t="str">
            <v>SNG-H-CNLS</v>
          </cell>
          <cell r="C892" t="str">
            <v>Active</v>
          </cell>
          <cell r="D892" t="str">
            <v>Western Africa</v>
          </cell>
          <cell r="E892" t="str">
            <v>SEN</v>
          </cell>
          <cell r="F892" t="str">
            <v>Conseil National de Lutte Contre le SIDA, Senegal</v>
          </cell>
        </row>
        <row r="893">
          <cell r="B893" t="str">
            <v>SNG-H-DLSI</v>
          </cell>
          <cell r="C893" t="str">
            <v>Active</v>
          </cell>
          <cell r="D893" t="str">
            <v>Western Africa</v>
          </cell>
          <cell r="E893" t="str">
            <v>SEN</v>
          </cell>
          <cell r="F893" t="str">
            <v>Social Hygien Institue AIDS Division, Ministry of Health, Prevention and Public Hygiene of Senegal</v>
          </cell>
        </row>
        <row r="894">
          <cell r="B894" t="str">
            <v>SNG-M-IH</v>
          </cell>
          <cell r="C894" t="str">
            <v>Active</v>
          </cell>
          <cell r="D894" t="str">
            <v>Western Africa</v>
          </cell>
          <cell r="E894" t="str">
            <v>SEN</v>
          </cell>
          <cell r="F894" t="str">
            <v>IntraHealth International</v>
          </cell>
        </row>
        <row r="895">
          <cell r="B895" t="str">
            <v>SNG-M-PNLP</v>
          </cell>
          <cell r="C895" t="str">
            <v>Active</v>
          </cell>
          <cell r="D895" t="str">
            <v>Western Africa</v>
          </cell>
          <cell r="E895" t="str">
            <v>SEN</v>
          </cell>
          <cell r="F895" t="str">
            <v>Ministry of Health and Medical Prevention of Senegal</v>
          </cell>
        </row>
        <row r="896">
          <cell r="B896" t="str">
            <v>SNG-T-PLAN</v>
          </cell>
          <cell r="C896" t="str">
            <v>Active</v>
          </cell>
          <cell r="D896" t="str">
            <v>Western Africa</v>
          </cell>
          <cell r="E896" t="str">
            <v>SEN</v>
          </cell>
          <cell r="F896" t="str">
            <v>Plan Senegal</v>
          </cell>
        </row>
        <row r="897">
          <cell r="B897" t="str">
            <v>SNG-T-PNT</v>
          </cell>
          <cell r="C897" t="str">
            <v>Active</v>
          </cell>
          <cell r="D897" t="str">
            <v>Western Africa</v>
          </cell>
          <cell r="E897" t="str">
            <v>SEN</v>
          </cell>
          <cell r="F897" t="str">
            <v>Ministry of Health and Social Action of Senegal</v>
          </cell>
        </row>
        <row r="898">
          <cell r="B898" t="str">
            <v>SER-102-G01-H-00</v>
          </cell>
          <cell r="C898" t="str">
            <v>Administratively Closed</v>
          </cell>
          <cell r="D898" t="str">
            <v>Eastern Europe and Central Asia</v>
          </cell>
          <cell r="E898" t="str">
            <v>SRB</v>
          </cell>
          <cell r="F898" t="str">
            <v>Economics Institute in Belgrade</v>
          </cell>
        </row>
        <row r="899">
          <cell r="B899" t="str">
            <v>SER-304-G02-T</v>
          </cell>
          <cell r="C899" t="str">
            <v>Administratively Closed</v>
          </cell>
          <cell r="D899" t="str">
            <v>Eastern Europe and Central Asia</v>
          </cell>
          <cell r="E899" t="str">
            <v>SRB</v>
          </cell>
          <cell r="F899" t="str">
            <v>Ministry of Health of Serbia</v>
          </cell>
        </row>
        <row r="900">
          <cell r="B900" t="str">
            <v>SER-607-G03-H</v>
          </cell>
          <cell r="C900" t="str">
            <v>Financial Closure</v>
          </cell>
          <cell r="D900" t="str">
            <v>Eastern Europe and Central Asia</v>
          </cell>
          <cell r="E900" t="str">
            <v>SRB</v>
          </cell>
          <cell r="F900" t="str">
            <v>Ministry of Health of Serbia</v>
          </cell>
        </row>
        <row r="901">
          <cell r="B901" t="str">
            <v>SER-809-G04-H</v>
          </cell>
          <cell r="C901" t="str">
            <v>Active</v>
          </cell>
          <cell r="D901" t="str">
            <v>Eastern Europe and Central Asia</v>
          </cell>
          <cell r="E901" t="str">
            <v>SRB</v>
          </cell>
          <cell r="F901" t="str">
            <v>Ministry of Health of Serbia</v>
          </cell>
        </row>
        <row r="902">
          <cell r="B902" t="str">
            <v>SER-809-G05-H</v>
          </cell>
          <cell r="C902" t="str">
            <v>Financial Closure</v>
          </cell>
          <cell r="D902" t="str">
            <v>Eastern Europe and Central Asia</v>
          </cell>
          <cell r="E902" t="str">
            <v>SRB</v>
          </cell>
          <cell r="F902" t="str">
            <v>Youth of JAZAS</v>
          </cell>
        </row>
        <row r="903">
          <cell r="B903" t="str">
            <v>SER-910-G06-T</v>
          </cell>
          <cell r="C903" t="str">
            <v>Active</v>
          </cell>
          <cell r="D903" t="str">
            <v>Eastern Europe and Central Asia</v>
          </cell>
          <cell r="E903" t="str">
            <v>SRB</v>
          </cell>
          <cell r="F903" t="str">
            <v>Ministry of Health of Serbia</v>
          </cell>
        </row>
        <row r="904">
          <cell r="B904" t="str">
            <v>SER-910-G07-T</v>
          </cell>
          <cell r="C904" t="str">
            <v>Active</v>
          </cell>
          <cell r="D904" t="str">
            <v>Eastern Europe and Central Asia</v>
          </cell>
          <cell r="E904" t="str">
            <v>SRB</v>
          </cell>
          <cell r="F904" t="str">
            <v>Red Cross of Serbia</v>
          </cell>
        </row>
        <row r="905">
          <cell r="B905" t="str">
            <v>SLE-202-G01-T-00</v>
          </cell>
          <cell r="C905" t="str">
            <v>Administratively Closed</v>
          </cell>
          <cell r="D905" t="str">
            <v>Central Africa</v>
          </cell>
          <cell r="E905" t="str">
            <v>SLE</v>
          </cell>
          <cell r="F905" t="str">
            <v>Sierra Leone Red Cross</v>
          </cell>
        </row>
        <row r="906">
          <cell r="B906" t="str">
            <v>SLE-405-G02-H</v>
          </cell>
          <cell r="C906" t="str">
            <v>Administratively Closed</v>
          </cell>
          <cell r="D906" t="str">
            <v>Central Africa</v>
          </cell>
          <cell r="E906" t="str">
            <v>SLE</v>
          </cell>
          <cell r="F906" t="str">
            <v>National HIV/AIDS Secretariat of Sierra Leone</v>
          </cell>
        </row>
        <row r="907">
          <cell r="B907" t="str">
            <v>SLE-405-G03-M</v>
          </cell>
          <cell r="C907" t="str">
            <v>Administratively Closed</v>
          </cell>
          <cell r="D907" t="str">
            <v>Central Africa</v>
          </cell>
          <cell r="E907" t="str">
            <v>SLE</v>
          </cell>
          <cell r="F907" t="str">
            <v>Sierra Leone Red Cross</v>
          </cell>
        </row>
        <row r="908">
          <cell r="B908" t="str">
            <v>SLE-607-G04-H</v>
          </cell>
          <cell r="C908" t="str">
            <v>Administratively Closed</v>
          </cell>
          <cell r="D908" t="str">
            <v>Central Africa</v>
          </cell>
          <cell r="E908" t="str">
            <v>SLE</v>
          </cell>
          <cell r="F908" t="str">
            <v>National HIV/AIDS Secretariat of Sierra Leone</v>
          </cell>
        </row>
        <row r="909">
          <cell r="B909" t="str">
            <v>SLE-708-G05-M</v>
          </cell>
          <cell r="C909" t="str">
            <v>Administratively Closed</v>
          </cell>
          <cell r="D909" t="str">
            <v>Central Africa</v>
          </cell>
          <cell r="E909" t="str">
            <v>SLE</v>
          </cell>
          <cell r="F909" t="str">
            <v>Ministry of Health and Sanitation, Sierra Leone</v>
          </cell>
        </row>
        <row r="910">
          <cell r="B910" t="str">
            <v>SLE-708-G06-T</v>
          </cell>
          <cell r="C910" t="str">
            <v>Active</v>
          </cell>
          <cell r="D910" t="str">
            <v>Central Africa</v>
          </cell>
          <cell r="E910" t="str">
            <v>SLE</v>
          </cell>
          <cell r="F910" t="str">
            <v>Ministry of Health and Sanitation, Sierra Leone</v>
          </cell>
        </row>
        <row r="911">
          <cell r="B911" t="str">
            <v>SLE-H-NAS</v>
          </cell>
          <cell r="C911" t="str">
            <v>Active</v>
          </cell>
          <cell r="D911" t="str">
            <v>Central Africa</v>
          </cell>
          <cell r="E911" t="str">
            <v>SLE</v>
          </cell>
          <cell r="F911" t="str">
            <v>National HIV/AIDS Secretariat of Sierra Leone</v>
          </cell>
        </row>
        <row r="912">
          <cell r="B912" t="str">
            <v>SLE-M-CRSSL</v>
          </cell>
          <cell r="C912" t="str">
            <v>Active</v>
          </cell>
          <cell r="D912" t="str">
            <v>Central Africa</v>
          </cell>
          <cell r="E912" t="str">
            <v>SLE</v>
          </cell>
          <cell r="F912" t="str">
            <v>Catholic Relief Services - Sierra Leone</v>
          </cell>
        </row>
        <row r="913">
          <cell r="B913" t="str">
            <v>SLE-M-MOHS</v>
          </cell>
          <cell r="C913" t="str">
            <v>Active</v>
          </cell>
          <cell r="D913" t="str">
            <v>Central Africa</v>
          </cell>
          <cell r="E913" t="str">
            <v>SLE</v>
          </cell>
          <cell r="F913" t="str">
            <v>Ministry of Health and Sanitation, Sierra Leone</v>
          </cell>
        </row>
        <row r="914">
          <cell r="B914" t="str">
            <v>SLB-810-G01-T</v>
          </cell>
          <cell r="C914" t="str">
            <v>Active</v>
          </cell>
          <cell r="D914" t="str">
            <v>South East Asia</v>
          </cell>
          <cell r="E914" t="str">
            <v>SLB</v>
          </cell>
          <cell r="F914" t="str">
            <v>Secretariat of the Pacific Community</v>
          </cell>
        </row>
        <row r="915">
          <cell r="B915" t="str">
            <v>SLB-M-MHMS</v>
          </cell>
          <cell r="C915" t="str">
            <v>N.D.</v>
          </cell>
          <cell r="D915" t="str">
            <v>South East Asia</v>
          </cell>
          <cell r="E915" t="str">
            <v>SLB</v>
          </cell>
          <cell r="F915" t="str">
            <v>Not Defined</v>
          </cell>
        </row>
        <row r="916">
          <cell r="B916" t="str">
            <v>SLB-T-MHMS</v>
          </cell>
          <cell r="C916" t="str">
            <v>N.D.</v>
          </cell>
          <cell r="D916" t="str">
            <v>South East Asia</v>
          </cell>
          <cell r="E916" t="str">
            <v>SLB</v>
          </cell>
          <cell r="F916" t="str">
            <v>Not Defined</v>
          </cell>
        </row>
        <row r="917">
          <cell r="B917" t="str">
            <v>SOM-012-G07-M</v>
          </cell>
          <cell r="C917" t="str">
            <v>Active</v>
          </cell>
          <cell r="D917" t="str">
            <v>Middle East and North Africa</v>
          </cell>
          <cell r="E917" t="str">
            <v>SOM</v>
          </cell>
          <cell r="F917" t="str">
            <v>United Nations Children's Fund, Somalia</v>
          </cell>
        </row>
        <row r="918">
          <cell r="B918" t="str">
            <v>SOM-202-G01-M-00</v>
          </cell>
          <cell r="C918" t="str">
            <v>Administratively Closed</v>
          </cell>
          <cell r="D918" t="str">
            <v>Middle East and North Africa</v>
          </cell>
          <cell r="E918" t="str">
            <v>SOM</v>
          </cell>
          <cell r="F918" t="str">
            <v>United Nations Children's Fund, Somalia</v>
          </cell>
        </row>
        <row r="919">
          <cell r="B919" t="str">
            <v>SOM-304-G02-T</v>
          </cell>
          <cell r="C919" t="str">
            <v>Administratively Closed</v>
          </cell>
          <cell r="D919" t="str">
            <v>Middle East and North Africa</v>
          </cell>
          <cell r="E919" t="str">
            <v>SOM</v>
          </cell>
          <cell r="F919" t="str">
            <v>World Vision Somalia</v>
          </cell>
        </row>
        <row r="920">
          <cell r="B920" t="str">
            <v>SOM-405-G03-H</v>
          </cell>
          <cell r="C920" t="str">
            <v>Administratively Closed</v>
          </cell>
          <cell r="D920" t="str">
            <v>Middle East and North Africa</v>
          </cell>
          <cell r="E920" t="str">
            <v>SOM</v>
          </cell>
          <cell r="F920" t="str">
            <v>United Nations Children's Fund, Somalia</v>
          </cell>
        </row>
        <row r="921">
          <cell r="B921" t="str">
            <v>SOM-607-G04-M</v>
          </cell>
          <cell r="C921" t="str">
            <v>Financial Closure</v>
          </cell>
          <cell r="D921" t="str">
            <v>Middle East and North Africa</v>
          </cell>
          <cell r="E921" t="str">
            <v>SOM</v>
          </cell>
          <cell r="F921" t="str">
            <v>United Nations Children's Fund, Somalia</v>
          </cell>
        </row>
        <row r="922">
          <cell r="B922" t="str">
            <v>SOM-708-G05-T</v>
          </cell>
          <cell r="C922" t="str">
            <v>Administratively Closed</v>
          </cell>
          <cell r="D922" t="str">
            <v>Middle East and North Africa</v>
          </cell>
          <cell r="E922" t="str">
            <v>SOM</v>
          </cell>
          <cell r="F922" t="str">
            <v>World Vision Somalia</v>
          </cell>
        </row>
        <row r="923">
          <cell r="B923" t="str">
            <v>SOM-809-G06-H</v>
          </cell>
          <cell r="C923" t="str">
            <v>Active</v>
          </cell>
          <cell r="D923" t="str">
            <v>Middle East and North Africa</v>
          </cell>
          <cell r="E923" t="str">
            <v>SOM</v>
          </cell>
          <cell r="F923" t="str">
            <v>United Nations Children's Fund, Somalia</v>
          </cell>
        </row>
        <row r="924">
          <cell r="B924" t="str">
            <v>SOM-H-UNICEF</v>
          </cell>
          <cell r="C924" t="str">
            <v>N.D.</v>
          </cell>
          <cell r="D924" t="str">
            <v>Middle East and North Africa</v>
          </cell>
          <cell r="E924" t="str">
            <v>SOM</v>
          </cell>
          <cell r="F924" t="str">
            <v>Not Defined</v>
          </cell>
        </row>
        <row r="925">
          <cell r="B925" t="str">
            <v>SOM-M-UNICEF</v>
          </cell>
          <cell r="C925" t="str">
            <v>N.D.</v>
          </cell>
          <cell r="D925" t="str">
            <v>Middle East and North Africa</v>
          </cell>
          <cell r="E925" t="str">
            <v>SOM</v>
          </cell>
          <cell r="F925" t="str">
            <v>Not Defined</v>
          </cell>
        </row>
        <row r="926">
          <cell r="B926" t="str">
            <v>SOM-T-WV</v>
          </cell>
          <cell r="C926" t="str">
            <v>Active</v>
          </cell>
          <cell r="D926" t="str">
            <v>Middle East and North Africa</v>
          </cell>
          <cell r="E926" t="str">
            <v>SOM</v>
          </cell>
          <cell r="F926" t="str">
            <v>World Vision Somalia</v>
          </cell>
        </row>
        <row r="927">
          <cell r="B927" t="str">
            <v>SAF-102-G01-C-00</v>
          </cell>
          <cell r="C927" t="str">
            <v>Financial Closure</v>
          </cell>
          <cell r="D927" t="str">
            <v>High Impact Africa 1</v>
          </cell>
          <cell r="E927" t="str">
            <v>ZAF</v>
          </cell>
          <cell r="F927" t="str">
            <v>National Treasury of the Republic of South Africa</v>
          </cell>
        </row>
        <row r="928">
          <cell r="B928" t="str">
            <v>SAF-102-G02-C-00</v>
          </cell>
          <cell r="C928" t="str">
            <v>Financial Closure</v>
          </cell>
          <cell r="D928" t="str">
            <v>High Impact Africa 1</v>
          </cell>
          <cell r="E928" t="str">
            <v>ZAF</v>
          </cell>
          <cell r="F928" t="str">
            <v>National Treasury of the Republic of South Africa</v>
          </cell>
        </row>
        <row r="929">
          <cell r="B929" t="str">
            <v>SAF-102-G03-C-00</v>
          </cell>
          <cell r="C929" t="str">
            <v>Administratively Closed</v>
          </cell>
          <cell r="D929" t="str">
            <v>High Impact Africa 1</v>
          </cell>
          <cell r="E929" t="str">
            <v>ZAF</v>
          </cell>
          <cell r="F929" t="str">
            <v>National Treasury of the Republic of South Africa</v>
          </cell>
        </row>
        <row r="930">
          <cell r="B930" t="str">
            <v>SAF-202-G05-C-00</v>
          </cell>
          <cell r="C930" t="str">
            <v>Financial Closure</v>
          </cell>
          <cell r="D930" t="str">
            <v>High Impact Africa 1</v>
          </cell>
          <cell r="E930" t="str">
            <v>ZAF</v>
          </cell>
          <cell r="F930" t="str">
            <v>Department of Health of South Africa</v>
          </cell>
        </row>
        <row r="931">
          <cell r="B931" t="str">
            <v>SAF-304-G04-H</v>
          </cell>
          <cell r="C931" t="str">
            <v>Active</v>
          </cell>
          <cell r="D931" t="str">
            <v>High Impact Africa 1</v>
          </cell>
          <cell r="E931" t="str">
            <v>ZAF</v>
          </cell>
          <cell r="F931" t="str">
            <v>Western Cape Provincial Department of Health</v>
          </cell>
        </row>
        <row r="932">
          <cell r="B932" t="str">
            <v>SAF-607-G06-H</v>
          </cell>
          <cell r="C932" t="str">
            <v>Administratively Closed</v>
          </cell>
          <cell r="D932" t="str">
            <v>High Impact Africa 1</v>
          </cell>
          <cell r="E932" t="str">
            <v>ZAF</v>
          </cell>
          <cell r="F932" t="str">
            <v>Department of Health of South Africa</v>
          </cell>
        </row>
        <row r="933">
          <cell r="B933" t="str">
            <v>SAF-910-G07-H</v>
          </cell>
          <cell r="C933" t="str">
            <v>Administratively Closed</v>
          </cell>
          <cell r="D933" t="str">
            <v>High Impact Africa 1</v>
          </cell>
          <cell r="E933" t="str">
            <v>ZAF</v>
          </cell>
          <cell r="F933" t="str">
            <v>Department of Health of South Africa</v>
          </cell>
        </row>
        <row r="934">
          <cell r="B934" t="str">
            <v>SAF-910-G08-H</v>
          </cell>
          <cell r="C934" t="str">
            <v>Administratively Closed</v>
          </cell>
          <cell r="D934" t="str">
            <v>High Impact Africa 1</v>
          </cell>
          <cell r="E934" t="str">
            <v>ZAF</v>
          </cell>
          <cell r="F934" t="str">
            <v>Networking AIDS Community of South Africa</v>
          </cell>
        </row>
        <row r="935">
          <cell r="B935" t="str">
            <v>SAF-910-G09-H</v>
          </cell>
          <cell r="C935" t="str">
            <v>Administratively Closed</v>
          </cell>
          <cell r="D935" t="str">
            <v>High Impact Africa 1</v>
          </cell>
          <cell r="E935" t="str">
            <v>ZAF</v>
          </cell>
          <cell r="F935" t="str">
            <v>National Religious Association for Social Development</v>
          </cell>
        </row>
        <row r="936">
          <cell r="B936" t="str">
            <v>SAF-H-NACOSA</v>
          </cell>
          <cell r="C936" t="str">
            <v>Active</v>
          </cell>
          <cell r="D936" t="str">
            <v>High Impact Africa 1</v>
          </cell>
          <cell r="E936" t="str">
            <v>ZAF</v>
          </cell>
          <cell r="F936" t="str">
            <v>Networking AIDS Community of South Africa</v>
          </cell>
        </row>
        <row r="937">
          <cell r="B937" t="str">
            <v>SAF-H-NDOH</v>
          </cell>
          <cell r="C937" t="str">
            <v>Active</v>
          </cell>
          <cell r="D937" t="str">
            <v>High Impact Africa 1</v>
          </cell>
          <cell r="E937" t="str">
            <v>ZAF</v>
          </cell>
          <cell r="F937" t="str">
            <v>Department of Health of South Africa</v>
          </cell>
        </row>
        <row r="938">
          <cell r="B938" t="str">
            <v>SAF-H-NRASD</v>
          </cell>
          <cell r="C938" t="str">
            <v>Active</v>
          </cell>
          <cell r="D938" t="str">
            <v>High Impact Africa 1</v>
          </cell>
          <cell r="E938" t="str">
            <v>ZAF</v>
          </cell>
          <cell r="F938" t="str">
            <v>National Religious Association for Social Development</v>
          </cell>
        </row>
        <row r="939">
          <cell r="B939" t="str">
            <v>SAF-H-RTC</v>
          </cell>
          <cell r="C939" t="str">
            <v>Active</v>
          </cell>
          <cell r="D939" t="str">
            <v>High Impact Africa 1</v>
          </cell>
          <cell r="E939" t="str">
            <v>ZAF</v>
          </cell>
          <cell r="F939" t="str">
            <v>Right to care</v>
          </cell>
        </row>
        <row r="940">
          <cell r="B940" t="str">
            <v>SAF-H-SCI</v>
          </cell>
          <cell r="C940" t="str">
            <v>Active</v>
          </cell>
          <cell r="D940" t="str">
            <v>High Impact Africa 1</v>
          </cell>
          <cell r="E940" t="str">
            <v>ZAF</v>
          </cell>
          <cell r="F940" t="str">
            <v>Soul City Institute for Health &amp; Development Communication</v>
          </cell>
        </row>
        <row r="941">
          <cell r="B941" t="str">
            <v>SSD-202-G01-M-00</v>
          </cell>
          <cell r="C941" t="str">
            <v>Administratively Closed</v>
          </cell>
          <cell r="D941" t="str">
            <v>Middle East and North Africa</v>
          </cell>
          <cell r="E941" t="str">
            <v>SSD</v>
          </cell>
          <cell r="F941" t="str">
            <v>United Nations Development Programme in South Sudan</v>
          </cell>
        </row>
        <row r="942">
          <cell r="B942" t="str">
            <v>SSD-202-G02-T-00</v>
          </cell>
          <cell r="C942" t="str">
            <v>Financially Closed</v>
          </cell>
          <cell r="D942" t="str">
            <v>Middle East and North Africa</v>
          </cell>
          <cell r="E942" t="str">
            <v>SSD</v>
          </cell>
          <cell r="F942" t="str">
            <v>United Nations Development Programme in South Sudan</v>
          </cell>
        </row>
        <row r="943">
          <cell r="B943" t="str">
            <v>SSD-405-G05-H</v>
          </cell>
          <cell r="C943" t="str">
            <v>Active</v>
          </cell>
          <cell r="D943" t="str">
            <v>Middle East and North Africa</v>
          </cell>
          <cell r="E943" t="str">
            <v>SSD</v>
          </cell>
          <cell r="F943" t="str">
            <v>United Nations Development Programme in South Sudan</v>
          </cell>
        </row>
        <row r="944">
          <cell r="B944" t="str">
            <v>SSD-506-G06-T</v>
          </cell>
          <cell r="C944" t="str">
            <v>Financial Closure</v>
          </cell>
          <cell r="D944" t="str">
            <v>Middle East and North Africa</v>
          </cell>
          <cell r="E944" t="str">
            <v>SSD</v>
          </cell>
          <cell r="F944" t="str">
            <v>United Nations Development Programme in South Sudan</v>
          </cell>
        </row>
        <row r="945">
          <cell r="B945" t="str">
            <v>SSD-708-G09-M</v>
          </cell>
          <cell r="C945" t="str">
            <v>Administratively Closed</v>
          </cell>
          <cell r="D945" t="str">
            <v>Middle East and North Africa</v>
          </cell>
          <cell r="E945" t="str">
            <v>SSD</v>
          </cell>
          <cell r="F945" t="str">
            <v>Population Services International, USA</v>
          </cell>
        </row>
        <row r="946">
          <cell r="B946" t="str">
            <v>SSD-708-G11-T</v>
          </cell>
          <cell r="C946" t="str">
            <v>Active</v>
          </cell>
          <cell r="D946" t="str">
            <v>Middle East and North Africa</v>
          </cell>
          <cell r="E946" t="str">
            <v>SSD</v>
          </cell>
          <cell r="F946" t="str">
            <v>United Nations Development Programme in South Sudan</v>
          </cell>
        </row>
        <row r="947">
          <cell r="B947" t="str">
            <v>SSD-910-G13-S</v>
          </cell>
          <cell r="C947" t="str">
            <v>Active</v>
          </cell>
          <cell r="D947" t="str">
            <v>Middle East and North Africa</v>
          </cell>
          <cell r="E947" t="str">
            <v>SSD</v>
          </cell>
          <cell r="F947" t="str">
            <v>United Nations Development Programme in South Sudan</v>
          </cell>
        </row>
        <row r="948">
          <cell r="B948" t="str">
            <v>SSD-M-PSI</v>
          </cell>
          <cell r="C948" t="str">
            <v>Active</v>
          </cell>
          <cell r="D948" t="str">
            <v>Middle East and North Africa</v>
          </cell>
          <cell r="E948" t="str">
            <v>SSD</v>
          </cell>
          <cell r="F948" t="str">
            <v>Population Services International, USA</v>
          </cell>
        </row>
        <row r="949">
          <cell r="B949" t="str">
            <v>SRL-102-G01-M-00</v>
          </cell>
          <cell r="C949" t="str">
            <v>Administratively Closed</v>
          </cell>
          <cell r="D949" t="str">
            <v>South East Asia</v>
          </cell>
          <cell r="E949" t="str">
            <v>LKA</v>
          </cell>
          <cell r="F949" t="str">
            <v>Ministry of Health of the Government of Sri Lanka</v>
          </cell>
        </row>
        <row r="950">
          <cell r="B950" t="str">
            <v>SRL-102-G02-M-00</v>
          </cell>
          <cell r="C950" t="str">
            <v>Financial Closure</v>
          </cell>
          <cell r="D950" t="str">
            <v>South East Asia</v>
          </cell>
          <cell r="E950" t="str">
            <v>LKA</v>
          </cell>
          <cell r="F950" t="str">
            <v>Lanka Jatika Sarvodaya Shramadana Sangamaya</v>
          </cell>
        </row>
        <row r="951">
          <cell r="B951" t="str">
            <v>SRL-102-G03-T-00</v>
          </cell>
          <cell r="C951" t="str">
            <v>Administratively Closed</v>
          </cell>
          <cell r="D951" t="str">
            <v>South East Asia</v>
          </cell>
          <cell r="E951" t="str">
            <v>LKA</v>
          </cell>
          <cell r="F951" t="str">
            <v>Ministry of Health of the Government of Sri Lanka</v>
          </cell>
        </row>
        <row r="952">
          <cell r="B952" t="str">
            <v>SRL-102-G04-T-00</v>
          </cell>
          <cell r="C952" t="str">
            <v>Financial Closure</v>
          </cell>
          <cell r="D952" t="str">
            <v>South East Asia</v>
          </cell>
          <cell r="E952" t="str">
            <v>LKA</v>
          </cell>
          <cell r="F952" t="str">
            <v>Lanka Jatika Sarvodaya Shramadana Sangamaya</v>
          </cell>
        </row>
        <row r="953">
          <cell r="B953" t="str">
            <v>SRL-405-G05-M</v>
          </cell>
          <cell r="C953" t="str">
            <v>Financially Closed</v>
          </cell>
          <cell r="D953" t="str">
            <v>South East Asia</v>
          </cell>
          <cell r="E953" t="str">
            <v>LKA</v>
          </cell>
          <cell r="F953" t="str">
            <v>Ministry of Health of the Government of Sri Lanka</v>
          </cell>
        </row>
        <row r="954">
          <cell r="B954" t="str">
            <v>SRL-405-G06-M</v>
          </cell>
          <cell r="C954" t="str">
            <v>Financial Closure</v>
          </cell>
          <cell r="D954" t="str">
            <v>South East Asia</v>
          </cell>
          <cell r="E954" t="str">
            <v>LKA</v>
          </cell>
          <cell r="F954" t="str">
            <v>Lanka Jatika Sarvodaya Shramadana Sangamaya</v>
          </cell>
        </row>
        <row r="955">
          <cell r="B955" t="str">
            <v>SRL-607-G07-T</v>
          </cell>
          <cell r="C955" t="str">
            <v>Active</v>
          </cell>
          <cell r="D955" t="str">
            <v>South East Asia</v>
          </cell>
          <cell r="E955" t="str">
            <v>LKA</v>
          </cell>
          <cell r="F955" t="str">
            <v>Ministry of Health of the Government of Sri Lanka</v>
          </cell>
        </row>
        <row r="956">
          <cell r="B956" t="str">
            <v>SRL-607-G08-T</v>
          </cell>
          <cell r="C956" t="str">
            <v>Financial Closure</v>
          </cell>
          <cell r="D956" t="str">
            <v>South East Asia</v>
          </cell>
          <cell r="E956" t="str">
            <v>LKA</v>
          </cell>
          <cell r="F956" t="str">
            <v>Lanka Jatika Sarvodaya Shramadana Sangamaya</v>
          </cell>
        </row>
        <row r="957">
          <cell r="B957" t="str">
            <v>SRL-607-G09-H</v>
          </cell>
          <cell r="C957" t="str">
            <v>Administratively Closed</v>
          </cell>
          <cell r="D957" t="str">
            <v>South East Asia</v>
          </cell>
          <cell r="E957" t="str">
            <v>LKA</v>
          </cell>
          <cell r="F957" t="str">
            <v>Ministry of Health of the Government of Sri Lanka</v>
          </cell>
        </row>
        <row r="958">
          <cell r="B958" t="str">
            <v>SRL-809-G10-M</v>
          </cell>
          <cell r="C958" t="str">
            <v>Active</v>
          </cell>
          <cell r="D958" t="str">
            <v>South East Asia</v>
          </cell>
          <cell r="E958" t="str">
            <v>LKA</v>
          </cell>
          <cell r="F958" t="str">
            <v>Ministry of Health of the Government of Sri Lanka</v>
          </cell>
        </row>
        <row r="959">
          <cell r="B959" t="str">
            <v>SRL-809-G11-M</v>
          </cell>
          <cell r="C959" t="str">
            <v>Financial Closure</v>
          </cell>
          <cell r="D959" t="str">
            <v>South East Asia</v>
          </cell>
          <cell r="E959" t="str">
            <v>LKA</v>
          </cell>
          <cell r="F959" t="str">
            <v>Tropical and Environmental Diseases and Health Associates</v>
          </cell>
        </row>
        <row r="960">
          <cell r="B960" t="str">
            <v>SRL-809-G12-M</v>
          </cell>
          <cell r="C960" t="str">
            <v>Active</v>
          </cell>
          <cell r="D960" t="str">
            <v>South East Asia</v>
          </cell>
          <cell r="E960" t="str">
            <v>LKA</v>
          </cell>
          <cell r="F960" t="str">
            <v>Lanka Jatika Sarvodaya Shramadana Sangamaya</v>
          </cell>
        </row>
        <row r="961">
          <cell r="B961" t="str">
            <v>SRL-911-G14-H</v>
          </cell>
          <cell r="C961" t="str">
            <v>Financial Closure</v>
          </cell>
          <cell r="D961" t="str">
            <v>South East Asia</v>
          </cell>
          <cell r="E961" t="str">
            <v>LKA</v>
          </cell>
          <cell r="F961" t="str">
            <v>Lanka Jatika Sarvodaya Shramadana Sangamaya</v>
          </cell>
        </row>
        <row r="962">
          <cell r="B962" t="str">
            <v>SRL-911-G15-S</v>
          </cell>
          <cell r="C962" t="str">
            <v>Active</v>
          </cell>
          <cell r="D962" t="str">
            <v>South East Asia</v>
          </cell>
          <cell r="E962" t="str">
            <v>LKA</v>
          </cell>
          <cell r="F962" t="str">
            <v>Ministry of Health of the Government of Sri Lanka</v>
          </cell>
        </row>
        <row r="963">
          <cell r="B963" t="str">
            <v>SRL-913-G16-H</v>
          </cell>
          <cell r="C963" t="str">
            <v>Active</v>
          </cell>
          <cell r="D963" t="str">
            <v>South East Asia</v>
          </cell>
          <cell r="E963" t="str">
            <v>LKA</v>
          </cell>
          <cell r="F963" t="str">
            <v>The Family Planning Association of Sri Lanka</v>
          </cell>
        </row>
        <row r="964">
          <cell r="B964" t="str">
            <v>SRL-S11-G13-H</v>
          </cell>
          <cell r="C964" t="str">
            <v>Active</v>
          </cell>
          <cell r="D964" t="str">
            <v>South East Asia</v>
          </cell>
          <cell r="E964" t="str">
            <v>LKA</v>
          </cell>
          <cell r="F964" t="str">
            <v>Ministry of Health of the Government of Sri Lanka</v>
          </cell>
        </row>
        <row r="965">
          <cell r="B965" t="str">
            <v>SDN-H-UNDP</v>
          </cell>
          <cell r="C965" t="str">
            <v>N.D.</v>
          </cell>
          <cell r="D965" t="str">
            <v>High Impact Africa 1</v>
          </cell>
          <cell r="E965" t="str">
            <v>SDN</v>
          </cell>
          <cell r="F965" t="str">
            <v>Not Defined</v>
          </cell>
        </row>
        <row r="966">
          <cell r="B966" t="str">
            <v>SDN-M-UNDP</v>
          </cell>
          <cell r="C966" t="str">
            <v>N.D.</v>
          </cell>
          <cell r="D966" t="str">
            <v>High Impact Africa 1</v>
          </cell>
          <cell r="E966" t="str">
            <v>SDN</v>
          </cell>
          <cell r="F966" t="str">
            <v>Not Defined</v>
          </cell>
        </row>
        <row r="967">
          <cell r="B967" t="str">
            <v>SDN-T-UNDP</v>
          </cell>
          <cell r="C967" t="str">
            <v>N.D.</v>
          </cell>
          <cell r="D967" t="str">
            <v>High Impact Africa 1</v>
          </cell>
          <cell r="E967" t="str">
            <v>SDN</v>
          </cell>
          <cell r="F967" t="str">
            <v>Not Defined</v>
          </cell>
        </row>
        <row r="968">
          <cell r="B968" t="str">
            <v>SUD-011-G15-H</v>
          </cell>
          <cell r="C968" t="str">
            <v>Active</v>
          </cell>
          <cell r="D968" t="str">
            <v>High Impact Africa 1</v>
          </cell>
          <cell r="E968" t="str">
            <v>SDN</v>
          </cell>
          <cell r="F968" t="str">
            <v>United Nations Development Programme, Sudan</v>
          </cell>
        </row>
        <row r="969">
          <cell r="B969" t="str">
            <v>SUD-011-G16-M</v>
          </cell>
          <cell r="C969" t="str">
            <v>Active</v>
          </cell>
          <cell r="D969" t="str">
            <v>High Impact Africa 1</v>
          </cell>
          <cell r="E969" t="str">
            <v>SDN</v>
          </cell>
          <cell r="F969" t="str">
            <v>United Nations Development Programme, Sudan</v>
          </cell>
        </row>
        <row r="970">
          <cell r="B970" t="str">
            <v>SUD-202-G03-M-00</v>
          </cell>
          <cell r="C970" t="str">
            <v>Financial Closure</v>
          </cell>
          <cell r="D970" t="str">
            <v>High Impact Africa 1</v>
          </cell>
          <cell r="E970" t="str">
            <v>SDN</v>
          </cell>
          <cell r="F970" t="str">
            <v>United Nations Development Programme, Sudan</v>
          </cell>
        </row>
        <row r="971">
          <cell r="B971" t="str">
            <v>SUD-305-G04-H</v>
          </cell>
          <cell r="C971" t="str">
            <v>Financial Closure</v>
          </cell>
          <cell r="D971" t="str">
            <v>High Impact Africa 1</v>
          </cell>
          <cell r="E971" t="str">
            <v>SDN</v>
          </cell>
          <cell r="F971" t="str">
            <v>United Nations Development Programme, Sudan</v>
          </cell>
        </row>
        <row r="972">
          <cell r="B972" t="str">
            <v>SUD-506-G07-T</v>
          </cell>
          <cell r="C972" t="str">
            <v>Administratively Closed</v>
          </cell>
          <cell r="D972" t="str">
            <v>High Impact Africa 1</v>
          </cell>
          <cell r="E972" t="str">
            <v>SDN</v>
          </cell>
          <cell r="F972" t="str">
            <v>United Nations Development Programme, Sudan</v>
          </cell>
        </row>
        <row r="973">
          <cell r="B973" t="str">
            <v>SUD-506-G08-H</v>
          </cell>
          <cell r="C973" t="str">
            <v>Financial Closure</v>
          </cell>
          <cell r="D973" t="str">
            <v>High Impact Africa 1</v>
          </cell>
          <cell r="E973" t="str">
            <v>SDN</v>
          </cell>
          <cell r="F973" t="str">
            <v>United Nations Development Programme, Sudan</v>
          </cell>
        </row>
        <row r="974">
          <cell r="B974" t="str">
            <v>SUD-708-G10-M</v>
          </cell>
          <cell r="C974" t="str">
            <v>Active</v>
          </cell>
          <cell r="D974" t="str">
            <v>High Impact Africa 1</v>
          </cell>
          <cell r="E974" t="str">
            <v>SDN</v>
          </cell>
          <cell r="F974" t="str">
            <v>United Nations Development Programme, Sudan</v>
          </cell>
        </row>
        <row r="975">
          <cell r="B975" t="str">
            <v>SUD-809-G12-T</v>
          </cell>
          <cell r="C975" t="str">
            <v>Administratively Closed</v>
          </cell>
          <cell r="D975" t="str">
            <v>High Impact Africa 1</v>
          </cell>
          <cell r="E975" t="str">
            <v>SDN</v>
          </cell>
          <cell r="F975" t="str">
            <v>United Nations Development Programme, Sudan</v>
          </cell>
        </row>
        <row r="976">
          <cell r="B976" t="str">
            <v>SUD-T-UNDP</v>
          </cell>
          <cell r="C976" t="str">
            <v>Active</v>
          </cell>
          <cell r="D976" t="str">
            <v>High Impact Africa 1</v>
          </cell>
          <cell r="E976" t="str">
            <v>SDN</v>
          </cell>
          <cell r="F976" t="str">
            <v>United Nations Development Programme, Sudan</v>
          </cell>
        </row>
        <row r="977">
          <cell r="B977" t="str">
            <v>SUR-305-G01-H</v>
          </cell>
          <cell r="C977" t="str">
            <v>Administratively Closed</v>
          </cell>
          <cell r="D977" t="str">
            <v>Latin America and Caribbean</v>
          </cell>
          <cell r="E977" t="str">
            <v>SUR</v>
          </cell>
          <cell r="F977" t="str">
            <v>Ministry of Health of Suriname</v>
          </cell>
        </row>
        <row r="978">
          <cell r="B978" t="str">
            <v>SUR-404-G02-M</v>
          </cell>
          <cell r="C978" t="str">
            <v>Administratively Closed</v>
          </cell>
          <cell r="D978" t="str">
            <v>Latin America and Caribbean</v>
          </cell>
          <cell r="E978" t="str">
            <v>SUR</v>
          </cell>
          <cell r="F978" t="str">
            <v>Medische Zending - Primary Health Care Suriname</v>
          </cell>
        </row>
        <row r="979">
          <cell r="B979" t="str">
            <v>SUR-506-G03-H</v>
          </cell>
          <cell r="C979" t="str">
            <v>Financial Closure</v>
          </cell>
          <cell r="D979" t="str">
            <v>Latin America and Caribbean</v>
          </cell>
          <cell r="E979" t="str">
            <v>SUR</v>
          </cell>
          <cell r="F979" t="str">
            <v>Ministry of Health of Suriname</v>
          </cell>
        </row>
        <row r="980">
          <cell r="B980" t="str">
            <v>SUR-708-G04-M</v>
          </cell>
          <cell r="C980" t="str">
            <v>Active</v>
          </cell>
          <cell r="D980" t="str">
            <v>Latin America and Caribbean</v>
          </cell>
          <cell r="E980" t="str">
            <v>SUR</v>
          </cell>
          <cell r="F980" t="str">
            <v>Ministry of Health of Suriname</v>
          </cell>
        </row>
        <row r="981">
          <cell r="B981" t="str">
            <v>SUR-910-G05-T</v>
          </cell>
          <cell r="C981" t="str">
            <v>Active</v>
          </cell>
          <cell r="D981" t="str">
            <v>Latin America and Caribbean</v>
          </cell>
          <cell r="E981" t="str">
            <v>SUR</v>
          </cell>
          <cell r="F981" t="str">
            <v>Ministry of Health of Suriname</v>
          </cell>
        </row>
        <row r="982">
          <cell r="B982" t="str">
            <v>SUR-M-MoH</v>
          </cell>
          <cell r="C982" t="str">
            <v>N.D.</v>
          </cell>
          <cell r="D982" t="str">
            <v>Latin America and Caribbean</v>
          </cell>
          <cell r="E982" t="str">
            <v>SUR</v>
          </cell>
          <cell r="F982" t="str">
            <v>Not Defined</v>
          </cell>
        </row>
        <row r="983">
          <cell r="B983" t="str">
            <v>SWZ-202-G01-H-00</v>
          </cell>
          <cell r="C983" t="str">
            <v>Administratively Closed</v>
          </cell>
          <cell r="D983" t="str">
            <v>Southern and Eastern Africa</v>
          </cell>
          <cell r="E983" t="str">
            <v>SWZ</v>
          </cell>
          <cell r="F983" t="str">
            <v>National Emergency Response Council on HIV/AIDS</v>
          </cell>
        </row>
        <row r="984">
          <cell r="B984" t="str">
            <v>SWZ-202-G02-M-00</v>
          </cell>
          <cell r="C984" t="str">
            <v>Administratively Closed</v>
          </cell>
          <cell r="D984" t="str">
            <v>Southern and Eastern Africa</v>
          </cell>
          <cell r="E984" t="str">
            <v>SWZ</v>
          </cell>
          <cell r="F984" t="str">
            <v>National Emergency Response Council on HIV/AIDS</v>
          </cell>
        </row>
        <row r="985">
          <cell r="B985" t="str">
            <v>SWZ-304-G03-T</v>
          </cell>
          <cell r="C985" t="str">
            <v>Administratively Closed</v>
          </cell>
          <cell r="D985" t="str">
            <v>Southern and Eastern Africa</v>
          </cell>
          <cell r="E985" t="str">
            <v>SWZ</v>
          </cell>
          <cell r="F985" t="str">
            <v>National Emergency Response Council on HIV/AIDS</v>
          </cell>
        </row>
        <row r="986">
          <cell r="B986" t="str">
            <v>SWZ-405-G04-H</v>
          </cell>
          <cell r="C986" t="str">
            <v>Administratively Closed</v>
          </cell>
          <cell r="D986" t="str">
            <v>Southern and Eastern Africa</v>
          </cell>
          <cell r="E986" t="str">
            <v>SWZ</v>
          </cell>
          <cell r="F986" t="str">
            <v>National Emergency Response Council on HIV/AIDS</v>
          </cell>
        </row>
        <row r="987">
          <cell r="B987" t="str">
            <v>SWZ-708-G05-H</v>
          </cell>
          <cell r="C987" t="str">
            <v>Active</v>
          </cell>
          <cell r="D987" t="str">
            <v>Southern and Eastern Africa</v>
          </cell>
          <cell r="E987" t="str">
            <v>SWZ</v>
          </cell>
          <cell r="F987" t="str">
            <v>National Emergency Response Council on HIV/AIDS</v>
          </cell>
        </row>
        <row r="988">
          <cell r="B988" t="str">
            <v>SWZ-809-G06-M</v>
          </cell>
          <cell r="C988" t="str">
            <v>Active</v>
          </cell>
          <cell r="D988" t="str">
            <v>Southern and Eastern Africa</v>
          </cell>
          <cell r="E988" t="str">
            <v>SWZ</v>
          </cell>
          <cell r="F988" t="str">
            <v>National Emergency Response Council on HIV/AIDS</v>
          </cell>
        </row>
        <row r="989">
          <cell r="B989" t="str">
            <v>SWZ-809-G07-T</v>
          </cell>
          <cell r="C989" t="str">
            <v>Administratively Closed</v>
          </cell>
          <cell r="D989" t="str">
            <v>Southern and Eastern Africa</v>
          </cell>
          <cell r="E989" t="str">
            <v>SWZ</v>
          </cell>
          <cell r="F989" t="str">
            <v>National Emergency Response Council on HIV/AIDS</v>
          </cell>
        </row>
        <row r="990">
          <cell r="B990" t="str">
            <v>SWZ-809-G08-S</v>
          </cell>
          <cell r="C990" t="str">
            <v>Active</v>
          </cell>
          <cell r="D990" t="str">
            <v>Southern and Eastern Africa</v>
          </cell>
          <cell r="E990" t="str">
            <v>SWZ</v>
          </cell>
          <cell r="F990" t="str">
            <v>National Emergency Response Council on HIV/AIDS</v>
          </cell>
        </row>
        <row r="991">
          <cell r="B991" t="str">
            <v>SWZ-M-NERCHA</v>
          </cell>
          <cell r="C991" t="str">
            <v>Active</v>
          </cell>
          <cell r="D991" t="str">
            <v>Southern and Eastern Africa</v>
          </cell>
          <cell r="E991" t="str">
            <v>SWZ</v>
          </cell>
          <cell r="F991" t="str">
            <v>National Emergency Response Council on HIV/AIDS</v>
          </cell>
        </row>
        <row r="992">
          <cell r="B992" t="str">
            <v>SWZ-T-NERCHA</v>
          </cell>
          <cell r="C992" t="str">
            <v>Active</v>
          </cell>
          <cell r="D992" t="str">
            <v>Southern and Eastern Africa</v>
          </cell>
          <cell r="E992" t="str">
            <v>SWZ</v>
          </cell>
          <cell r="F992" t="str">
            <v>National Emergency Response Council on HIV/AIDS</v>
          </cell>
        </row>
        <row r="993">
          <cell r="B993" t="str">
            <v>SYR-011-G02-H</v>
          </cell>
          <cell r="C993" t="str">
            <v>Active</v>
          </cell>
          <cell r="D993" t="str">
            <v>Middle East and North Africa</v>
          </cell>
          <cell r="E993" t="str">
            <v>SYR</v>
          </cell>
          <cell r="F993" t="str">
            <v>United Nations Development Programme, Syria</v>
          </cell>
        </row>
        <row r="994">
          <cell r="B994" t="str">
            <v>SYR-607-G01-T</v>
          </cell>
          <cell r="C994" t="str">
            <v>Active</v>
          </cell>
          <cell r="D994" t="str">
            <v>Middle East and North Africa</v>
          </cell>
          <cell r="E994" t="str">
            <v>SYR</v>
          </cell>
          <cell r="F994" t="str">
            <v>United Nations Development Programme, Syria</v>
          </cell>
        </row>
        <row r="995">
          <cell r="B995" t="str">
            <v>TAJ-102-G01-H-00</v>
          </cell>
          <cell r="C995" t="str">
            <v>Administratively Closed</v>
          </cell>
          <cell r="D995" t="str">
            <v>Eastern Europe and Central Asia</v>
          </cell>
          <cell r="E995" t="str">
            <v>TJK</v>
          </cell>
          <cell r="F995" t="str">
            <v>United Nations Development Programme, Tajikistan</v>
          </cell>
        </row>
        <row r="996">
          <cell r="B996" t="str">
            <v>TAJ-304-G02-T</v>
          </cell>
          <cell r="C996" t="str">
            <v>Active</v>
          </cell>
          <cell r="D996" t="str">
            <v>Eastern Europe and Central Asia</v>
          </cell>
          <cell r="E996" t="str">
            <v>TJK</v>
          </cell>
          <cell r="F996" t="str">
            <v>Project HOPE, Tajikistan</v>
          </cell>
        </row>
        <row r="997">
          <cell r="B997" t="str">
            <v>TAJ-404-G03-H</v>
          </cell>
          <cell r="C997" t="str">
            <v>Administratively Closed</v>
          </cell>
          <cell r="D997" t="str">
            <v>Eastern Europe and Central Asia</v>
          </cell>
          <cell r="E997" t="str">
            <v>TJK</v>
          </cell>
          <cell r="F997" t="str">
            <v>United Nations Development Programme, Tajikistan</v>
          </cell>
        </row>
        <row r="998">
          <cell r="B998" t="str">
            <v>TAJ-506-G04-M</v>
          </cell>
          <cell r="C998" t="str">
            <v>Administratively Closed</v>
          </cell>
          <cell r="D998" t="str">
            <v>Eastern Europe and Central Asia</v>
          </cell>
          <cell r="E998" t="str">
            <v>TJK</v>
          </cell>
          <cell r="F998" t="str">
            <v>United Nations Development Programme, Tajikistan</v>
          </cell>
        </row>
        <row r="999">
          <cell r="B999" t="str">
            <v>TAJ-607-G05-H</v>
          </cell>
          <cell r="C999" t="str">
            <v>Administratively Closed</v>
          </cell>
          <cell r="D999" t="str">
            <v>Eastern Europe and Central Asia</v>
          </cell>
          <cell r="E999" t="str">
            <v>TJK</v>
          </cell>
          <cell r="F999" t="str">
            <v>United Nations Development Programme, Tajikistan</v>
          </cell>
        </row>
        <row r="1000">
          <cell r="B1000" t="str">
            <v>TAJ-607-G06-T</v>
          </cell>
          <cell r="C1000" t="str">
            <v>Administratively Closed</v>
          </cell>
          <cell r="D1000" t="str">
            <v>Eastern Europe and Central Asia</v>
          </cell>
          <cell r="E1000" t="str">
            <v>TJK</v>
          </cell>
          <cell r="F1000" t="str">
            <v>United Nations Development Programme, Tajikistan</v>
          </cell>
        </row>
        <row r="1001">
          <cell r="B1001" t="str">
            <v>TAJ-809-G07-H</v>
          </cell>
          <cell r="C1001" t="str">
            <v>Active</v>
          </cell>
          <cell r="D1001" t="str">
            <v>Eastern Europe and Central Asia</v>
          </cell>
          <cell r="E1001" t="str">
            <v>TJK</v>
          </cell>
          <cell r="F1001" t="str">
            <v>United Nations Development Programme, Tajikistan</v>
          </cell>
        </row>
        <row r="1002">
          <cell r="B1002" t="str">
            <v>TAJ-809-G08-M</v>
          </cell>
          <cell r="C1002" t="str">
            <v>Active</v>
          </cell>
          <cell r="D1002" t="str">
            <v>Eastern Europe and Central Asia</v>
          </cell>
          <cell r="E1002" t="str">
            <v>TJK</v>
          </cell>
          <cell r="F1002" t="str">
            <v>United Nations Development Programme, Tajikistan</v>
          </cell>
        </row>
        <row r="1003">
          <cell r="B1003" t="str">
            <v>TAJ-809-G09-T</v>
          </cell>
          <cell r="C1003" t="str">
            <v>Active</v>
          </cell>
          <cell r="D1003" t="str">
            <v>Eastern Europe and Central Asia</v>
          </cell>
          <cell r="E1003" t="str">
            <v>TJK</v>
          </cell>
          <cell r="F1003" t="str">
            <v>United Nations Development Programme, Tajikistan</v>
          </cell>
        </row>
        <row r="1004">
          <cell r="B1004" t="str">
            <v>TNZ-102-G01-M-00</v>
          </cell>
          <cell r="C1004" t="str">
            <v>Financial Closure</v>
          </cell>
          <cell r="D1004" t="str">
            <v>High Impact Africa 2</v>
          </cell>
          <cell r="E1004" t="str">
            <v>TZA</v>
          </cell>
          <cell r="F1004" t="str">
            <v>Ministry of Health of Tanzania</v>
          </cell>
        </row>
        <row r="1005">
          <cell r="B1005" t="str">
            <v>TNZ-102-G02-H-00</v>
          </cell>
          <cell r="C1005" t="str">
            <v>Administratively Closed</v>
          </cell>
          <cell r="D1005" t="str">
            <v>High Impact Africa 2</v>
          </cell>
          <cell r="E1005" t="str">
            <v>TZA</v>
          </cell>
          <cell r="F1005" t="str">
            <v>Ministry of Finance of Tanzania</v>
          </cell>
        </row>
        <row r="1006">
          <cell r="B1006" t="str">
            <v>TNZ-304-G03-C</v>
          </cell>
          <cell r="C1006" t="str">
            <v>Financial Closure</v>
          </cell>
          <cell r="D1006" t="str">
            <v>High Impact Africa 2</v>
          </cell>
          <cell r="E1006" t="str">
            <v>TZA</v>
          </cell>
          <cell r="F1006" t="str">
            <v>Ministry of Finance of Tanzania</v>
          </cell>
        </row>
        <row r="1007">
          <cell r="B1007" t="str">
            <v>TNZ-405-G04-H</v>
          </cell>
          <cell r="C1007" t="str">
            <v>Financial Closure</v>
          </cell>
          <cell r="D1007" t="str">
            <v>High Impact Africa 2</v>
          </cell>
          <cell r="E1007" t="str">
            <v>TZA</v>
          </cell>
          <cell r="F1007" t="str">
            <v>Ministry of Finance of Tanzania</v>
          </cell>
        </row>
        <row r="1008">
          <cell r="B1008" t="str">
            <v>TNZ-405-G05-H</v>
          </cell>
          <cell r="C1008" t="str">
            <v>Financial Closure</v>
          </cell>
          <cell r="D1008" t="str">
            <v>High Impact Africa 2</v>
          </cell>
          <cell r="E1008" t="str">
            <v>TZA</v>
          </cell>
          <cell r="F1008" t="str">
            <v>Pact Tanzania</v>
          </cell>
        </row>
        <row r="1009">
          <cell r="B1009" t="str">
            <v>TNZ-405-G06-H</v>
          </cell>
          <cell r="C1009" t="str">
            <v>Active</v>
          </cell>
          <cell r="D1009" t="str">
            <v>High Impact Africa 2</v>
          </cell>
          <cell r="E1009" t="str">
            <v>TZA</v>
          </cell>
          <cell r="F1009" t="str">
            <v>Population Services International, Tanzania</v>
          </cell>
        </row>
        <row r="1010">
          <cell r="B1010" t="str">
            <v>TNZ-405-G07-H</v>
          </cell>
          <cell r="C1010" t="str">
            <v>Financial Closure</v>
          </cell>
          <cell r="D1010" t="str">
            <v>High Impact Africa 2</v>
          </cell>
          <cell r="E1010" t="str">
            <v>TZA</v>
          </cell>
          <cell r="F1010" t="str">
            <v>African Medical and Research Foundation in Tanzania</v>
          </cell>
        </row>
        <row r="1011">
          <cell r="B1011" t="str">
            <v>TNZ-405-G08-M</v>
          </cell>
          <cell r="C1011" t="str">
            <v>Financial Closure</v>
          </cell>
          <cell r="D1011" t="str">
            <v>High Impact Africa 2</v>
          </cell>
          <cell r="E1011" t="str">
            <v>TZA</v>
          </cell>
          <cell r="F1011" t="str">
            <v>Ministry of Finance of Tanzania</v>
          </cell>
        </row>
        <row r="1012">
          <cell r="B1012" t="str">
            <v>TNZ-607-G09-T</v>
          </cell>
          <cell r="C1012" t="str">
            <v>Active</v>
          </cell>
          <cell r="D1012" t="str">
            <v>High Impact Africa 2</v>
          </cell>
          <cell r="E1012" t="str">
            <v>TZA</v>
          </cell>
          <cell r="F1012" t="str">
            <v>Ministry of Finance of Tanzania</v>
          </cell>
        </row>
        <row r="1013">
          <cell r="B1013" t="str">
            <v>TNZ-708-G10-M</v>
          </cell>
          <cell r="C1013" t="str">
            <v>Administratively Closed</v>
          </cell>
          <cell r="D1013" t="str">
            <v>High Impact Africa 2</v>
          </cell>
          <cell r="E1013" t="str">
            <v>TZA</v>
          </cell>
          <cell r="F1013" t="str">
            <v>Ministry of Finance of Tanzania</v>
          </cell>
        </row>
        <row r="1014">
          <cell r="B1014" t="str">
            <v>TNZ-809-G11-M</v>
          </cell>
          <cell r="C1014" t="str">
            <v>Administratively Closed</v>
          </cell>
          <cell r="D1014" t="str">
            <v>High Impact Africa 2</v>
          </cell>
          <cell r="E1014" t="str">
            <v>TZA</v>
          </cell>
          <cell r="F1014" t="str">
            <v>Ministry of Finance of Tanzania</v>
          </cell>
        </row>
        <row r="1015">
          <cell r="B1015" t="str">
            <v>TNZ-809-G12-H</v>
          </cell>
          <cell r="C1015" t="str">
            <v>Active</v>
          </cell>
          <cell r="D1015" t="str">
            <v>High Impact Africa 2</v>
          </cell>
          <cell r="E1015" t="str">
            <v>TZA</v>
          </cell>
          <cell r="F1015" t="str">
            <v>African Medical and Research Foundation in Tanzania</v>
          </cell>
        </row>
        <row r="1016">
          <cell r="B1016" t="str">
            <v>TNZ-809-G13-H</v>
          </cell>
          <cell r="C1016" t="str">
            <v>Active</v>
          </cell>
          <cell r="D1016" t="str">
            <v>High Impact Africa 2</v>
          </cell>
          <cell r="E1016" t="str">
            <v>TZA</v>
          </cell>
          <cell r="F1016" t="str">
            <v>Ministry of Finance of Tanzania</v>
          </cell>
        </row>
        <row r="1017">
          <cell r="B1017" t="str">
            <v>TNZ-911-G14-S</v>
          </cell>
          <cell r="C1017" t="str">
            <v>Active</v>
          </cell>
          <cell r="D1017" t="str">
            <v>High Impact Africa 2</v>
          </cell>
          <cell r="E1017" t="str">
            <v>TZA</v>
          </cell>
          <cell r="F1017" t="str">
            <v>Ministry of Finance of Tanzania</v>
          </cell>
        </row>
        <row r="1018">
          <cell r="B1018" t="str">
            <v>TNZ-M-MOFEA</v>
          </cell>
          <cell r="C1018" t="str">
            <v>Active</v>
          </cell>
          <cell r="D1018" t="str">
            <v>High Impact Africa 2</v>
          </cell>
          <cell r="E1018" t="str">
            <v>TZA</v>
          </cell>
          <cell r="F1018" t="str">
            <v>Ministry of Finance of Tanzania</v>
          </cell>
        </row>
        <row r="1019">
          <cell r="B1019" t="str">
            <v>THA-102-G01-H-00</v>
          </cell>
          <cell r="C1019" t="str">
            <v>Administratively Closed</v>
          </cell>
          <cell r="D1019" t="str">
            <v>High Impact Asia</v>
          </cell>
          <cell r="E1019" t="str">
            <v>THA</v>
          </cell>
          <cell r="F1019" t="str">
            <v>Ministry of Public Health of Thailand</v>
          </cell>
        </row>
        <row r="1020">
          <cell r="B1020" t="str">
            <v>THA-102-G02-T-00</v>
          </cell>
          <cell r="C1020" t="str">
            <v>Administratively Closed</v>
          </cell>
          <cell r="D1020" t="str">
            <v>High Impact Asia</v>
          </cell>
          <cell r="E1020" t="str">
            <v>THA</v>
          </cell>
          <cell r="F1020" t="str">
            <v>Ministry of Public Health of Thailand</v>
          </cell>
        </row>
        <row r="1021">
          <cell r="B1021" t="str">
            <v>THA-202-G03-H-00</v>
          </cell>
          <cell r="C1021" t="str">
            <v>Administratively Closed</v>
          </cell>
          <cell r="D1021" t="str">
            <v>High Impact Asia</v>
          </cell>
          <cell r="E1021" t="str">
            <v>THA</v>
          </cell>
          <cell r="F1021" t="str">
            <v>Raks Thai Foundation</v>
          </cell>
        </row>
        <row r="1022">
          <cell r="B1022" t="str">
            <v>THA-202-G04-H-00</v>
          </cell>
          <cell r="C1022" t="str">
            <v>Administratively Closed</v>
          </cell>
          <cell r="D1022" t="str">
            <v>High Impact Asia</v>
          </cell>
          <cell r="E1022" t="str">
            <v>THA</v>
          </cell>
          <cell r="F1022" t="str">
            <v>Ministry of Public Health of Thailand</v>
          </cell>
        </row>
        <row r="1023">
          <cell r="B1023" t="str">
            <v>THA-202-G05-M-00</v>
          </cell>
          <cell r="C1023" t="str">
            <v>Administratively Closed</v>
          </cell>
          <cell r="D1023" t="str">
            <v>High Impact Asia</v>
          </cell>
          <cell r="E1023" t="str">
            <v>THA</v>
          </cell>
          <cell r="F1023" t="str">
            <v>Ministry of Public Health of Thailand</v>
          </cell>
        </row>
        <row r="1024">
          <cell r="B1024" t="str">
            <v>THA-304-G06-H</v>
          </cell>
          <cell r="C1024" t="str">
            <v>Administratively Closed</v>
          </cell>
          <cell r="D1024" t="str">
            <v>High Impact Asia</v>
          </cell>
          <cell r="E1024" t="str">
            <v>THA</v>
          </cell>
          <cell r="F1024" t="str">
            <v>Raks Thai Foundation</v>
          </cell>
        </row>
        <row r="1025">
          <cell r="B1025" t="str">
            <v>THA-607-G07-T</v>
          </cell>
          <cell r="C1025" t="str">
            <v>Financial Closure</v>
          </cell>
          <cell r="D1025" t="str">
            <v>High Impact Asia</v>
          </cell>
          <cell r="E1025" t="str">
            <v>THA</v>
          </cell>
          <cell r="F1025" t="str">
            <v>Ministry of Public Health of Thailand</v>
          </cell>
        </row>
        <row r="1026">
          <cell r="B1026" t="str">
            <v>THA-607-G08-T</v>
          </cell>
          <cell r="C1026" t="str">
            <v>Financial Closure</v>
          </cell>
          <cell r="D1026" t="str">
            <v>High Impact Asia</v>
          </cell>
          <cell r="E1026" t="str">
            <v>THA</v>
          </cell>
          <cell r="F1026" t="str">
            <v>World Vision Thailand</v>
          </cell>
        </row>
        <row r="1027">
          <cell r="B1027" t="str">
            <v>THA-708-G09-M</v>
          </cell>
          <cell r="C1027" t="str">
            <v>Administratively Closed</v>
          </cell>
          <cell r="D1027" t="str">
            <v>High Impact Asia</v>
          </cell>
          <cell r="E1027" t="str">
            <v>THA</v>
          </cell>
          <cell r="F1027" t="str">
            <v>Ministry of Public Health of Thailand</v>
          </cell>
        </row>
        <row r="1028">
          <cell r="B1028" t="str">
            <v>THA-809-G10-H</v>
          </cell>
          <cell r="C1028" t="str">
            <v>Administratively Closed</v>
          </cell>
          <cell r="D1028" t="str">
            <v>High Impact Asia</v>
          </cell>
          <cell r="E1028" t="str">
            <v>THA</v>
          </cell>
          <cell r="F1028" t="str">
            <v>Ministry of Public Health of Thailand</v>
          </cell>
        </row>
        <row r="1029">
          <cell r="B1029" t="str">
            <v>THA-809-G11-H</v>
          </cell>
          <cell r="C1029" t="str">
            <v>Administratively Closed</v>
          </cell>
          <cell r="D1029" t="str">
            <v>High Impact Asia</v>
          </cell>
          <cell r="E1029" t="str">
            <v>THA</v>
          </cell>
          <cell r="F1029" t="str">
            <v>Population Services International, USA</v>
          </cell>
        </row>
        <row r="1030">
          <cell r="B1030" t="str">
            <v>THA-809-G12-H</v>
          </cell>
          <cell r="C1030" t="str">
            <v>Administratively Closed</v>
          </cell>
          <cell r="D1030" t="str">
            <v>High Impact Asia</v>
          </cell>
          <cell r="E1030" t="str">
            <v>THA</v>
          </cell>
          <cell r="F1030" t="str">
            <v>Raks Thai Foundation</v>
          </cell>
        </row>
        <row r="1031">
          <cell r="B1031" t="str">
            <v>THA-809-G13-T</v>
          </cell>
          <cell r="C1031" t="str">
            <v>Administratively Closed</v>
          </cell>
          <cell r="D1031" t="str">
            <v>High Impact Asia</v>
          </cell>
          <cell r="E1031" t="str">
            <v>THA</v>
          </cell>
          <cell r="F1031" t="str">
            <v>Ministry of Public Health of Thailand</v>
          </cell>
        </row>
        <row r="1032">
          <cell r="B1032" t="str">
            <v>THA-C-DDC</v>
          </cell>
          <cell r="C1032" t="str">
            <v>Active</v>
          </cell>
          <cell r="D1032" t="str">
            <v>High Impact Asia</v>
          </cell>
          <cell r="E1032" t="str">
            <v>THA</v>
          </cell>
          <cell r="F1032" t="str">
            <v>Ministry of Public Health of Thailand</v>
          </cell>
        </row>
        <row r="1033">
          <cell r="B1033" t="str">
            <v>THA-C-RTF</v>
          </cell>
          <cell r="C1033" t="str">
            <v>Active</v>
          </cell>
          <cell r="D1033" t="str">
            <v>High Impact Asia</v>
          </cell>
          <cell r="E1033" t="str">
            <v>THA</v>
          </cell>
          <cell r="F1033" t="str">
            <v>Raks Thai Foundation</v>
          </cell>
        </row>
        <row r="1034">
          <cell r="B1034" t="str">
            <v>THA-H-ACC</v>
          </cell>
          <cell r="C1034" t="str">
            <v>Active</v>
          </cell>
          <cell r="D1034" t="str">
            <v>High Impact Asia</v>
          </cell>
          <cell r="E1034" t="str">
            <v>THA</v>
          </cell>
          <cell r="F1034" t="str">
            <v>Aids Access Foundation</v>
          </cell>
        </row>
        <row r="1035">
          <cell r="B1035" t="str">
            <v>THA-H-DDC</v>
          </cell>
          <cell r="C1035" t="str">
            <v>Active</v>
          </cell>
          <cell r="D1035" t="str">
            <v>High Impact Asia</v>
          </cell>
          <cell r="E1035" t="str">
            <v>THA</v>
          </cell>
          <cell r="F1035" t="str">
            <v>Ministry of Public Health of Thailand</v>
          </cell>
        </row>
        <row r="1036">
          <cell r="B1036" t="str">
            <v>THA-H-PSI</v>
          </cell>
          <cell r="C1036" t="str">
            <v>Active</v>
          </cell>
          <cell r="D1036" t="str">
            <v>High Impact Asia</v>
          </cell>
          <cell r="E1036" t="str">
            <v>THA</v>
          </cell>
          <cell r="F1036" t="str">
            <v>Population Services International, USA</v>
          </cell>
        </row>
        <row r="1037">
          <cell r="B1037" t="str">
            <v>THA-H-RTF</v>
          </cell>
          <cell r="C1037" t="str">
            <v>Active</v>
          </cell>
          <cell r="D1037" t="str">
            <v>High Impact Asia</v>
          </cell>
          <cell r="E1037" t="str">
            <v>THA</v>
          </cell>
          <cell r="F1037" t="str">
            <v>Raks Thai Foundation</v>
          </cell>
        </row>
        <row r="1038">
          <cell r="B1038" t="str">
            <v>THA-M-DDC</v>
          </cell>
          <cell r="C1038" t="str">
            <v>Active</v>
          </cell>
          <cell r="D1038" t="str">
            <v>High Impact Asia</v>
          </cell>
          <cell r="E1038" t="str">
            <v>THA</v>
          </cell>
          <cell r="F1038" t="str">
            <v>Ministry of Public Health of Thailand</v>
          </cell>
        </row>
        <row r="1039">
          <cell r="B1039" t="str">
            <v>THA-T-DDC</v>
          </cell>
          <cell r="C1039" t="str">
            <v>Active</v>
          </cell>
          <cell r="D1039" t="str">
            <v>High Impact Asia</v>
          </cell>
          <cell r="E1039" t="str">
            <v>THA</v>
          </cell>
          <cell r="F1039" t="str">
            <v>Ministry of Public Health of Thailand</v>
          </cell>
        </row>
        <row r="1040">
          <cell r="B1040" t="str">
            <v>TLS-708-G04-T</v>
          </cell>
          <cell r="C1040" t="str">
            <v>Active</v>
          </cell>
          <cell r="D1040" t="str">
            <v>South East Asia</v>
          </cell>
          <cell r="E1040" t="str">
            <v>TLS</v>
          </cell>
          <cell r="F1040" t="str">
            <v>Ministry of Health of Timor-Leste</v>
          </cell>
        </row>
        <row r="1041">
          <cell r="B1041" t="str">
            <v>TLS-H-MOH</v>
          </cell>
          <cell r="C1041" t="str">
            <v>Active</v>
          </cell>
          <cell r="D1041" t="str">
            <v>South East Asia</v>
          </cell>
          <cell r="E1041" t="str">
            <v>TLS</v>
          </cell>
          <cell r="F1041" t="str">
            <v>Ministry of Health of Timor-Leste</v>
          </cell>
        </row>
        <row r="1042">
          <cell r="B1042" t="str">
            <v>TLS-M-MOH</v>
          </cell>
          <cell r="C1042" t="str">
            <v>Active</v>
          </cell>
          <cell r="D1042" t="str">
            <v>South East Asia</v>
          </cell>
          <cell r="E1042" t="str">
            <v>TLS</v>
          </cell>
          <cell r="F1042" t="str">
            <v>Ministry of Health of Timor-Leste</v>
          </cell>
        </row>
        <row r="1043">
          <cell r="B1043" t="str">
            <v>TMP-202-G01-M-00</v>
          </cell>
          <cell r="C1043" t="str">
            <v>Administratively Closed</v>
          </cell>
          <cell r="D1043" t="str">
            <v>South East Asia</v>
          </cell>
          <cell r="E1043" t="str">
            <v>TLS</v>
          </cell>
          <cell r="F1043" t="str">
            <v>Ministry of Health of Timor-Leste</v>
          </cell>
        </row>
        <row r="1044">
          <cell r="B1044" t="str">
            <v>TMP-304-G02-T</v>
          </cell>
          <cell r="C1044" t="str">
            <v>Administratively Closed</v>
          </cell>
          <cell r="D1044" t="str">
            <v>South East Asia</v>
          </cell>
          <cell r="E1044" t="str">
            <v>TLS</v>
          </cell>
          <cell r="F1044" t="str">
            <v>Ministry of Health of Timor-Leste</v>
          </cell>
        </row>
        <row r="1045">
          <cell r="B1045" t="str">
            <v>TMP-506-G03-H</v>
          </cell>
          <cell r="C1045" t="str">
            <v>Administratively Closed</v>
          </cell>
          <cell r="D1045" t="str">
            <v>South East Asia</v>
          </cell>
          <cell r="E1045" t="str">
            <v>TLS</v>
          </cell>
          <cell r="F1045" t="str">
            <v>Ministry of Health of Timor-Leste</v>
          </cell>
        </row>
        <row r="1046">
          <cell r="B1046" t="str">
            <v>TMP-709-G05-M</v>
          </cell>
          <cell r="C1046" t="str">
            <v>Administratively Closed</v>
          </cell>
          <cell r="D1046" t="str">
            <v>South East Asia</v>
          </cell>
          <cell r="E1046" t="str">
            <v>TLS</v>
          </cell>
          <cell r="F1046" t="str">
            <v>Ministry of Health of Timor-Leste</v>
          </cell>
        </row>
        <row r="1047">
          <cell r="B1047" t="str">
            <v>TGO-202-G01-H-00</v>
          </cell>
          <cell r="C1047" t="str">
            <v>Administratively Closed</v>
          </cell>
          <cell r="D1047" t="str">
            <v>Central Africa</v>
          </cell>
          <cell r="E1047" t="str">
            <v>TGO</v>
          </cell>
          <cell r="F1047" t="str">
            <v>United Nations Development Programme, Togo</v>
          </cell>
        </row>
        <row r="1048">
          <cell r="B1048" t="str">
            <v>TGO-304-G02-M</v>
          </cell>
          <cell r="C1048" t="str">
            <v>Administratively Closed</v>
          </cell>
          <cell r="D1048" t="str">
            <v>Central Africa</v>
          </cell>
          <cell r="E1048" t="str">
            <v>TGO</v>
          </cell>
          <cell r="F1048" t="str">
            <v>United Nations Development Programme, Togo</v>
          </cell>
        </row>
        <row r="1049">
          <cell r="B1049" t="str">
            <v>TGO-304-G03-T</v>
          </cell>
          <cell r="C1049" t="str">
            <v>Administratively Closed</v>
          </cell>
          <cell r="D1049" t="str">
            <v>Central Africa</v>
          </cell>
          <cell r="E1049" t="str">
            <v>TGO</v>
          </cell>
          <cell r="F1049" t="str">
            <v>United Nations Development Programme, Togo</v>
          </cell>
        </row>
        <row r="1050">
          <cell r="B1050" t="str">
            <v>TGO-405-G04-H</v>
          </cell>
          <cell r="C1050" t="str">
            <v>Financial Closure</v>
          </cell>
          <cell r="D1050" t="str">
            <v>Central Africa</v>
          </cell>
          <cell r="E1050" t="str">
            <v>TGO</v>
          </cell>
          <cell r="F1050" t="str">
            <v>Population Services International, Togo</v>
          </cell>
        </row>
        <row r="1051">
          <cell r="B1051" t="str">
            <v>TGO-405-G05-M</v>
          </cell>
          <cell r="C1051" t="str">
            <v>Administratively Closed</v>
          </cell>
          <cell r="D1051" t="str">
            <v>Central Africa</v>
          </cell>
          <cell r="E1051" t="str">
            <v>TGO</v>
          </cell>
          <cell r="F1051" t="str">
            <v>United Nations Development Programme, Togo</v>
          </cell>
        </row>
        <row r="1052">
          <cell r="B1052" t="str">
            <v>TGO-607-G06-M</v>
          </cell>
          <cell r="C1052" t="str">
            <v>Administratively Closed</v>
          </cell>
          <cell r="D1052" t="str">
            <v>Central Africa</v>
          </cell>
          <cell r="E1052" t="str">
            <v>TGO</v>
          </cell>
          <cell r="F1052" t="str">
            <v>United Nations Development Programme, Togo</v>
          </cell>
        </row>
        <row r="1053">
          <cell r="B1053" t="str">
            <v>TGO-607-G07-T</v>
          </cell>
          <cell r="C1053" t="str">
            <v>Administratively Closed</v>
          </cell>
          <cell r="D1053" t="str">
            <v>Central Africa</v>
          </cell>
          <cell r="E1053" t="str">
            <v>TGO</v>
          </cell>
          <cell r="F1053" t="str">
            <v>United Nations Development Programme, Togo</v>
          </cell>
        </row>
        <row r="1054">
          <cell r="B1054" t="str">
            <v>TGO-809-G08-H</v>
          </cell>
          <cell r="C1054" t="str">
            <v>Active</v>
          </cell>
          <cell r="D1054" t="str">
            <v>Central Africa</v>
          </cell>
          <cell r="E1054" t="str">
            <v>TGO</v>
          </cell>
          <cell r="F1054" t="str">
            <v>Ministry of Health of Togo</v>
          </cell>
        </row>
        <row r="1055">
          <cell r="B1055" t="str">
            <v>TGO-809-G09-H</v>
          </cell>
          <cell r="C1055" t="str">
            <v>Active</v>
          </cell>
          <cell r="D1055" t="str">
            <v>Central Africa</v>
          </cell>
          <cell r="E1055" t="str">
            <v>TGO</v>
          </cell>
          <cell r="F1055" t="str">
            <v>Population Services International, Togo</v>
          </cell>
        </row>
        <row r="1056">
          <cell r="B1056" t="str">
            <v>TGO-910-G10-M</v>
          </cell>
          <cell r="C1056" t="str">
            <v>Active</v>
          </cell>
          <cell r="D1056" t="str">
            <v>Central Africa</v>
          </cell>
          <cell r="E1056" t="str">
            <v>TGO</v>
          </cell>
          <cell r="F1056" t="str">
            <v>Plan International Togo</v>
          </cell>
        </row>
        <row r="1057">
          <cell r="B1057" t="str">
            <v>TGO-910-G11-M</v>
          </cell>
          <cell r="C1057" t="str">
            <v>Active</v>
          </cell>
          <cell r="D1057" t="str">
            <v>Central Africa</v>
          </cell>
          <cell r="E1057" t="str">
            <v>TGO</v>
          </cell>
          <cell r="F1057" t="str">
            <v>Ministry of Health of Togo</v>
          </cell>
        </row>
        <row r="1058">
          <cell r="B1058" t="str">
            <v>TGO-T12-G12-T</v>
          </cell>
          <cell r="C1058" t="str">
            <v>Active</v>
          </cell>
          <cell r="D1058" t="str">
            <v>Central Africa</v>
          </cell>
          <cell r="E1058" t="str">
            <v>TGO</v>
          </cell>
          <cell r="F1058" t="str">
            <v>Ministry of Health of Togo</v>
          </cell>
        </row>
        <row r="1059">
          <cell r="B1059" t="str">
            <v>TUN-607-G01-H</v>
          </cell>
          <cell r="C1059" t="str">
            <v>Active</v>
          </cell>
          <cell r="D1059" t="str">
            <v>Middle East and North Africa</v>
          </cell>
          <cell r="E1059" t="str">
            <v>TUN</v>
          </cell>
          <cell r="F1059" t="str">
            <v>National Office for Family and Population</v>
          </cell>
        </row>
        <row r="1060">
          <cell r="B1060" t="str">
            <v>TUN-810-G02-T</v>
          </cell>
          <cell r="C1060" t="str">
            <v>Active</v>
          </cell>
          <cell r="D1060" t="str">
            <v>Middle East and North Africa</v>
          </cell>
          <cell r="E1060" t="str">
            <v>TUN</v>
          </cell>
          <cell r="F1060" t="str">
            <v>Direction des Soins de Santé de Base, Government of Tunisia</v>
          </cell>
        </row>
        <row r="1061">
          <cell r="B1061" t="str">
            <v>TUN-810-G03-T</v>
          </cell>
          <cell r="C1061" t="str">
            <v>Active</v>
          </cell>
          <cell r="D1061" t="str">
            <v>Middle East and North Africa</v>
          </cell>
          <cell r="E1061" t="str">
            <v>TUN</v>
          </cell>
          <cell r="F1061" t="str">
            <v>Société Tunisienne des Maladies Respiratoires</v>
          </cell>
        </row>
        <row r="1062">
          <cell r="B1062" t="str">
            <v>TUR-405-G01-H</v>
          </cell>
          <cell r="C1062" t="str">
            <v>Administratively Closed</v>
          </cell>
          <cell r="D1062" t="str">
            <v>Eastern Europe and Central Asia</v>
          </cell>
          <cell r="E1062" t="str">
            <v>TUR</v>
          </cell>
          <cell r="F1062" t="str">
            <v>Ministry of Health of Turkey</v>
          </cell>
        </row>
        <row r="1063">
          <cell r="B1063" t="str">
            <v>TKM-910-G01-T</v>
          </cell>
          <cell r="C1063" t="str">
            <v>Active</v>
          </cell>
          <cell r="D1063" t="str">
            <v>Eastern Europe and Central Asia</v>
          </cell>
          <cell r="E1063" t="str">
            <v>TKM</v>
          </cell>
          <cell r="F1063" t="str">
            <v>United Nations Development Programme, Turkmenistan</v>
          </cell>
        </row>
        <row r="1064">
          <cell r="B1064" t="str">
            <v>UGA-M-MoFPED</v>
          </cell>
          <cell r="C1064" t="str">
            <v>Active</v>
          </cell>
          <cell r="D1064" t="str">
            <v>High Impact Africa 2</v>
          </cell>
          <cell r="E1064" t="str">
            <v>UGA</v>
          </cell>
          <cell r="F1064" t="str">
            <v>Ministry of Finance, Planning and Economic Development of Uganda</v>
          </cell>
        </row>
        <row r="1065">
          <cell r="B1065" t="str">
            <v>UGA-M-TASO</v>
          </cell>
          <cell r="C1065" t="str">
            <v>Active</v>
          </cell>
          <cell r="D1065" t="str">
            <v>High Impact Africa 2</v>
          </cell>
          <cell r="E1065" t="str">
            <v>UGA</v>
          </cell>
          <cell r="F1065" t="str">
            <v>The AIDS Support Organisation (Uganda) Limited</v>
          </cell>
        </row>
        <row r="1066">
          <cell r="B1066" t="str">
            <v>UGD-011-G09-S</v>
          </cell>
          <cell r="C1066" t="str">
            <v>Active</v>
          </cell>
          <cell r="D1066" t="str">
            <v>High Impact Africa 2</v>
          </cell>
          <cell r="E1066" t="str">
            <v>UGA</v>
          </cell>
          <cell r="F1066" t="str">
            <v>Ministry of Finance, Planning and Economic Development of Uganda</v>
          </cell>
        </row>
        <row r="1067">
          <cell r="B1067" t="str">
            <v>UGD-011-G10-S</v>
          </cell>
          <cell r="C1067" t="str">
            <v>Active</v>
          </cell>
          <cell r="D1067" t="str">
            <v>High Impact Africa 2</v>
          </cell>
          <cell r="E1067" t="str">
            <v>UGA</v>
          </cell>
          <cell r="F1067" t="str">
            <v>The AIDS Support Organisation (Uganda) Limited</v>
          </cell>
        </row>
        <row r="1068">
          <cell r="B1068" t="str">
            <v>UGD-011-G11-M</v>
          </cell>
          <cell r="C1068" t="str">
            <v>Active</v>
          </cell>
          <cell r="D1068" t="str">
            <v>High Impact Africa 2</v>
          </cell>
          <cell r="E1068" t="str">
            <v>UGA</v>
          </cell>
          <cell r="F1068" t="str">
            <v>Ministry of Finance, Planning and Economic Development of Uganda</v>
          </cell>
        </row>
        <row r="1069">
          <cell r="B1069" t="str">
            <v>UGD-011-G12-M</v>
          </cell>
          <cell r="C1069" t="str">
            <v>Active</v>
          </cell>
          <cell r="D1069" t="str">
            <v>High Impact Africa 2</v>
          </cell>
          <cell r="E1069" t="str">
            <v>UGA</v>
          </cell>
          <cell r="F1069" t="str">
            <v>The AIDS Support Organisation (Uganda) Limited</v>
          </cell>
        </row>
        <row r="1070">
          <cell r="B1070" t="str">
            <v>UGD-102-G01-H-00</v>
          </cell>
          <cell r="C1070" t="str">
            <v>Administratively Closed</v>
          </cell>
          <cell r="D1070" t="str">
            <v>High Impact Africa 2</v>
          </cell>
          <cell r="E1070" t="str">
            <v>UGA</v>
          </cell>
          <cell r="F1070" t="str">
            <v>Ministry of Finance, Planning and Economic Development of Uganda</v>
          </cell>
        </row>
        <row r="1071">
          <cell r="B1071" t="str">
            <v>UGD-202-G02-M-00</v>
          </cell>
          <cell r="C1071" t="str">
            <v>Administratively Closed</v>
          </cell>
          <cell r="D1071" t="str">
            <v>High Impact Africa 2</v>
          </cell>
          <cell r="E1071" t="str">
            <v>UGA</v>
          </cell>
          <cell r="F1071" t="str">
            <v>Ministry of Finance, Planning and Economic Development of Uganda</v>
          </cell>
        </row>
        <row r="1072">
          <cell r="B1072" t="str">
            <v>UGD-202-G03-T-00</v>
          </cell>
          <cell r="C1072" t="str">
            <v>Administratively Closed</v>
          </cell>
          <cell r="D1072" t="str">
            <v>High Impact Africa 2</v>
          </cell>
          <cell r="E1072" t="str">
            <v>UGA</v>
          </cell>
          <cell r="F1072" t="str">
            <v>Ministry of Finance, Planning and Economic Development of Uganda</v>
          </cell>
        </row>
        <row r="1073">
          <cell r="B1073" t="str">
            <v>UGD-304-G04-H</v>
          </cell>
          <cell r="C1073" t="str">
            <v>Financial Closure</v>
          </cell>
          <cell r="D1073" t="str">
            <v>High Impact Africa 2</v>
          </cell>
          <cell r="E1073" t="str">
            <v>UGA</v>
          </cell>
          <cell r="F1073" t="str">
            <v>Ministry of Finance, Planning and Economic Development of Uganda</v>
          </cell>
        </row>
        <row r="1074">
          <cell r="B1074" t="str">
            <v>UGD-405-G05-M</v>
          </cell>
          <cell r="C1074" t="str">
            <v>Financial Closure</v>
          </cell>
          <cell r="D1074" t="str">
            <v>High Impact Africa 2</v>
          </cell>
          <cell r="E1074" t="str">
            <v>UGA</v>
          </cell>
          <cell r="F1074" t="str">
            <v>Ministry of Finance, Planning and Economic Development of Uganda</v>
          </cell>
        </row>
        <row r="1075">
          <cell r="B1075" t="str">
            <v>UGD-607-G06-T</v>
          </cell>
          <cell r="C1075" t="str">
            <v>Administratively Closed</v>
          </cell>
          <cell r="D1075" t="str">
            <v>High Impact Africa 2</v>
          </cell>
          <cell r="E1075" t="str">
            <v>UGA</v>
          </cell>
          <cell r="F1075" t="str">
            <v>Ministry of Finance, Planning and Economic Development of Uganda</v>
          </cell>
        </row>
        <row r="1076">
          <cell r="B1076" t="str">
            <v>UGD-708-G07-H</v>
          </cell>
          <cell r="C1076" t="str">
            <v>Active</v>
          </cell>
          <cell r="D1076" t="str">
            <v>High Impact Africa 2</v>
          </cell>
          <cell r="E1076" t="str">
            <v>UGA</v>
          </cell>
          <cell r="F1076" t="str">
            <v>Ministry of Finance, Planning and Economic Development of Uganda</v>
          </cell>
        </row>
        <row r="1077">
          <cell r="B1077" t="str">
            <v>UGD-708-G08-M</v>
          </cell>
          <cell r="C1077" t="str">
            <v>Active</v>
          </cell>
          <cell r="D1077" t="str">
            <v>High Impact Africa 2</v>
          </cell>
          <cell r="E1077" t="str">
            <v>UGA</v>
          </cell>
          <cell r="F1077" t="str">
            <v>Ministry of Finance, Planning and Economic Development of Uganda</v>
          </cell>
        </row>
        <row r="1078">
          <cell r="B1078" t="str">
            <v>UGD-708-G13-H</v>
          </cell>
          <cell r="C1078" t="str">
            <v>Active</v>
          </cell>
          <cell r="D1078" t="str">
            <v>High Impact Africa 2</v>
          </cell>
          <cell r="E1078" t="str">
            <v>UGA</v>
          </cell>
          <cell r="F1078" t="str">
            <v>The AIDS Support Organisation (Uganda) Limited</v>
          </cell>
        </row>
        <row r="1079">
          <cell r="B1079" t="str">
            <v>UGD-T-MoFPED</v>
          </cell>
          <cell r="C1079" t="str">
            <v>Active</v>
          </cell>
          <cell r="D1079" t="str">
            <v>High Impact Africa 2</v>
          </cell>
          <cell r="E1079" t="str">
            <v>UGA</v>
          </cell>
          <cell r="F1079" t="str">
            <v>Ministry of Finance, Planning and Economic Development of Uganda</v>
          </cell>
        </row>
        <row r="1080">
          <cell r="B1080" t="str">
            <v>UKR-011-G08-H</v>
          </cell>
          <cell r="C1080" t="str">
            <v>Active</v>
          </cell>
          <cell r="D1080" t="str">
            <v>Eastern Europe and Central Asia</v>
          </cell>
          <cell r="E1080" t="str">
            <v>UKR</v>
          </cell>
          <cell r="F1080" t="str">
            <v>International HIV/AIDS Alliance, Ukraine</v>
          </cell>
        </row>
        <row r="1081">
          <cell r="B1081" t="str">
            <v>UKR-011-G09-H</v>
          </cell>
          <cell r="C1081" t="str">
            <v>Active</v>
          </cell>
          <cell r="D1081" t="str">
            <v>Eastern Europe and Central Asia</v>
          </cell>
          <cell r="E1081" t="str">
            <v>UKR</v>
          </cell>
          <cell r="F1081" t="str">
            <v>All-Ukrainian Network of People Living with HIV/AIDS</v>
          </cell>
        </row>
        <row r="1082">
          <cell r="B1082" t="str">
            <v>UKR-011-G10-H</v>
          </cell>
          <cell r="C1082" t="str">
            <v>Active</v>
          </cell>
          <cell r="D1082" t="str">
            <v>Eastern Europe and Central Asia</v>
          </cell>
          <cell r="E1082" t="str">
            <v>UKR</v>
          </cell>
          <cell r="F1082" t="str">
            <v>Ukrainian Center for Socially Dangerous Disease Control of the Ministry of Health of Ukraine</v>
          </cell>
        </row>
        <row r="1083">
          <cell r="B1083" t="str">
            <v>UKR-102-A04-H-00</v>
          </cell>
          <cell r="C1083" t="str">
            <v>Administratively Closed</v>
          </cell>
          <cell r="D1083" t="str">
            <v>Eastern Europe and Central Asia</v>
          </cell>
          <cell r="E1083" t="str">
            <v>UKR</v>
          </cell>
          <cell r="F1083" t="str">
            <v>International HIV/AIDS Alliance, Ukraine</v>
          </cell>
        </row>
        <row r="1084">
          <cell r="B1084" t="str">
            <v>UKR-102-G01-H-00</v>
          </cell>
          <cell r="C1084" t="str">
            <v>Administratively Closed</v>
          </cell>
          <cell r="D1084" t="str">
            <v>Eastern Europe and Central Asia</v>
          </cell>
          <cell r="E1084" t="str">
            <v>UKR</v>
          </cell>
          <cell r="F1084" t="str">
            <v>Ukrainian Fund to Fight HIV Infection and AIDS</v>
          </cell>
        </row>
        <row r="1085">
          <cell r="B1085" t="str">
            <v>UKR-102-G02-H-00</v>
          </cell>
          <cell r="C1085" t="str">
            <v>Administratively Closed</v>
          </cell>
          <cell r="D1085" t="str">
            <v>Eastern Europe and Central Asia</v>
          </cell>
          <cell r="E1085" t="str">
            <v>UKR</v>
          </cell>
          <cell r="F1085" t="str">
            <v>Ukrainian Center for Socially Dangerous Disease Control of the Ministry of Health of Ukraine</v>
          </cell>
        </row>
        <row r="1086">
          <cell r="B1086" t="str">
            <v>UKR-102-G03-H-00</v>
          </cell>
          <cell r="C1086" t="str">
            <v>Administratively Closed</v>
          </cell>
          <cell r="D1086" t="str">
            <v>Eastern Europe and Central Asia</v>
          </cell>
          <cell r="E1086" t="str">
            <v>UKR</v>
          </cell>
          <cell r="F1086" t="str">
            <v>United Nations Development Programme, Ukraine</v>
          </cell>
        </row>
        <row r="1087">
          <cell r="B1087" t="str">
            <v>UKR-102-G04-H-00</v>
          </cell>
          <cell r="C1087" t="str">
            <v>Administratively Closed</v>
          </cell>
          <cell r="D1087" t="str">
            <v>Eastern Europe and Central Asia</v>
          </cell>
          <cell r="E1087" t="str">
            <v>UKR</v>
          </cell>
          <cell r="F1087" t="str">
            <v>International HIV/AIDS Alliance, Ukraine</v>
          </cell>
        </row>
        <row r="1088">
          <cell r="B1088" t="str">
            <v>UKR-607-G05-H</v>
          </cell>
          <cell r="C1088" t="str">
            <v>Financial Closure</v>
          </cell>
          <cell r="D1088" t="str">
            <v>Eastern Europe and Central Asia</v>
          </cell>
          <cell r="E1088" t="str">
            <v>UKR</v>
          </cell>
          <cell r="F1088" t="str">
            <v>International HIV/AIDS Alliance, Ukraine</v>
          </cell>
        </row>
        <row r="1089">
          <cell r="B1089" t="str">
            <v>UKR-607-G06-H</v>
          </cell>
          <cell r="C1089" t="str">
            <v>Financial Closure</v>
          </cell>
          <cell r="D1089" t="str">
            <v>Eastern Europe and Central Asia</v>
          </cell>
          <cell r="E1089" t="str">
            <v>UKR</v>
          </cell>
          <cell r="F1089" t="str">
            <v>All-Ukrainian Network of People Living with HIV/AIDS</v>
          </cell>
        </row>
        <row r="1090">
          <cell r="B1090" t="str">
            <v>UKR-911-G07-T</v>
          </cell>
          <cell r="C1090" t="str">
            <v>Administratively Closed</v>
          </cell>
          <cell r="D1090" t="str">
            <v>Eastern Europe and Central Asia</v>
          </cell>
          <cell r="E1090" t="str">
            <v>UKR</v>
          </cell>
          <cell r="F1090" t="str">
            <v>Foundation for Development of Ukraine</v>
          </cell>
        </row>
        <row r="1091">
          <cell r="B1091" t="str">
            <v>UKR-913-G11-T</v>
          </cell>
          <cell r="C1091" t="str">
            <v>Active</v>
          </cell>
          <cell r="D1091" t="str">
            <v>Eastern Europe and Central Asia</v>
          </cell>
          <cell r="E1091" t="str">
            <v>UKR</v>
          </cell>
          <cell r="F1091" t="str">
            <v>Ukrainian Center for Socially Dangerous Disease Control of the Ministry of Health of Ukraine</v>
          </cell>
        </row>
        <row r="1092">
          <cell r="B1092" t="str">
            <v>UKR-C-AUA</v>
          </cell>
          <cell r="C1092" t="str">
            <v>Active</v>
          </cell>
          <cell r="D1092" t="str">
            <v>Eastern Europe and Central Asia</v>
          </cell>
          <cell r="E1092" t="str">
            <v>UKR</v>
          </cell>
          <cell r="F1092" t="str">
            <v>International HIV/AIDS Alliance, Ukraine</v>
          </cell>
        </row>
        <row r="1093">
          <cell r="B1093" t="str">
            <v>UKR-C-AUN</v>
          </cell>
          <cell r="C1093" t="str">
            <v>Active</v>
          </cell>
          <cell r="D1093" t="str">
            <v>Eastern Europe and Central Asia</v>
          </cell>
          <cell r="E1093" t="str">
            <v>UKR</v>
          </cell>
          <cell r="F1093" t="str">
            <v>All-Ukrainian Network of People Living with HIV/AIDS</v>
          </cell>
        </row>
        <row r="1094">
          <cell r="B1094" t="str">
            <v>UKR-C-UCDC</v>
          </cell>
          <cell r="C1094" t="str">
            <v>Active</v>
          </cell>
          <cell r="D1094" t="str">
            <v>Eastern Europe and Central Asia</v>
          </cell>
          <cell r="E1094" t="str">
            <v>UKR</v>
          </cell>
          <cell r="F1094" t="str">
            <v>Ukrainian Center for Socially Dangerous Disease Control of the Ministry of Health of Ukraine</v>
          </cell>
        </row>
        <row r="1095">
          <cell r="B1095" t="str">
            <v>URY-011-G01-H</v>
          </cell>
          <cell r="C1095" t="str">
            <v>Administratively Closed</v>
          </cell>
          <cell r="D1095" t="str">
            <v>Latin America and Caribbean</v>
          </cell>
          <cell r="E1095" t="str">
            <v>URY</v>
          </cell>
          <cell r="F1095" t="str">
            <v>Agencia Nacional de Investigación e Innovación</v>
          </cell>
        </row>
        <row r="1096">
          <cell r="B1096" t="str">
            <v>URY-011-G02-H</v>
          </cell>
          <cell r="C1096" t="str">
            <v>Financial Closure</v>
          </cell>
          <cell r="D1096" t="str">
            <v>Latin America and Caribbean</v>
          </cell>
          <cell r="E1096" t="str">
            <v>URY</v>
          </cell>
          <cell r="F1096" t="str">
            <v>Ministry of Public Health, Uruguay</v>
          </cell>
        </row>
        <row r="1097">
          <cell r="B1097" t="str">
            <v>UZB-304-G01-H</v>
          </cell>
          <cell r="C1097" t="str">
            <v>Administratively Closed</v>
          </cell>
          <cell r="D1097" t="str">
            <v>Eastern Europe and Central Asia</v>
          </cell>
          <cell r="E1097" t="str">
            <v>UZB</v>
          </cell>
          <cell r="F1097" t="str">
            <v>National AIDS Center, Ministry of Health of Uzbekistan</v>
          </cell>
        </row>
        <row r="1098">
          <cell r="B1098" t="str">
            <v>UZB-311-G06-H</v>
          </cell>
          <cell r="C1098" t="str">
            <v>Administratively Closed</v>
          </cell>
          <cell r="D1098" t="str">
            <v>Eastern Europe and Central Asia</v>
          </cell>
          <cell r="E1098" t="str">
            <v>UZB</v>
          </cell>
          <cell r="F1098" t="str">
            <v>United Nations Development Programme, Uzbekistan</v>
          </cell>
        </row>
        <row r="1099">
          <cell r="B1099" t="str">
            <v>UZB-405-G02-M</v>
          </cell>
          <cell r="C1099" t="str">
            <v>Administratively Closed</v>
          </cell>
          <cell r="D1099" t="str">
            <v>Eastern Europe and Central Asia</v>
          </cell>
          <cell r="E1099" t="str">
            <v>UZB</v>
          </cell>
          <cell r="F1099" t="str">
            <v>Republican Center of State Sanitary Epidemiological Surveillance, Uzbekistan</v>
          </cell>
        </row>
        <row r="1100">
          <cell r="B1100" t="str">
            <v>UZB-405-G03-T</v>
          </cell>
          <cell r="C1100" t="str">
            <v>Administratively Closed</v>
          </cell>
          <cell r="D1100" t="str">
            <v>Eastern Europe and Central Asia</v>
          </cell>
          <cell r="E1100" t="str">
            <v>UZB</v>
          </cell>
          <cell r="F1100" t="str">
            <v>Republican DOTS Center, Uzbekistan</v>
          </cell>
        </row>
        <row r="1101">
          <cell r="B1101" t="str">
            <v>UZB-809-G04-M</v>
          </cell>
          <cell r="C1101" t="str">
            <v>Active</v>
          </cell>
          <cell r="D1101" t="str">
            <v>Eastern Europe and Central Asia</v>
          </cell>
          <cell r="E1101" t="str">
            <v>UZB</v>
          </cell>
          <cell r="F1101" t="str">
            <v>Republican Center of State Sanitary Epidemiological Surveillance, Uzbekistan</v>
          </cell>
        </row>
        <row r="1102">
          <cell r="B1102" t="str">
            <v>UZB-809-G05-T</v>
          </cell>
          <cell r="C1102" t="str">
            <v>Active</v>
          </cell>
          <cell r="D1102" t="str">
            <v>Eastern Europe and Central Asia</v>
          </cell>
          <cell r="E1102" t="str">
            <v>UZB</v>
          </cell>
          <cell r="F1102" t="str">
            <v>Republican DOTS Center, Uzbekistan</v>
          </cell>
        </row>
        <row r="1103">
          <cell r="B1103" t="str">
            <v>UZB-H-UNDP</v>
          </cell>
          <cell r="C1103" t="str">
            <v>Active</v>
          </cell>
          <cell r="D1103" t="str">
            <v>Eastern Europe and Central Asia</v>
          </cell>
          <cell r="E1103" t="str">
            <v>UZB</v>
          </cell>
          <cell r="F1103" t="str">
            <v>United Nations Development Programme, Uzbekistan</v>
          </cell>
        </row>
        <row r="1104">
          <cell r="B1104" t="str">
            <v>VTN-011-G10-S</v>
          </cell>
          <cell r="C1104" t="str">
            <v>Active</v>
          </cell>
          <cell r="D1104" t="str">
            <v>High Impact Asia</v>
          </cell>
          <cell r="E1104" t="str">
            <v>VNM</v>
          </cell>
          <cell r="F1104" t="str">
            <v>Department of Planning and Finance, Ministry of Health of Viet Nam</v>
          </cell>
        </row>
        <row r="1105">
          <cell r="B1105" t="str">
            <v>VTN-102-G01-H-00</v>
          </cell>
          <cell r="C1105" t="str">
            <v>Administratively Closed</v>
          </cell>
          <cell r="D1105" t="str">
            <v>High Impact Asia</v>
          </cell>
          <cell r="E1105" t="str">
            <v>VNM</v>
          </cell>
          <cell r="F1105" t="str">
            <v>Viet Nam Administration of HIV/AIDS Control, Ministry of Health of Viet Nam</v>
          </cell>
        </row>
        <row r="1106">
          <cell r="B1106" t="str">
            <v>VTN-102-G02-T-00</v>
          </cell>
          <cell r="C1106" t="str">
            <v>Administratively Closed</v>
          </cell>
          <cell r="D1106" t="str">
            <v>High Impact Asia</v>
          </cell>
          <cell r="E1106" t="str">
            <v>VNM</v>
          </cell>
          <cell r="F1106" t="str">
            <v>National Lung Hospital, Ministry of Health of Viet Nam</v>
          </cell>
        </row>
        <row r="1107">
          <cell r="B1107" t="str">
            <v>VTN-304-G03-M</v>
          </cell>
          <cell r="C1107" t="str">
            <v>Administratively Closed</v>
          </cell>
          <cell r="D1107" t="str">
            <v>High Impact Asia</v>
          </cell>
          <cell r="E1107" t="str">
            <v>VNM</v>
          </cell>
          <cell r="F1107" t="str">
            <v>National Institute of Malariology, Parasitology and Entomology, Ministry of Health of Viet Nam</v>
          </cell>
        </row>
        <row r="1108">
          <cell r="B1108" t="str">
            <v>VTN-607-G04-H</v>
          </cell>
          <cell r="C1108" t="str">
            <v>Administratively Closed</v>
          </cell>
          <cell r="D1108" t="str">
            <v>High Impact Asia</v>
          </cell>
          <cell r="E1108" t="str">
            <v>VNM</v>
          </cell>
          <cell r="F1108" t="str">
            <v>Viet Nam Administration of HIV/AIDS Control, Ministry of Health of Viet Nam</v>
          </cell>
        </row>
        <row r="1109">
          <cell r="B1109" t="str">
            <v>VTN-607-G05-T</v>
          </cell>
          <cell r="C1109" t="str">
            <v>Financially Closed</v>
          </cell>
          <cell r="D1109" t="str">
            <v>High Impact Asia</v>
          </cell>
          <cell r="E1109" t="str">
            <v>VNM</v>
          </cell>
          <cell r="F1109" t="str">
            <v>National Lung Hospital, Ministry of Health of Viet Nam</v>
          </cell>
        </row>
        <row r="1110">
          <cell r="B1110" t="str">
            <v>VTN-708-G06-M</v>
          </cell>
          <cell r="C1110" t="str">
            <v>Active</v>
          </cell>
          <cell r="D1110" t="str">
            <v>High Impact Asia</v>
          </cell>
          <cell r="E1110" t="str">
            <v>VNM</v>
          </cell>
          <cell r="F1110" t="str">
            <v>National Institute of Malariology, Parasitology and Entomology, Ministry of Health of Viet Nam</v>
          </cell>
        </row>
        <row r="1111">
          <cell r="B1111" t="str">
            <v>VTN-809-G07-H</v>
          </cell>
          <cell r="C1111" t="str">
            <v>Administratively Closed</v>
          </cell>
          <cell r="D1111" t="str">
            <v>High Impact Asia</v>
          </cell>
          <cell r="E1111" t="str">
            <v>VNM</v>
          </cell>
          <cell r="F1111" t="str">
            <v>Viet Nam Administration of HIV/AIDS Control, Ministry of Health of Viet Nam</v>
          </cell>
        </row>
        <row r="1112">
          <cell r="B1112" t="str">
            <v>VTN-910-G08-T</v>
          </cell>
          <cell r="C1112" t="str">
            <v>Active</v>
          </cell>
          <cell r="D1112" t="str">
            <v>High Impact Asia</v>
          </cell>
          <cell r="E1112" t="str">
            <v>VNM</v>
          </cell>
          <cell r="F1112" t="str">
            <v>National Lung Hospital, Ministry of Health of Viet Nam</v>
          </cell>
        </row>
        <row r="1113">
          <cell r="B1113" t="str">
            <v>VTN-H-MOH</v>
          </cell>
          <cell r="C1113" t="str">
            <v>Active</v>
          </cell>
          <cell r="D1113" t="str">
            <v>High Impact Asia</v>
          </cell>
          <cell r="E1113" t="str">
            <v>VNM</v>
          </cell>
          <cell r="F1113" t="str">
            <v>Viet Nam Administration of HIV/AIDS Control, Ministry of Health of Viet Nam</v>
          </cell>
        </row>
        <row r="1114">
          <cell r="B1114" t="str">
            <v>YEM-202-G01-M-00</v>
          </cell>
          <cell r="C1114" t="str">
            <v>Financially Closed</v>
          </cell>
          <cell r="D1114" t="str">
            <v>Middle East and North Africa</v>
          </cell>
          <cell r="E1114" t="str">
            <v>YEM</v>
          </cell>
          <cell r="F1114" t="str">
            <v>Yemen Ministry of Public Health and Population - National Malaria Programme</v>
          </cell>
        </row>
        <row r="1115">
          <cell r="B1115" t="str">
            <v>YEM-305-G02-H</v>
          </cell>
          <cell r="C1115" t="str">
            <v>Financial Closure</v>
          </cell>
          <cell r="D1115" t="str">
            <v>Middle East and North Africa</v>
          </cell>
          <cell r="E1115" t="str">
            <v>YEM</v>
          </cell>
          <cell r="F1115" t="str">
            <v>Yemen Ministry of Public Health and Population - National AIDS Program</v>
          </cell>
        </row>
        <row r="1116">
          <cell r="B1116" t="str">
            <v>YEM-305-G03-H</v>
          </cell>
          <cell r="C1116" t="str">
            <v>Administratively Closed</v>
          </cell>
          <cell r="D1116" t="str">
            <v>Middle East and North Africa</v>
          </cell>
          <cell r="E1116" t="str">
            <v>YEM</v>
          </cell>
          <cell r="F1116" t="str">
            <v>Technical Secretariat of National Population Council</v>
          </cell>
        </row>
        <row r="1117">
          <cell r="B1117" t="str">
            <v>YEM-307-G05-H</v>
          </cell>
          <cell r="C1117" t="str">
            <v>Financial Closure</v>
          </cell>
          <cell r="D1117" t="str">
            <v>Middle East and North Africa</v>
          </cell>
          <cell r="E1117" t="str">
            <v>YEM</v>
          </cell>
          <cell r="F1117" t="str">
            <v>United Nations Development Programme, Yemen</v>
          </cell>
        </row>
        <row r="1118">
          <cell r="B1118" t="str">
            <v>YEM-405-G04-T</v>
          </cell>
          <cell r="C1118" t="str">
            <v>Financial Closure</v>
          </cell>
          <cell r="D1118" t="str">
            <v>Middle East and North Africa</v>
          </cell>
          <cell r="E1118" t="str">
            <v>YEM</v>
          </cell>
          <cell r="F1118" t="str">
            <v>Yemen Ministry of Public Health and Population - National Tuberculosis Program</v>
          </cell>
        </row>
        <row r="1119">
          <cell r="B1119" t="str">
            <v>YEM-708-G06-M</v>
          </cell>
          <cell r="C1119" t="str">
            <v>Active</v>
          </cell>
          <cell r="D1119" t="str">
            <v>Middle East and North Africa</v>
          </cell>
          <cell r="E1119" t="str">
            <v>YEM</v>
          </cell>
          <cell r="F1119" t="str">
            <v>Yemen Ministry of Public Health and Population - National Malaria Programme</v>
          </cell>
        </row>
        <row r="1120">
          <cell r="B1120" t="str">
            <v>YEM-911-G07-T</v>
          </cell>
          <cell r="C1120" t="str">
            <v>Active</v>
          </cell>
          <cell r="D1120" t="str">
            <v>Middle East and North Africa</v>
          </cell>
          <cell r="E1120" t="str">
            <v>YEM</v>
          </cell>
          <cell r="F1120" t="str">
            <v>Yemen Ministry of Public Health and Population - National Tuberculosis Program</v>
          </cell>
        </row>
        <row r="1121">
          <cell r="B1121" t="str">
            <v>YEM-M-NMCP</v>
          </cell>
          <cell r="C1121" t="str">
            <v>N.D.</v>
          </cell>
          <cell r="D1121" t="str">
            <v>Middle East and North Africa</v>
          </cell>
          <cell r="E1121" t="str">
            <v>YEM</v>
          </cell>
          <cell r="F1121" t="str">
            <v>Not Defined</v>
          </cell>
        </row>
        <row r="1122">
          <cell r="B1122" t="str">
            <v>YEM-T12-G08-H</v>
          </cell>
          <cell r="C1122" t="str">
            <v>Active</v>
          </cell>
          <cell r="D1122" t="str">
            <v>Middle East and North Africa</v>
          </cell>
          <cell r="E1122" t="str">
            <v>YEM</v>
          </cell>
          <cell r="F1122" t="str">
            <v>Yemen Ministry of Public Health and Population - National AIDS Program</v>
          </cell>
        </row>
        <row r="1123">
          <cell r="B1123" t="str">
            <v>ZAM-011-G29-H</v>
          </cell>
          <cell r="C1123" t="str">
            <v>Administratively Closed</v>
          </cell>
          <cell r="D1123" t="str">
            <v>High Impact Africa 2</v>
          </cell>
          <cell r="E1123" t="str">
            <v>ZMB</v>
          </cell>
          <cell r="F1123" t="str">
            <v>United Nations Development Programme, Zambia</v>
          </cell>
        </row>
        <row r="1124">
          <cell r="B1124" t="str">
            <v>ZAM-011-G30-H</v>
          </cell>
          <cell r="C1124" t="str">
            <v>Administratively Closed</v>
          </cell>
          <cell r="D1124" t="str">
            <v>High Impact Africa 2</v>
          </cell>
          <cell r="E1124" t="str">
            <v>ZMB</v>
          </cell>
          <cell r="F1124" t="str">
            <v>Churches Health Association of Zambia</v>
          </cell>
        </row>
        <row r="1125">
          <cell r="B1125" t="str">
            <v>ZAM-102-G01-H-00</v>
          </cell>
          <cell r="C1125" t="str">
            <v>Administratively Closed</v>
          </cell>
          <cell r="D1125" t="str">
            <v>High Impact Africa 2</v>
          </cell>
          <cell r="E1125" t="str">
            <v>ZMB</v>
          </cell>
          <cell r="F1125" t="str">
            <v>Ministry of Health of Zambia</v>
          </cell>
        </row>
        <row r="1126">
          <cell r="B1126" t="str">
            <v>ZAM-102-G02-M-00</v>
          </cell>
          <cell r="C1126" t="str">
            <v>Administratively Closed</v>
          </cell>
          <cell r="D1126" t="str">
            <v>High Impact Africa 2</v>
          </cell>
          <cell r="E1126" t="str">
            <v>ZMB</v>
          </cell>
          <cell r="F1126" t="str">
            <v>Ministry of Health of Zambia</v>
          </cell>
        </row>
        <row r="1127">
          <cell r="B1127" t="str">
            <v>ZAM-102-G03-T-00</v>
          </cell>
          <cell r="C1127" t="str">
            <v>Administratively Closed</v>
          </cell>
          <cell r="D1127" t="str">
            <v>High Impact Africa 2</v>
          </cell>
          <cell r="E1127" t="str">
            <v>ZMB</v>
          </cell>
          <cell r="F1127" t="str">
            <v>Ministry of Health of Zambia</v>
          </cell>
        </row>
        <row r="1128">
          <cell r="B1128" t="str">
            <v>ZAM-102-G04-H-00</v>
          </cell>
          <cell r="C1128" t="str">
            <v>Administratively Closed</v>
          </cell>
          <cell r="D1128" t="str">
            <v>High Impact Africa 2</v>
          </cell>
          <cell r="E1128" t="str">
            <v>ZMB</v>
          </cell>
          <cell r="F1128" t="str">
            <v>Churches Health Association of Zambia</v>
          </cell>
        </row>
        <row r="1129">
          <cell r="B1129" t="str">
            <v>ZAM-102-G05-M-00</v>
          </cell>
          <cell r="C1129" t="str">
            <v>Administratively Closed</v>
          </cell>
          <cell r="D1129" t="str">
            <v>High Impact Africa 2</v>
          </cell>
          <cell r="E1129" t="str">
            <v>ZMB</v>
          </cell>
          <cell r="F1129" t="str">
            <v>Churches Health Association of Zambia</v>
          </cell>
        </row>
        <row r="1130">
          <cell r="B1130" t="str">
            <v>ZAM-102-G06-T-00</v>
          </cell>
          <cell r="C1130" t="str">
            <v>Administratively Closed</v>
          </cell>
          <cell r="D1130" t="str">
            <v>High Impact Africa 2</v>
          </cell>
          <cell r="E1130" t="str">
            <v>ZMB</v>
          </cell>
          <cell r="F1130" t="str">
            <v>Churches Health Association of Zambia</v>
          </cell>
        </row>
        <row r="1131">
          <cell r="B1131" t="str">
            <v>ZAM-102-G07-H-00</v>
          </cell>
          <cell r="C1131" t="str">
            <v>Administratively Closed</v>
          </cell>
          <cell r="D1131" t="str">
            <v>High Impact Africa 2</v>
          </cell>
          <cell r="E1131" t="str">
            <v>ZMB</v>
          </cell>
          <cell r="F1131" t="str">
            <v>Ministry of Finance and National Planning of Zambia</v>
          </cell>
        </row>
        <row r="1132">
          <cell r="B1132" t="str">
            <v>ZAM-102-G08-H-00</v>
          </cell>
          <cell r="C1132" t="str">
            <v>Administratively Closed</v>
          </cell>
          <cell r="D1132" t="str">
            <v>High Impact Africa 2</v>
          </cell>
          <cell r="E1132" t="str">
            <v>ZMB</v>
          </cell>
          <cell r="F1132" t="str">
            <v>Zambia National AIDS Network</v>
          </cell>
        </row>
        <row r="1133">
          <cell r="B1133" t="str">
            <v>ZAM-102-G15-T-00</v>
          </cell>
          <cell r="C1133" t="str">
            <v>Administratively Closed</v>
          </cell>
          <cell r="D1133" t="str">
            <v>High Impact Africa 2</v>
          </cell>
          <cell r="E1133" t="str">
            <v>ZMB</v>
          </cell>
          <cell r="F1133" t="str">
            <v>Zambia National AIDS Network</v>
          </cell>
        </row>
        <row r="1134">
          <cell r="B1134" t="str">
            <v>ZAM-405-G09-H</v>
          </cell>
          <cell r="C1134" t="str">
            <v>Administratively Closed</v>
          </cell>
          <cell r="D1134" t="str">
            <v>High Impact Africa 2</v>
          </cell>
          <cell r="E1134" t="str">
            <v>ZMB</v>
          </cell>
          <cell r="F1134" t="str">
            <v>Ministry of Health of Zambia</v>
          </cell>
        </row>
        <row r="1135">
          <cell r="B1135" t="str">
            <v>ZAM-405-G10-H</v>
          </cell>
          <cell r="C1135" t="str">
            <v>Administratively Closed</v>
          </cell>
          <cell r="D1135" t="str">
            <v>High Impact Africa 2</v>
          </cell>
          <cell r="E1135" t="str">
            <v>ZMB</v>
          </cell>
          <cell r="F1135" t="str">
            <v>Churches Health Association of Zambia</v>
          </cell>
        </row>
        <row r="1136">
          <cell r="B1136" t="str">
            <v>ZAM-405-G11-H</v>
          </cell>
          <cell r="C1136" t="str">
            <v>Administratively Closed</v>
          </cell>
          <cell r="D1136" t="str">
            <v>High Impact Africa 2</v>
          </cell>
          <cell r="E1136" t="str">
            <v>ZMB</v>
          </cell>
          <cell r="F1136" t="str">
            <v>Zambia National AIDS Network</v>
          </cell>
        </row>
        <row r="1137">
          <cell r="B1137" t="str">
            <v>ZAM-405-G12-H</v>
          </cell>
          <cell r="C1137" t="str">
            <v>Administratively Closed</v>
          </cell>
          <cell r="D1137" t="str">
            <v>High Impact Africa 2</v>
          </cell>
          <cell r="E1137" t="str">
            <v>ZMB</v>
          </cell>
          <cell r="F1137" t="str">
            <v>Ministry of Finance and National Planning of Zambia</v>
          </cell>
        </row>
        <row r="1138">
          <cell r="B1138" t="str">
            <v>ZAM-405-G13-M</v>
          </cell>
          <cell r="C1138" t="str">
            <v>Administratively Closed</v>
          </cell>
          <cell r="D1138" t="str">
            <v>High Impact Africa 2</v>
          </cell>
          <cell r="E1138" t="str">
            <v>ZMB</v>
          </cell>
          <cell r="F1138" t="str">
            <v>Ministry of Health of Zambia</v>
          </cell>
        </row>
        <row r="1139">
          <cell r="B1139" t="str">
            <v>ZAM-405-G14-M</v>
          </cell>
          <cell r="C1139" t="str">
            <v>Administratively Closed</v>
          </cell>
          <cell r="D1139" t="str">
            <v>High Impact Africa 2</v>
          </cell>
          <cell r="E1139" t="str">
            <v>ZMB</v>
          </cell>
          <cell r="F1139" t="str">
            <v>Churches Health Association of Zambia</v>
          </cell>
        </row>
        <row r="1140">
          <cell r="B1140" t="str">
            <v>ZAM-405-G24-H</v>
          </cell>
          <cell r="C1140" t="str">
            <v>Administratively Closed</v>
          </cell>
          <cell r="D1140" t="str">
            <v>High Impact Africa 2</v>
          </cell>
          <cell r="E1140" t="str">
            <v>ZMB</v>
          </cell>
          <cell r="F1140" t="str">
            <v>United Nations Development Programme, Zambia</v>
          </cell>
        </row>
        <row r="1141">
          <cell r="B1141" t="str">
            <v>ZAM-411-G25-M</v>
          </cell>
          <cell r="C1141" t="str">
            <v>Financially Closed</v>
          </cell>
          <cell r="D1141" t="str">
            <v>High Impact Africa 2</v>
          </cell>
          <cell r="E1141" t="str">
            <v>ZMB</v>
          </cell>
          <cell r="F1141" t="str">
            <v>United Nations Development Programme, Zambia</v>
          </cell>
        </row>
        <row r="1142">
          <cell r="B1142" t="str">
            <v>ZAM-708-G16-T</v>
          </cell>
          <cell r="C1142" t="str">
            <v>Administratively Closed</v>
          </cell>
          <cell r="D1142" t="str">
            <v>High Impact Africa 2</v>
          </cell>
          <cell r="E1142" t="str">
            <v>ZMB</v>
          </cell>
          <cell r="F1142" t="str">
            <v>Ministry of Health of Zambia</v>
          </cell>
        </row>
        <row r="1143">
          <cell r="B1143" t="str">
            <v>ZAM-708-G17-M</v>
          </cell>
          <cell r="C1143" t="str">
            <v>Administratively Closed</v>
          </cell>
          <cell r="D1143" t="str">
            <v>High Impact Africa 2</v>
          </cell>
          <cell r="E1143" t="str">
            <v>ZMB</v>
          </cell>
          <cell r="F1143" t="str">
            <v>Ministry of Health of Zambia</v>
          </cell>
        </row>
        <row r="1144">
          <cell r="B1144" t="str">
            <v>ZAM-708-G18-T</v>
          </cell>
          <cell r="C1144" t="str">
            <v>Financial Closure</v>
          </cell>
          <cell r="D1144" t="str">
            <v>High Impact Africa 2</v>
          </cell>
          <cell r="E1144" t="str">
            <v>ZMB</v>
          </cell>
          <cell r="F1144" t="str">
            <v>Churches Health Association of Zambia</v>
          </cell>
        </row>
        <row r="1145">
          <cell r="B1145" t="str">
            <v>ZAM-708-G19-M</v>
          </cell>
          <cell r="C1145" t="str">
            <v>Active</v>
          </cell>
          <cell r="D1145" t="str">
            <v>High Impact Africa 2</v>
          </cell>
          <cell r="E1145" t="str">
            <v>ZMB</v>
          </cell>
          <cell r="F1145" t="str">
            <v>Churches Health Association of Zambia</v>
          </cell>
        </row>
        <row r="1146">
          <cell r="B1146" t="str">
            <v>ZAM-708-G20-T</v>
          </cell>
          <cell r="C1146" t="str">
            <v>Financial Closure</v>
          </cell>
          <cell r="D1146" t="str">
            <v>High Impact Africa 2</v>
          </cell>
          <cell r="E1146" t="str">
            <v>ZMB</v>
          </cell>
          <cell r="F1146" t="str">
            <v>Zambia National AIDS Network</v>
          </cell>
        </row>
        <row r="1147">
          <cell r="B1147" t="str">
            <v>ZAM-711-G26-T</v>
          </cell>
          <cell r="C1147" t="str">
            <v>Active</v>
          </cell>
          <cell r="D1147" t="str">
            <v>High Impact Africa 2</v>
          </cell>
          <cell r="E1147" t="str">
            <v>ZMB</v>
          </cell>
          <cell r="F1147" t="str">
            <v>United Nations Development Programme, Zambia</v>
          </cell>
        </row>
        <row r="1148">
          <cell r="B1148" t="str">
            <v>ZAM-711-G27-M</v>
          </cell>
          <cell r="C1148" t="str">
            <v>Active</v>
          </cell>
          <cell r="D1148" t="str">
            <v>High Impact Africa 2</v>
          </cell>
          <cell r="E1148" t="str">
            <v>ZMB</v>
          </cell>
          <cell r="F1148" t="str">
            <v>United Nations Development Programme, Zambia</v>
          </cell>
        </row>
        <row r="1149">
          <cell r="B1149" t="str">
            <v>ZAM-809-G21-H</v>
          </cell>
          <cell r="C1149" t="str">
            <v>Administratively Closed</v>
          </cell>
          <cell r="D1149" t="str">
            <v>High Impact Africa 2</v>
          </cell>
          <cell r="E1149" t="str">
            <v>ZMB</v>
          </cell>
          <cell r="F1149" t="str">
            <v>Churches Health Association of Zambia</v>
          </cell>
        </row>
        <row r="1150">
          <cell r="B1150" t="str">
            <v>ZAM-809-G22-H</v>
          </cell>
          <cell r="C1150" t="str">
            <v>Administratively Closed</v>
          </cell>
          <cell r="D1150" t="str">
            <v>High Impact Africa 2</v>
          </cell>
          <cell r="E1150" t="str">
            <v>ZMB</v>
          </cell>
          <cell r="F1150" t="str">
            <v>Zambia National AIDS Network</v>
          </cell>
        </row>
        <row r="1151">
          <cell r="B1151" t="str">
            <v>ZAM-809-G23-H</v>
          </cell>
          <cell r="C1151" t="str">
            <v>Administratively Closed</v>
          </cell>
          <cell r="D1151" t="str">
            <v>High Impact Africa 2</v>
          </cell>
          <cell r="E1151" t="str">
            <v>ZMB</v>
          </cell>
          <cell r="F1151" t="str">
            <v>Ministry of Finance and National Planning of Zambia</v>
          </cell>
        </row>
        <row r="1152">
          <cell r="B1152" t="str">
            <v>ZAM-811-G28-H</v>
          </cell>
          <cell r="C1152" t="str">
            <v>Administratively Closed</v>
          </cell>
          <cell r="D1152" t="str">
            <v>High Impact Africa 2</v>
          </cell>
          <cell r="E1152" t="str">
            <v>ZMB</v>
          </cell>
          <cell r="F1152" t="str">
            <v>United Nations Development Programme, Zambia</v>
          </cell>
        </row>
        <row r="1153">
          <cell r="B1153" t="str">
            <v>ZAM-H-CHAZ</v>
          </cell>
          <cell r="C1153" t="str">
            <v>Active</v>
          </cell>
          <cell r="D1153" t="str">
            <v>High Impact Africa 2</v>
          </cell>
          <cell r="E1153" t="str">
            <v>ZMB</v>
          </cell>
          <cell r="F1153" t="str">
            <v>Churches Health Association of Zambia</v>
          </cell>
        </row>
        <row r="1154">
          <cell r="B1154" t="str">
            <v>ZAM-H-UNDP</v>
          </cell>
          <cell r="C1154" t="str">
            <v>Active</v>
          </cell>
          <cell r="D1154" t="str">
            <v>High Impact Africa 2</v>
          </cell>
          <cell r="E1154" t="str">
            <v>ZMB</v>
          </cell>
          <cell r="F1154" t="str">
            <v>United Nations Development Programme, Zambia</v>
          </cell>
        </row>
        <row r="1155">
          <cell r="B1155" t="str">
            <v>ZMB-C-CHAZ</v>
          </cell>
          <cell r="C1155" t="str">
            <v>Active</v>
          </cell>
          <cell r="D1155" t="str">
            <v>High Impact Africa 2</v>
          </cell>
          <cell r="E1155" t="str">
            <v>ZMB</v>
          </cell>
          <cell r="F1155" t="str">
            <v>Churches Health Association of Zambia</v>
          </cell>
        </row>
        <row r="1156">
          <cell r="B1156" t="str">
            <v>ZMB-C-MOH</v>
          </cell>
          <cell r="C1156" t="str">
            <v>Active</v>
          </cell>
          <cell r="D1156" t="str">
            <v>High Impact Africa 2</v>
          </cell>
          <cell r="E1156" t="str">
            <v>ZMB</v>
          </cell>
          <cell r="F1156" t="str">
            <v>Ministry of Health of Zambia</v>
          </cell>
        </row>
        <row r="1157">
          <cell r="B1157" t="str">
            <v>ZMB-M-CHAZ</v>
          </cell>
          <cell r="C1157" t="str">
            <v>Active</v>
          </cell>
          <cell r="D1157" t="str">
            <v>High Impact Africa 2</v>
          </cell>
          <cell r="E1157" t="str">
            <v>ZMB</v>
          </cell>
          <cell r="F1157" t="str">
            <v>Churches Health Association of Zambia</v>
          </cell>
        </row>
        <row r="1158">
          <cell r="B1158" t="str">
            <v>ZMB-M-MOH</v>
          </cell>
          <cell r="C1158" t="str">
            <v>Active</v>
          </cell>
          <cell r="D1158" t="str">
            <v>High Impact Africa 2</v>
          </cell>
          <cell r="E1158" t="str">
            <v>ZMB</v>
          </cell>
          <cell r="F1158" t="str">
            <v>Ministry of Health of Zambia</v>
          </cell>
        </row>
        <row r="1159">
          <cell r="B1159" t="str">
            <v>ZAN-102-G01-M-00</v>
          </cell>
          <cell r="C1159" t="str">
            <v>Administratively Closed</v>
          </cell>
          <cell r="D1159" t="str">
            <v>High Impact Africa 2</v>
          </cell>
          <cell r="E1159" t="str">
            <v>QNB</v>
          </cell>
          <cell r="F1159" t="str">
            <v>Ministry of Health and Social Welfare of Zanzibar</v>
          </cell>
        </row>
        <row r="1160">
          <cell r="B1160" t="str">
            <v>ZAN-202-G02-H-00</v>
          </cell>
          <cell r="C1160" t="str">
            <v>Financial Closure</v>
          </cell>
          <cell r="D1160" t="str">
            <v>High Impact Africa 2</v>
          </cell>
          <cell r="E1160" t="str">
            <v>QNB</v>
          </cell>
          <cell r="F1160" t="str">
            <v>Zanzibar AIDS Commission</v>
          </cell>
        </row>
        <row r="1161">
          <cell r="B1161" t="str">
            <v>ZAN-304-G03-T</v>
          </cell>
          <cell r="C1161" t="str">
            <v>Financial Closure</v>
          </cell>
          <cell r="D1161" t="str">
            <v>High Impact Africa 2</v>
          </cell>
          <cell r="E1161" t="str">
            <v>QNB</v>
          </cell>
          <cell r="F1161" t="str">
            <v>Ministry of Health and Social Welfare of Zanzibar</v>
          </cell>
        </row>
        <row r="1162">
          <cell r="B1162" t="str">
            <v>ZAN-404-G04-M</v>
          </cell>
          <cell r="C1162" t="str">
            <v>Financial Closure</v>
          </cell>
          <cell r="D1162" t="str">
            <v>High Impact Africa 2</v>
          </cell>
          <cell r="E1162" t="str">
            <v>QNB</v>
          </cell>
          <cell r="F1162" t="str">
            <v>Ministry of Health and Social Welfare of Zanzibar</v>
          </cell>
        </row>
        <row r="1163">
          <cell r="B1163" t="str">
            <v>ZAN-607-G05-H</v>
          </cell>
          <cell r="C1163" t="str">
            <v>Financial Closure</v>
          </cell>
          <cell r="D1163" t="str">
            <v>High Impact Africa 2</v>
          </cell>
          <cell r="E1163" t="str">
            <v>QNB</v>
          </cell>
          <cell r="F1163" t="str">
            <v>Ministry of Health and Social Welfare of Zanzibar</v>
          </cell>
        </row>
        <row r="1164">
          <cell r="B1164" t="str">
            <v>ZAN-607-G06-H</v>
          </cell>
          <cell r="C1164" t="str">
            <v>Financial Closure</v>
          </cell>
          <cell r="D1164" t="str">
            <v>High Impact Africa 2</v>
          </cell>
          <cell r="E1164" t="str">
            <v>QNB</v>
          </cell>
          <cell r="F1164" t="str">
            <v>Zanzibar AIDS Commission</v>
          </cell>
        </row>
        <row r="1165">
          <cell r="B1165" t="str">
            <v>ZAN-809-G07-M</v>
          </cell>
          <cell r="C1165" t="str">
            <v>Active</v>
          </cell>
          <cell r="D1165" t="str">
            <v>High Impact Africa 2</v>
          </cell>
          <cell r="E1165" t="str">
            <v>QNB</v>
          </cell>
          <cell r="F1165" t="str">
            <v>Ministry of Health and Social Welfare of Zanzibar</v>
          </cell>
        </row>
        <row r="1166">
          <cell r="B1166" t="str">
            <v>ZAN-T-MOHSW</v>
          </cell>
          <cell r="C1166" t="str">
            <v>Active</v>
          </cell>
          <cell r="D1166" t="str">
            <v>High Impact Africa 2</v>
          </cell>
          <cell r="E1166" t="str">
            <v>QNB</v>
          </cell>
          <cell r="F1166" t="str">
            <v>Ministry of Health and Social Welfare of Zanzibar</v>
          </cell>
        </row>
        <row r="1167">
          <cell r="B1167" t="str">
            <v>ZIM-011-G15-M</v>
          </cell>
          <cell r="C1167" t="str">
            <v>Administratively Closed</v>
          </cell>
          <cell r="D1167" t="str">
            <v>High Impact Africa 2</v>
          </cell>
          <cell r="E1167" t="str">
            <v>ZWE</v>
          </cell>
          <cell r="F1167" t="str">
            <v>United Nations Development Programme, Zimbabwe</v>
          </cell>
        </row>
        <row r="1168">
          <cell r="B1168" t="str">
            <v>ZIM-102-G01-H-00</v>
          </cell>
          <cell r="C1168" t="str">
            <v>Administratively Closed</v>
          </cell>
          <cell r="D1168" t="str">
            <v>High Impact Africa 2</v>
          </cell>
          <cell r="E1168" t="str">
            <v>ZWE</v>
          </cell>
          <cell r="F1168" t="str">
            <v>United Nations Development Programme, Zimbabwe</v>
          </cell>
        </row>
        <row r="1169">
          <cell r="B1169" t="str">
            <v>ZIM-102-G02-M-00</v>
          </cell>
          <cell r="C1169" t="str">
            <v>Administratively Closed</v>
          </cell>
          <cell r="D1169" t="str">
            <v>High Impact Africa 2</v>
          </cell>
          <cell r="E1169" t="str">
            <v>ZWE</v>
          </cell>
          <cell r="F1169" t="str">
            <v>Ministry of Health and Child Care of Zimbabwe</v>
          </cell>
        </row>
        <row r="1170">
          <cell r="B1170" t="str">
            <v>ZIM-102-G07-H</v>
          </cell>
          <cell r="C1170" t="str">
            <v>Administratively Closed</v>
          </cell>
          <cell r="D1170" t="str">
            <v>High Impact Africa 2</v>
          </cell>
          <cell r="E1170" t="str">
            <v>ZWE</v>
          </cell>
          <cell r="F1170" t="str">
            <v>National AIDS Council of Zimbabwe</v>
          </cell>
        </row>
        <row r="1171">
          <cell r="B1171" t="str">
            <v>ZIM-506-G03-H</v>
          </cell>
          <cell r="C1171" t="str">
            <v>Administratively Closed</v>
          </cell>
          <cell r="D1171" t="str">
            <v>High Impact Africa 2</v>
          </cell>
          <cell r="E1171" t="str">
            <v>ZWE</v>
          </cell>
          <cell r="F1171" t="str">
            <v>National AIDS Council of Zimbabwe</v>
          </cell>
        </row>
        <row r="1172">
          <cell r="B1172" t="str">
            <v>ZIM-506-G04-H</v>
          </cell>
          <cell r="C1172" t="str">
            <v>Administratively Closed</v>
          </cell>
          <cell r="D1172" t="str">
            <v>High Impact Africa 2</v>
          </cell>
          <cell r="E1172" t="str">
            <v>ZWE</v>
          </cell>
          <cell r="F1172" t="str">
            <v>Zimbabwe Association of Church Related Hospitals</v>
          </cell>
        </row>
        <row r="1173">
          <cell r="B1173" t="str">
            <v>ZIM-506-G05-T</v>
          </cell>
          <cell r="C1173" t="str">
            <v>Administratively Closed</v>
          </cell>
          <cell r="D1173" t="str">
            <v>High Impact Africa 2</v>
          </cell>
          <cell r="E1173" t="str">
            <v>ZWE</v>
          </cell>
          <cell r="F1173" t="str">
            <v>Zimbabwe Association of Church Related Hospitals</v>
          </cell>
        </row>
        <row r="1174">
          <cell r="B1174" t="str">
            <v>ZIM-506-G06-M</v>
          </cell>
          <cell r="C1174" t="str">
            <v>Financial Closure</v>
          </cell>
          <cell r="D1174" t="str">
            <v>High Impact Africa 2</v>
          </cell>
          <cell r="E1174" t="str">
            <v>ZWE</v>
          </cell>
          <cell r="F1174" t="str">
            <v>Ministry of Health and Child Care of Zimbabwe</v>
          </cell>
        </row>
        <row r="1175">
          <cell r="B1175" t="str">
            <v>ZIM-509-G08-T</v>
          </cell>
          <cell r="C1175" t="str">
            <v>Administratively Closed</v>
          </cell>
          <cell r="D1175" t="str">
            <v>High Impact Africa 2</v>
          </cell>
          <cell r="E1175" t="str">
            <v>ZWE</v>
          </cell>
          <cell r="F1175" t="str">
            <v>United Nations Development Programme, Zimbabwe</v>
          </cell>
        </row>
        <row r="1176">
          <cell r="B1176" t="str">
            <v>ZIM-509-G09-M</v>
          </cell>
          <cell r="C1176" t="str">
            <v>Administratively Closed</v>
          </cell>
          <cell r="D1176" t="str">
            <v>High Impact Africa 2</v>
          </cell>
          <cell r="E1176" t="str">
            <v>ZWE</v>
          </cell>
          <cell r="F1176" t="str">
            <v>United Nations Development Programme, Zimbabwe</v>
          </cell>
        </row>
        <row r="1177">
          <cell r="B1177" t="str">
            <v>ZIM-509-G10-H</v>
          </cell>
          <cell r="C1177" t="str">
            <v>Administratively Closed</v>
          </cell>
          <cell r="D1177" t="str">
            <v>High Impact Africa 2</v>
          </cell>
          <cell r="E1177" t="str">
            <v>ZWE</v>
          </cell>
          <cell r="F1177" t="str">
            <v>United Nations Development Programme, Zimbabwe</v>
          </cell>
        </row>
        <row r="1178">
          <cell r="B1178" t="str">
            <v>ZIM-809-G11-H</v>
          </cell>
          <cell r="C1178" t="str">
            <v>Administratively Closed</v>
          </cell>
          <cell r="D1178" t="str">
            <v>High Impact Africa 2</v>
          </cell>
          <cell r="E1178" t="str">
            <v>ZWE</v>
          </cell>
          <cell r="F1178" t="str">
            <v>United Nations Development Programme, Zimbabwe</v>
          </cell>
        </row>
        <row r="1179">
          <cell r="B1179" t="str">
            <v>ZIM-809-G12-T</v>
          </cell>
          <cell r="C1179" t="str">
            <v>Active</v>
          </cell>
          <cell r="D1179" t="str">
            <v>High Impact Africa 2</v>
          </cell>
          <cell r="E1179" t="str">
            <v>ZWE</v>
          </cell>
          <cell r="F1179" t="str">
            <v>United Nations Development Programme, Zimbabwe</v>
          </cell>
        </row>
        <row r="1180">
          <cell r="B1180" t="str">
            <v>ZIM-809-G13-M</v>
          </cell>
          <cell r="C1180" t="str">
            <v>Administratively Closed</v>
          </cell>
          <cell r="D1180" t="str">
            <v>High Impact Africa 2</v>
          </cell>
          <cell r="E1180" t="str">
            <v>ZWE</v>
          </cell>
          <cell r="F1180" t="str">
            <v>United Nations Development Programme, Zimbabwe</v>
          </cell>
        </row>
        <row r="1181">
          <cell r="B1181" t="str">
            <v>ZIM-809-G14-S</v>
          </cell>
          <cell r="C1181" t="str">
            <v>Active</v>
          </cell>
          <cell r="D1181" t="str">
            <v>High Impact Africa 2</v>
          </cell>
          <cell r="E1181" t="str">
            <v>ZWE</v>
          </cell>
          <cell r="F1181" t="str">
            <v>United Nations Development Programme, Zimbabwe</v>
          </cell>
        </row>
        <row r="1182">
          <cell r="B1182" t="str">
            <v>ZIM-H-UNDP</v>
          </cell>
          <cell r="C1182" t="str">
            <v>Active</v>
          </cell>
          <cell r="D1182" t="str">
            <v>High Impact Africa 2</v>
          </cell>
          <cell r="E1182" t="str">
            <v>ZWE</v>
          </cell>
          <cell r="F1182" t="str">
            <v>United Nations Development Programme, Zimbabwe</v>
          </cell>
        </row>
        <row r="1183">
          <cell r="B1183" t="str">
            <v>ZIM-M-UNDP</v>
          </cell>
          <cell r="C1183" t="str">
            <v>Active</v>
          </cell>
          <cell r="D1183" t="str">
            <v>High Impact Africa 2</v>
          </cell>
          <cell r="E1183" t="str">
            <v>ZWE</v>
          </cell>
          <cell r="F1183" t="str">
            <v>United Nations Development Programme, Zimbabwe</v>
          </cell>
        </row>
        <row r="1184">
          <cell r="B1184" t="str">
            <v>ZWE-M-MOHCC</v>
          </cell>
          <cell r="C1184" t="str">
            <v>Active</v>
          </cell>
          <cell r="D1184" t="str">
            <v>High Impact Africa 2</v>
          </cell>
          <cell r="E1184" t="str">
            <v>ZWE</v>
          </cell>
          <cell r="F1184" t="str">
            <v>Ministry of Health and Child Care of Zimbabwe</v>
          </cell>
        </row>
        <row r="1185">
          <cell r="B1185" t="str">
            <v>ZWE-T-MOHCC</v>
          </cell>
          <cell r="C1185" t="str">
            <v>Active</v>
          </cell>
          <cell r="D1185" t="str">
            <v>High Impact Africa 2</v>
          </cell>
          <cell r="E1185" t="str">
            <v>ZWE</v>
          </cell>
          <cell r="F1185" t="str">
            <v>Ministry of Health and Child Care of Zimbabwe</v>
          </cell>
        </row>
      </sheetData>
      <sheetData sheetId="1">
        <row r="16">
          <cell r="C16">
            <v>232</v>
          </cell>
          <cell r="D16">
            <v>100000</v>
          </cell>
          <cell r="E16">
            <v>100232</v>
          </cell>
          <cell r="F16">
            <v>44787</v>
          </cell>
        </row>
        <row r="17">
          <cell r="F17">
            <v>501</v>
          </cell>
        </row>
        <row r="18">
          <cell r="F18">
            <v>44286</v>
          </cell>
        </row>
        <row r="19">
          <cell r="F19">
            <v>300000</v>
          </cell>
        </row>
      </sheetData>
      <sheetData sheetId="2"/>
      <sheetData sheetId="3"/>
      <sheetData sheetId="4"/>
      <sheetData sheetId="5" refreshError="1"/>
      <sheetData sheetId="6" refreshError="1"/>
      <sheetData sheetId="7" refreshError="1"/>
      <sheetData sheetId="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 Guidance"/>
      <sheetName val="2. Input Cost sheet"/>
      <sheetName val="Budget Changes Register"/>
      <sheetName val="Input Cost notes"/>
      <sheetName val="FM"/>
      <sheetName val="Spending $"/>
      <sheetName val="Spending R"/>
      <sheetName val="Signed Summary budgets"/>
      <sheetName val="Signed - Detail R budgets"/>
      <sheetName val="Pivot - NACOSA"/>
      <sheetName val="QB - NACOSA"/>
      <sheetName val="QB - NACOSA 2"/>
      <sheetName val="Payroll spending"/>
      <sheetName val="Pivot - SRs"/>
      <sheetName val="QB - SRs"/>
      <sheetName val="QB - by SR"/>
      <sheetName val="3.1. HR Unit Cost"/>
      <sheetName val="Note 1"/>
      <sheetName val="3.2. Training Unit Cost"/>
      <sheetName val="3.3. Meetings Unit Cost"/>
      <sheetName val="Testing Targets"/>
      <sheetName val="YW&amp;G"/>
      <sheetName val="SW"/>
      <sheetName val="100. GBV _ Data"/>
      <sheetName val="Programme Management"/>
      <sheetName val="CSS - Summary Budget"/>
      <sheetName val="3.1. HR Unit Cost _ 10112015"/>
      <sheetName val="Names"/>
      <sheetName val="6. Allocation budgets"/>
      <sheetName val="900. PR _ Data"/>
      <sheetName val="CatInt"/>
      <sheetName val="Definitions"/>
      <sheetName val="Sheet3"/>
      <sheetName val="CatInt (3)"/>
      <sheetName val="CatModules"/>
      <sheetName val="Logical FW"/>
      <sheetName val="CatInt (2)"/>
      <sheetName val="CatCostGroup"/>
      <sheetName val="CatCostInput"/>
      <sheetName val="Sheet2"/>
      <sheetName val="Sheet1"/>
      <sheetName val="Input"/>
      <sheetName val="Data"/>
    </sheetNames>
    <sheetDataSet>
      <sheetData sheetId="0">
        <row r="5">
          <cell r="C5" t="str">
            <v>ZAR</v>
          </cell>
        </row>
      </sheetData>
      <sheetData sheetId="1"/>
      <sheetData sheetId="2">
        <row r="3">
          <cell r="C3">
            <v>12.5</v>
          </cell>
          <cell r="F3">
            <v>0</v>
          </cell>
          <cell r="H3">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FH detailed budget template"/>
      <sheetName val=" Summary Budget by Year"/>
      <sheetName val="VCT PLAN"/>
      <sheetName val="YA PLAN"/>
      <sheetName val="Mobile VCT"/>
      <sheetName val="NGO Prvt Sctr Cap Build"/>
      <sheetName val="VCT NGO Cap Build"/>
      <sheetName val="HIV AIDS Prev MPU"/>
      <sheetName val="Comm Outr Schools"/>
      <sheetName val="Pub Sect Condom Distrib"/>
      <sheetName val="NGO Cap Build Condom Distrib"/>
      <sheetName val="Proposal Approval Sheet"/>
      <sheetName val="GF Budget Summary"/>
      <sheetName val="Calculation"/>
      <sheetName val="Match Requirement"/>
      <sheetName val="Internal Budget Analysis"/>
      <sheetName val="Range Page"/>
      <sheetName val="Lists"/>
      <sheetName val="GF Consolidated ZAR"/>
      <sheetName val="HIV"/>
      <sheetName val="Malaria"/>
      <sheetName val="TB"/>
      <sheetName val="Definitions"/>
      <sheetName val="Setup"/>
      <sheetName val="Input costs"/>
      <sheetName val=" 3. Unit Costs  "/>
      <sheetName val="5.Organisational costs"/>
      <sheetName val="1. Unit Costs"/>
      <sheetName val="ValidationLists"/>
      <sheetName val="Consolidated"/>
      <sheetName val="Sheet3"/>
      <sheetName val="SFH_detailed_budget_template"/>
      <sheetName val="_Summary_Budget_by_Year"/>
      <sheetName val="VCT_PLAN"/>
      <sheetName val="YA_PLAN"/>
      <sheetName val="Mobile_VCT"/>
      <sheetName val="NGO_Prvt_Sctr_Cap_Build"/>
      <sheetName val="VCT_NGO_Cap_Build"/>
      <sheetName val="HIV_AIDS_Prev_MPU"/>
      <sheetName val="Comm_Outr_Schools"/>
      <sheetName val="Pub_Sect_Condom_Distrib"/>
      <sheetName val="NGO_Cap_Build_Condom_Distrib"/>
      <sheetName val="Proposal_Approval_Sheet"/>
      <sheetName val="GF_Budget_Summary"/>
      <sheetName val="Match_Requirement"/>
      <sheetName val="Internal_Budget_Analysis"/>
      <sheetName val="Range_Page"/>
      <sheetName val="GF_Consolidated_ZAR"/>
      <sheetName val="Input_costs"/>
      <sheetName val="_3__Unit_Costs__"/>
      <sheetName val="5_Organisational_costs"/>
      <sheetName val="1__Unit_Costs"/>
      <sheetName val="SFH_detailed_budget_template1"/>
      <sheetName val="_Summary_Budget_by_Year1"/>
      <sheetName val="VCT_PLAN1"/>
      <sheetName val="YA_PLAN1"/>
      <sheetName val="Mobile_VCT1"/>
      <sheetName val="NGO_Prvt_Sctr_Cap_Build1"/>
      <sheetName val="VCT_NGO_Cap_Build1"/>
      <sheetName val="HIV_AIDS_Prev_MPU1"/>
      <sheetName val="Comm_Outr_Schools1"/>
      <sheetName val="Pub_Sect_Condom_Distrib1"/>
      <sheetName val="NGO_Cap_Build_Condom_Distrib1"/>
      <sheetName val="Proposal_Approval_Sheet1"/>
      <sheetName val="GF_Budget_Summary1"/>
      <sheetName val="Match_Requirement1"/>
      <sheetName val="Internal_Budget_Analysis1"/>
      <sheetName val="Range_Page1"/>
      <sheetName val="GF_Consolidated_ZAR1"/>
      <sheetName val="Input_costs1"/>
      <sheetName val="_3__Unit_Costs__1"/>
      <sheetName val="5_Organisational_costs1"/>
      <sheetName val="1__Unit_Costs1"/>
      <sheetName val="2. Input Cost sheet"/>
      <sheetName val="Cover"/>
      <sheetName val="Recipient sheet"/>
      <sheetName val="Data 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1. Monthly Summary &amp; recon"/>
      <sheetName val="2. Variances_activities"/>
      <sheetName val="3. Variances_CCs"/>
      <sheetName val="4a. Expenditure Journal Q1"/>
      <sheetName val="9. Logframe"/>
      <sheetName val="4b. Expenditure Journal Q2"/>
      <sheetName val="4c. Expenditure Journal Q3"/>
      <sheetName val="4d. Expenditure Journal Q4"/>
      <sheetName val="5. Inventory Control"/>
      <sheetName val="6. Asset Register"/>
      <sheetName val="10. Lists"/>
      <sheetName val="Numbering"/>
      <sheetName val="7. SWEAT ZAR"/>
      <sheetName val="Sheet1"/>
      <sheetName val="Range Page"/>
      <sheetName val=" 3. Unit Costs  "/>
      <sheetName val="5.Organisational costs"/>
      <sheetName val="Consolidated"/>
      <sheetName val="Feb_2022"/>
      <sheetName val="HIV"/>
      <sheetName val="Malaria"/>
      <sheetName val="TB"/>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v>43</v>
          </cell>
        </row>
        <row r="287">
          <cell r="C287" t="str">
            <v>Months</v>
          </cell>
        </row>
        <row r="288">
          <cell r="C288">
            <v>1</v>
          </cell>
        </row>
        <row r="289">
          <cell r="C289">
            <v>2</v>
          </cell>
        </row>
        <row r="290">
          <cell r="C290">
            <v>3</v>
          </cell>
        </row>
        <row r="291">
          <cell r="C291">
            <v>4</v>
          </cell>
        </row>
        <row r="292">
          <cell r="C292">
            <v>5</v>
          </cell>
        </row>
        <row r="293">
          <cell r="C293">
            <v>6</v>
          </cell>
        </row>
        <row r="294">
          <cell r="C294">
            <v>7</v>
          </cell>
        </row>
        <row r="295">
          <cell r="C295">
            <v>8</v>
          </cell>
        </row>
        <row r="296">
          <cell r="C296">
            <v>9</v>
          </cell>
        </row>
        <row r="297">
          <cell r="C297">
            <v>10</v>
          </cell>
        </row>
        <row r="298">
          <cell r="C298">
            <v>11</v>
          </cell>
        </row>
        <row r="299">
          <cell r="C299">
            <v>12</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Sheet"/>
      <sheetName val="Admin Sheet"/>
      <sheetName val="Impact Outcome Indicators_1A"/>
      <sheetName val="Disaggregation_1A"/>
      <sheetName val="Coverage Indicators_1B"/>
      <sheetName val="Disaggregation_1B"/>
      <sheetName val="WPTM_1C"/>
      <sheetName val="PR Cash Reconciliation_2A,B,C,D"/>
      <sheetName val="PRCashReconADMIN"/>
      <sheetName val="SR_Cash Reconciliation_2E"/>
      <sheetName val="Budget Variance_2F"/>
      <sheetName val="Procurement_3"/>
      <sheetName val="Grant Management_4"/>
      <sheetName val="PR-LFA Evaluation_5"/>
      <sheetName val="LFA_Findings&amp;Recommendations_6"/>
      <sheetName val="PR Expenditure_7A"/>
      <sheetName val="CashForecastADMIN"/>
      <sheetName val="LFA Expenditure_7B"/>
      <sheetName val="Cash Forecast_8A"/>
      <sheetName val="Request and Recommendation_8B"/>
      <sheetName val="PR Authorization_9A"/>
      <sheetName val="LFA Authorization_9B"/>
      <sheetName val="Annex 1 - M&amp;E results"/>
      <sheetName val="Annex 2 - Exchange Rates"/>
      <sheetName val="Annex 3 - PR Cash recon"/>
      <sheetName val="Annex 3.1 - PR cash recon"/>
      <sheetName val="Annex 4 - SR reconciliation"/>
      <sheetName val="Annex 4.1 - SR Recon"/>
      <sheetName val="Annex 5 - Expenditure Recon"/>
      <sheetName val="Annex 6 - PR VAT reconciliation"/>
      <sheetName val="Annex 7 - SR VAT reconciliation"/>
      <sheetName val="Annex 8 - Commitments"/>
      <sheetName val="Annex 9 - Cash Forecast"/>
      <sheetName val="Annex 10 - QFR history"/>
      <sheetName val="Financial Triggers_10"/>
      <sheetName val="apttusmetadata"/>
    </sheetNames>
    <sheetDataSet>
      <sheetData sheetId="0">
        <row r="10">
          <cell r="D10">
            <v>42461</v>
          </cell>
        </row>
      </sheetData>
      <sheetData sheetId="1"/>
      <sheetData sheetId="2">
        <row r="9">
          <cell r="D9" t="str">
            <v>[Impact Indicator Name]</v>
          </cell>
        </row>
      </sheetData>
      <sheetData sheetId="3"/>
      <sheetData sheetId="4">
        <row r="10">
          <cell r="B10" t="str">
            <v>[Coverage Indicator Name]</v>
          </cell>
        </row>
      </sheetData>
      <sheetData sheetId="5"/>
      <sheetData sheetId="6"/>
      <sheetData sheetId="7"/>
      <sheetData sheetId="8"/>
      <sheetData sheetId="9"/>
      <sheetData sheetId="10">
        <row r="29">
          <cell r="E29">
            <v>0</v>
          </cell>
        </row>
        <row r="30">
          <cell r="E30">
            <v>45242</v>
          </cell>
        </row>
      </sheetData>
      <sheetData sheetId="11"/>
      <sheetData sheetId="12">
        <row r="61">
          <cell r="AD61" t="str">
            <v>Met</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B8" t="str">
            <v>AGRI AIDS</v>
          </cell>
        </row>
      </sheetData>
      <sheetData sheetId="28"/>
      <sheetData sheetId="29"/>
      <sheetData sheetId="30"/>
      <sheetData sheetId="31"/>
      <sheetData sheetId="32"/>
      <sheetData sheetId="33"/>
      <sheetData sheetId="34"/>
      <sheetData sheetId="35">
        <row r="1">
          <cell r="B1" t="str">
            <v xml:space="preserve">     </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 Lists"/>
      <sheetName val="Index"/>
      <sheetName val="1. Monthly Summary &amp; recon"/>
      <sheetName val="2. Variances_activities"/>
      <sheetName val="3. Variances_CCs"/>
      <sheetName val="4a. Expenditure Journal Q1"/>
      <sheetName val="9. Logframe"/>
      <sheetName val="4b. Expenditure Journal Q2"/>
      <sheetName val="4c. Expenditure Journal Q3"/>
      <sheetName val="4d. Expenditure Journal Q4"/>
      <sheetName val="5. Inventory Control"/>
      <sheetName val="6. Asset Register"/>
      <sheetName val="Numbering"/>
      <sheetName val="7. NACOSA ZAR"/>
      <sheetName val="8. M&amp;E Summary"/>
      <sheetName val="14. M&amp;E Types of Support"/>
      <sheetName val="9a. M&amp;E CHBC Q1"/>
      <sheetName val="9b. M&amp;E CHBC Q2"/>
      <sheetName val="9c. M&amp;E CHBC Q3"/>
      <sheetName val="9d. M&amp;E CHBC Q4"/>
      <sheetName val="10a. M&amp;E OVC Nutrition Q1"/>
      <sheetName val="10b. M&amp;E OVC Nutrition Q2"/>
      <sheetName val="10c. M&amp;E OVC Nutrition Q3"/>
      <sheetName val="10d. M&amp;E OVC Nutrition Q4"/>
      <sheetName val="11a. M&amp;E OVC Psychosocial Q1"/>
      <sheetName val="11b. M&amp;E OVC Psychosocial Q2"/>
      <sheetName val="11c. M&amp;E OVC Psychosocial Q3"/>
      <sheetName val="11d. M&amp;E OVC Psychosocial Q4"/>
      <sheetName val="12. M&amp;E OVC Material Annual"/>
      <sheetName val="13. M&amp;E Performance Framework"/>
      <sheetName val="15. Finance and M&amp;E Recon"/>
      <sheetName val="4a. Expenditure Journal Q5"/>
      <sheetName val="4b. Expenditure Journal Q6"/>
      <sheetName val="4c. Expenditure Journal Q7"/>
      <sheetName val="4d. Expenditure Journal Q8"/>
      <sheetName val="9a. M&amp;E CHBC Q5"/>
      <sheetName val="9b. M&amp;E CHBC Q6"/>
      <sheetName val="9c. M&amp;E CHBC Q7"/>
      <sheetName val="9d. M&amp;E CHBC Q8"/>
      <sheetName val="10. M&amp;E Performance Framework"/>
      <sheetName val="Definitions"/>
      <sheetName val="1. Monthly Cash Recon"/>
      <sheetName val="3. Cost Category Analysis"/>
      <sheetName val="7.Budget"/>
      <sheetName val="B"/>
      <sheetName val="Generic Payment Tool"/>
      <sheetName val="10c. M&amp;E Org services Q3"/>
      <sheetName val="10b. M&amp;E Org services Q4"/>
      <sheetName val="11a. M&amp;E OVC services Q1"/>
      <sheetName val="11b. M&amp;E OVC services Q2"/>
      <sheetName val="11c. M&amp;E OVC services Q3"/>
      <sheetName val="12.Performance Framework"/>
      <sheetName val="Lists"/>
      <sheetName val="Conditions"/>
      <sheetName val="HR Map"/>
      <sheetName val="10_ Lists"/>
      <sheetName val="Range Page"/>
      <sheetName val="10__Lists"/>
      <sheetName val="1__Monthly_Summary_&amp;_recon"/>
      <sheetName val="2__Variances_activities"/>
      <sheetName val="3__Variances_CCs"/>
      <sheetName val="4a__Expenditure_Journal_Q1"/>
      <sheetName val="9__Logframe"/>
      <sheetName val="4b__Expenditure_Journal_Q2"/>
      <sheetName val="4c__Expenditure_Journal_Q3"/>
      <sheetName val="4d__Expenditure_Journal_Q4"/>
      <sheetName val="5__Inventory_Control"/>
      <sheetName val="6__Asset_Register"/>
      <sheetName val="7__NACOSA_ZAR"/>
      <sheetName val="8__M&amp;E_Summary"/>
      <sheetName val="14__M&amp;E_Types_of_Support"/>
      <sheetName val="9a__M&amp;E_CHBC_Q1"/>
      <sheetName val="9b__M&amp;E_CHBC_Q2"/>
      <sheetName val="9c__M&amp;E_CHBC_Q3"/>
      <sheetName val="9d__M&amp;E_CHBC_Q4"/>
      <sheetName val="10a__M&amp;E_OVC_Nutrition_Q1"/>
      <sheetName val="10b__M&amp;E_OVC_Nutrition_Q2"/>
      <sheetName val="10c__M&amp;E_OVC_Nutrition_Q3"/>
      <sheetName val="10d__M&amp;E_OVC_Nutrition_Q4"/>
      <sheetName val="11a__M&amp;E_OVC_Psychosocial_Q1"/>
      <sheetName val="11b__M&amp;E_OVC_Psychosocial_Q2"/>
      <sheetName val="11c__M&amp;E_OVC_Psychosocial_Q3"/>
      <sheetName val="11d__M&amp;E_OVC_Psychosocial_Q4"/>
      <sheetName val="12__M&amp;E_OVC_Material_Annual"/>
      <sheetName val="13__M&amp;E_Performance_Framework"/>
      <sheetName val="15__Finance_and_M&amp;E_Recon"/>
      <sheetName val="4a__Expenditure_Journal_Q5"/>
      <sheetName val="4b__Expenditure_Journal_Q6"/>
      <sheetName val="4c__Expenditure_Journal_Q7"/>
      <sheetName val="4d__Expenditure_Journal_Q8"/>
      <sheetName val="9a__M&amp;E_CHBC_Q5"/>
      <sheetName val="9b__M&amp;E_CHBC_Q6"/>
      <sheetName val="9c__M&amp;E_CHBC_Q7"/>
      <sheetName val="9d__M&amp;E_CHBC_Q8"/>
      <sheetName val="10__M&amp;E_Performance_Framework"/>
      <sheetName val="1__Monthly_Cash_Recon"/>
      <sheetName val="3__Cost_Category_Analysis"/>
      <sheetName val="7_Budget"/>
      <sheetName val="Generic_Payment_Tool"/>
      <sheetName val="10c__M&amp;E_Org_services_Q3"/>
      <sheetName val="10b__M&amp;E_Org_services_Q4"/>
      <sheetName val="11a__M&amp;E_OVC_services_Q1"/>
      <sheetName val="11b__M&amp;E_OVC_services_Q2"/>
      <sheetName val="11c__M&amp;E_OVC_services_Q3"/>
      <sheetName val="12_Performance_Framework"/>
      <sheetName val="HR_Map"/>
      <sheetName val="10__Lists1"/>
      <sheetName val="Range_Page"/>
      <sheetName val="10__Lists2"/>
      <sheetName val="1__Monthly_Summary_&amp;_recon1"/>
      <sheetName val="2__Variances_activities1"/>
      <sheetName val="3__Variances_CCs1"/>
      <sheetName val="4a__Expenditure_Journal_Q11"/>
      <sheetName val="9__Logframe1"/>
      <sheetName val="4b__Expenditure_Journal_Q21"/>
      <sheetName val="4c__Expenditure_Journal_Q31"/>
      <sheetName val="4d__Expenditure_Journal_Q41"/>
      <sheetName val="5__Inventory_Control1"/>
      <sheetName val="6__Asset_Register1"/>
      <sheetName val="7__NACOSA_ZAR1"/>
      <sheetName val="8__M&amp;E_Summary1"/>
      <sheetName val="14__M&amp;E_Types_of_Support1"/>
      <sheetName val="9a__M&amp;E_CHBC_Q11"/>
      <sheetName val="9b__M&amp;E_CHBC_Q21"/>
      <sheetName val="9c__M&amp;E_CHBC_Q31"/>
      <sheetName val="9d__M&amp;E_CHBC_Q41"/>
      <sheetName val="10a__M&amp;E_OVC_Nutrition_Q11"/>
      <sheetName val="10b__M&amp;E_OVC_Nutrition_Q21"/>
      <sheetName val="10c__M&amp;E_OVC_Nutrition_Q31"/>
      <sheetName val="10d__M&amp;E_OVC_Nutrition_Q41"/>
      <sheetName val="11a__M&amp;E_OVC_Psychosocial_Q11"/>
      <sheetName val="11b__M&amp;E_OVC_Psychosocial_Q21"/>
      <sheetName val="11c__M&amp;E_OVC_Psychosocial_Q31"/>
      <sheetName val="11d__M&amp;E_OVC_Psychosocial_Q41"/>
      <sheetName val="12__M&amp;E_OVC_Material_Annual1"/>
      <sheetName val="13__M&amp;E_Performance_Framework1"/>
      <sheetName val="15__Finance_and_M&amp;E_Recon1"/>
      <sheetName val="4a__Expenditure_Journal_Q51"/>
      <sheetName val="4b__Expenditure_Journal_Q61"/>
      <sheetName val="4c__Expenditure_Journal_Q71"/>
      <sheetName val="4d__Expenditure_Journal_Q81"/>
      <sheetName val="9a__M&amp;E_CHBC_Q51"/>
      <sheetName val="9b__M&amp;E_CHBC_Q61"/>
      <sheetName val="9c__M&amp;E_CHBC_Q71"/>
      <sheetName val="9d__M&amp;E_CHBC_Q81"/>
      <sheetName val="10__M&amp;E_Performance_Framework1"/>
      <sheetName val="1__Monthly_Cash_Recon1"/>
      <sheetName val="3__Cost_Category_Analysis1"/>
      <sheetName val="7_Budget1"/>
      <sheetName val="Generic_Payment_Tool1"/>
      <sheetName val="10c__M&amp;E_Org_services_Q31"/>
      <sheetName val="10b__M&amp;E_Org_services_Q41"/>
      <sheetName val="11a__M&amp;E_OVC_services_Q11"/>
      <sheetName val="11b__M&amp;E_OVC_services_Q21"/>
      <sheetName val="11c__M&amp;E_OVC_services_Q31"/>
      <sheetName val="12_Performance_Framework1"/>
      <sheetName val="HR_Map1"/>
      <sheetName val="10__Lists3"/>
      <sheetName val="Range_Page1"/>
    </sheetNames>
    <sheetDataSet>
      <sheetData sheetId="0" refreshError="1">
        <row r="16">
          <cell r="B16" t="str">
            <v>Cost Categories</v>
          </cell>
        </row>
        <row r="17">
          <cell r="B17" t="str">
            <v>Select one</v>
          </cell>
        </row>
        <row r="18">
          <cell r="B18" t="str">
            <v>Human Resources</v>
          </cell>
        </row>
        <row r="19">
          <cell r="B19" t="str">
            <v>Technical Mment Assistance</v>
          </cell>
        </row>
        <row r="20">
          <cell r="B20" t="str">
            <v>Training</v>
          </cell>
        </row>
        <row r="21">
          <cell r="B21" t="str">
            <v>Health Products &amp; Equipment</v>
          </cell>
        </row>
        <row r="22">
          <cell r="B22" t="str">
            <v>Pharmaceutical Products</v>
          </cell>
        </row>
        <row r="23">
          <cell r="B23" t="str">
            <v>PSM</v>
          </cell>
        </row>
        <row r="24">
          <cell r="B24" t="str">
            <v>Infrastructure Other Equipment</v>
          </cell>
        </row>
        <row r="25">
          <cell r="B25" t="str">
            <v>Communication Materials</v>
          </cell>
        </row>
        <row r="26">
          <cell r="B26" t="str">
            <v xml:space="preserve">M&amp;E </v>
          </cell>
        </row>
        <row r="27">
          <cell r="B27" t="str">
            <v>Living Support</v>
          </cell>
        </row>
        <row r="28">
          <cell r="B28" t="str">
            <v>Planning and Administration</v>
          </cell>
        </row>
        <row r="29">
          <cell r="B29" t="str">
            <v>Overheads</v>
          </cell>
        </row>
        <row r="30">
          <cell r="B30" t="str">
            <v>Other: Outreach &amp; advocacy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PR_Programmatic Progress_1A"/>
      <sheetName val="PR_Programmatic Progress_1B"/>
      <sheetName val="PR_Grant Management_2"/>
      <sheetName val="PR_Total PR Cash Outflow_3A"/>
      <sheetName val="EFR Malaria Financial Data_3B"/>
      <sheetName val="EFR TB Financial Data_3B"/>
      <sheetName val="EFR HIV AIDS Financial Data_3B"/>
      <sheetName val="PR_Procurement Info_4"/>
      <sheetName val="PR_Cash Reconciliation_5A"/>
      <sheetName val="PR_Disbursement Request_5B"/>
      <sheetName val="PR_Overall Performance_6"/>
      <sheetName val="PR_Cash Request_7A&amp;B"/>
      <sheetName val="PR_Bank Details_7C"/>
      <sheetName val="PR_Annex_SR-Financials"/>
      <sheetName val="Checklist"/>
      <sheetName val="LFA_Programmatic Progress_1A"/>
      <sheetName val="LFA_Programmatic Progress_1B"/>
      <sheetName val="LFA_Grant Management_2"/>
      <sheetName val="LFA_Total PR Cash Outflow_3A"/>
      <sheetName val="LFA_EFR Review_3B"/>
      <sheetName val="LFA_Procurement Info_4"/>
      <sheetName val="LFA_Findings&amp;Recommendations"/>
      <sheetName val="LFA_Cash Reconciliation_5A"/>
      <sheetName val="LFA_Disbursement Recommend_5B"/>
      <sheetName val="Sheet1"/>
      <sheetName val="LFA_Overall Performance_6"/>
      <sheetName val="LFA_DisbursementRecommendation7"/>
      <sheetName val="LFA_Bank Details_7C"/>
      <sheetName val="LFA_Annex-SR Financials"/>
      <sheetName val="Annex 1_M&amp;E results"/>
      <sheetName val="Annex 2_Forex cal"/>
      <sheetName val="Annex 3 PR cash recon"/>
      <sheetName val="Annex 4_SR cash balances"/>
      <sheetName val="Annex for additional info"/>
      <sheetName val="Memo HIV"/>
      <sheetName val="Memo TB"/>
      <sheetName val="Memo Malaria"/>
      <sheetName val="Definitions-lists-EFR"/>
      <sheetName val="Sheet2"/>
      <sheetName val="HIV"/>
      <sheetName val="HSS"/>
      <sheetName val="TB"/>
      <sheetName val="Malaria"/>
      <sheetName val="Definitions"/>
    </sheetNames>
    <sheetDataSet>
      <sheetData sheetId="0"/>
      <sheetData sheetId="1"/>
      <sheetData sheetId="2"/>
      <sheetData sheetId="3">
        <row r="14">
          <cell r="A14" t="str">
            <v>1. Conditions Precedents to First Disbursement (Terminal Date as stated in block 7A of the Face Sheet): The first disbursement of Grant funds by the Global Fund to the Principal Recipient is subject to the Principal Recipient providing, in form and substance satisfactory to the Global Fund, confirmation of the cash balances of Grant funds held under the consolidated Program at all levels, including Sub-recipients and Sub-sub-recipients, as at 30 June 2011. Subject to the verified confirmations of such cash balances, the Principal Recipient acknowledges and agrees that the Grant amount set out in block 8 of the Face Sheet may be adjusted downwards by the Global Fund accordingly.</v>
          </cell>
        </row>
      </sheetData>
      <sheetData sheetId="4"/>
      <sheetData sheetId="5"/>
      <sheetData sheetId="6"/>
      <sheetData sheetId="7"/>
      <sheetData sheetId="8"/>
      <sheetData sheetId="9"/>
      <sheetData sheetId="10">
        <row r="43">
          <cell r="G43">
            <v>9.8674999999999997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52">
          <cell r="H52">
            <v>9.8674999999999997</v>
          </cell>
        </row>
      </sheetData>
      <sheetData sheetId="25"/>
      <sheetData sheetId="26"/>
      <sheetData sheetId="27"/>
      <sheetData sheetId="28"/>
      <sheetData sheetId="29"/>
      <sheetData sheetId="30"/>
      <sheetData sheetId="31">
        <row r="130">
          <cell r="F130">
            <v>167911734</v>
          </cell>
        </row>
      </sheetData>
      <sheetData sheetId="32">
        <row r="20">
          <cell r="F20">
            <v>-1654434.4924999999</v>
          </cell>
        </row>
      </sheetData>
      <sheetData sheetId="33"/>
      <sheetData sheetId="34"/>
      <sheetData sheetId="35">
        <row r="2">
          <cell r="A2" t="str">
            <v>Please select…</v>
          </cell>
        </row>
        <row r="3">
          <cell r="A3" t="str">
            <v>Prevention: Behavioral Change Communication - Mass media</v>
          </cell>
        </row>
        <row r="4">
          <cell r="A4" t="str">
            <v>Prevention: Behavioral Change Communication - community outreach</v>
          </cell>
        </row>
        <row r="5">
          <cell r="A5" t="str">
            <v>Prevention: Condom distribution</v>
          </cell>
        </row>
        <row r="6">
          <cell r="A6" t="str">
            <v xml:space="preserve">Prevention: Counseling and Testing </v>
          </cell>
        </row>
        <row r="7">
          <cell r="A7" t="str">
            <v>Prevention: PMTCT</v>
          </cell>
        </row>
        <row r="8">
          <cell r="A8" t="str">
            <v>Prevention: Post-exposure prophylaxis (PEP)</v>
          </cell>
        </row>
        <row r="9">
          <cell r="A9" t="str">
            <v>Prevention: STI diagnosis and treatment</v>
          </cell>
        </row>
        <row r="10">
          <cell r="A10" t="str">
            <v>Prevention: Blood safety and universal precaution</v>
          </cell>
        </row>
        <row r="11">
          <cell r="A11" t="str">
            <v>Treatment: Antiretroviral treatment (ARV) and monitoring</v>
          </cell>
        </row>
        <row r="12">
          <cell r="A12" t="str">
            <v>Treatment: Prophylaxis and treatment for opportunistic infections</v>
          </cell>
        </row>
        <row r="13">
          <cell r="A13" t="str">
            <v>Care and support: Care and support for the chronically ill</v>
          </cell>
        </row>
        <row r="14">
          <cell r="A14" t="str">
            <v>Care and support: Support for orphans and vulnerable children</v>
          </cell>
        </row>
        <row r="15">
          <cell r="A15" t="str">
            <v xml:space="preserve">TB/HIV collaborative activities: HIV care and support for HIV-positive TB patients </v>
          </cell>
        </row>
        <row r="16">
          <cell r="A16" t="str">
            <v>Supportive environment: Policy development including workplace policy</v>
          </cell>
        </row>
        <row r="17">
          <cell r="A17" t="str">
            <v xml:space="preserve">Supportive environment: Strengthening of civil society and institutional capacity building </v>
          </cell>
        </row>
        <row r="18">
          <cell r="A18" t="str">
            <v>Supportive environment: Stigma reduction in all settings</v>
          </cell>
        </row>
        <row r="19">
          <cell r="A19" t="str">
            <v>Supportive environment: Program management and administration</v>
          </cell>
        </row>
        <row r="20">
          <cell r="A20" t="str">
            <v>HSS: Service delivery</v>
          </cell>
        </row>
        <row r="21">
          <cell r="A21" t="str">
            <v>HSS: Human resources</v>
          </cell>
        </row>
        <row r="22">
          <cell r="A22" t="str">
            <v>HSS: Community Systems Strengthening</v>
          </cell>
        </row>
        <row r="23">
          <cell r="A23" t="str">
            <v>HSS: Information system &amp; Operational research</v>
          </cell>
        </row>
        <row r="24">
          <cell r="A24" t="str">
            <v>HSS: Infrastructure</v>
          </cell>
        </row>
        <row r="25">
          <cell r="A25" t="str">
            <v>HSS: Procurement and Supply management</v>
          </cell>
        </row>
        <row r="26">
          <cell r="A26" t="str">
            <v>HSS: Other, specify</v>
          </cell>
        </row>
      </sheetData>
      <sheetData sheetId="36">
        <row r="2">
          <cell r="A2" t="str">
            <v>please select…</v>
          </cell>
        </row>
      </sheetData>
      <sheetData sheetId="37">
        <row r="2">
          <cell r="A2" t="str">
            <v>please select…</v>
          </cell>
        </row>
      </sheetData>
      <sheetData sheetId="38">
        <row r="1">
          <cell r="A1" t="str">
            <v>Please Select…</v>
          </cell>
        </row>
        <row r="2">
          <cell r="A2" t="str">
            <v>Prevention</v>
          </cell>
        </row>
        <row r="3">
          <cell r="A3" t="str">
            <v>Treatment</v>
          </cell>
        </row>
        <row r="4">
          <cell r="A4" t="str">
            <v>Care and Support</v>
          </cell>
        </row>
        <row r="5">
          <cell r="A5" t="str">
            <v>TB/HIV Collaborative Activities</v>
          </cell>
        </row>
        <row r="6">
          <cell r="A6" t="str">
            <v>Supportive Environment</v>
          </cell>
        </row>
        <row r="7">
          <cell r="A7" t="str">
            <v>Health System Strengthening (HSS)</v>
          </cell>
        </row>
        <row r="58">
          <cell r="A58" t="str">
            <v>Please Select…</v>
          </cell>
        </row>
        <row r="59">
          <cell r="A59" t="str">
            <v>FBO</v>
          </cell>
        </row>
        <row r="60">
          <cell r="A60" t="str">
            <v>NGO/CBO/Academic</v>
          </cell>
        </row>
        <row r="61">
          <cell r="A61" t="str">
            <v>Private Sector</v>
          </cell>
        </row>
        <row r="62">
          <cell r="A62" t="str">
            <v>Ministry Health (MoH)</v>
          </cell>
        </row>
        <row r="63">
          <cell r="A63" t="str">
            <v>Other Government</v>
          </cell>
        </row>
        <row r="64">
          <cell r="A64" t="str">
            <v>UNDP</v>
          </cell>
        </row>
        <row r="65">
          <cell r="A65" t="str">
            <v>Other Multilateral Organization</v>
          </cell>
        </row>
      </sheetData>
      <sheetData sheetId="39"/>
      <sheetData sheetId="40" refreshError="1"/>
      <sheetData sheetId="41" refreshError="1"/>
      <sheetData sheetId="42" refreshError="1"/>
      <sheetData sheetId="43" refreshError="1"/>
      <sheetData sheetId="4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AFS Structure"/>
      <sheetName val="AFS Cover"/>
      <sheetName val="Index"/>
      <sheetName val="Approval"/>
      <sheetName val="Council Members"/>
      <sheetName val="CFO Report"/>
      <sheetName val="Fin Pos"/>
      <sheetName val="Fin Perform"/>
      <sheetName val="Net Assets"/>
      <sheetName val="Cash Flow"/>
      <sheetName val="Budget Statement"/>
      <sheetName val="Accounting Policies"/>
      <sheetName val="Notes I"/>
      <sheetName val="PPE Note"/>
      <sheetName val="Notes II"/>
      <sheetName val="Fin Instruments - Continued"/>
      <sheetName val="Notes III"/>
      <sheetName val="APPENDIX A"/>
      <sheetName val="APPENDIX B"/>
      <sheetName val="APPENDIX C"/>
      <sheetName val="APPENDIX D"/>
      <sheetName val="APPENDIX E(1)"/>
      <sheetName val="APPENDIX E(2)"/>
      <sheetName val="APPENDIX F "/>
      <sheetName val="Internal Param"/>
      <sheetName val="Memo HIV"/>
      <sheetName val="Definitions-lists-EFR"/>
    </sheetNames>
    <sheetDataSet>
      <sheetData sheetId="0">
        <row r="5">
          <cell r="C5" t="str">
            <v>UGU DISTRICT MUNICIPALITY</v>
          </cell>
        </row>
        <row r="11">
          <cell r="C11" t="str">
            <v>30 June 2013</v>
          </cell>
        </row>
      </sheetData>
      <sheetData sheetId="1">
        <row r="42">
          <cell r="C42">
            <v>14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ow r="770">
          <cell r="K770">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 Unit Costs"/>
      <sheetName val=" Unit Costs  "/>
      <sheetName val=" Unit Costs   (2)"/>
      <sheetName val="2. Unit Cost Notes"/>
      <sheetName val="Proportions"/>
      <sheetName val="3. Detailed workplan budget"/>
      <sheetName val="4. Budget summary GF Extension"/>
      <sheetName val="NEW PROPORTIONS"/>
      <sheetName val="5. Budget summary TOTAL"/>
      <sheetName val="Note 22 Overheads"/>
      <sheetName val="Note 23 Planning and Admin"/>
      <sheetName val="Note 26 Rape Victim Assistance"/>
      <sheetName val="Note 24 HCT Costings"/>
      <sheetName val="ValidationLists"/>
      <sheetName val="Sheet2"/>
      <sheetName val="Sheet1"/>
      <sheetName val="Sheet3"/>
      <sheetName val="Sheet4"/>
      <sheetName val="Sheet5"/>
      <sheetName val="Memo HIV"/>
      <sheetName val="Definitions-lists-EFR"/>
      <sheetName val="Parameters"/>
    </sheetNames>
    <sheetDataSet>
      <sheetData sheetId="0" refreshError="1"/>
      <sheetData sheetId="1">
        <row r="5">
          <cell r="H5">
            <v>0.05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en"/>
      <sheetName val="Instructions fr"/>
      <sheetName val="Instructions sp"/>
      <sheetName val="Instructions ru"/>
      <sheetName val="Performance Framework"/>
      <sheetName val="Target assumptions"/>
      <sheetName val="HIV"/>
      <sheetName val="TB"/>
      <sheetName val="Malaria"/>
      <sheetName val="Drops"/>
      <sheetName val="Definitions"/>
      <sheetName val="HSS"/>
      <sheetName val="Translations"/>
      <sheetName val="$Ranges$"/>
      <sheetName val="$Meta$"/>
    </sheetNames>
    <sheetDataSet>
      <sheetData sheetId="0"/>
      <sheetData sheetId="1"/>
      <sheetData sheetId="2"/>
      <sheetData sheetId="3"/>
      <sheetData sheetId="4">
        <row r="4">
          <cell r="D4" t="str">
            <v>Republic of South Africa</v>
          </cell>
        </row>
      </sheetData>
      <sheetData sheetId="5"/>
      <sheetData sheetId="6"/>
      <sheetData sheetId="7"/>
      <sheetData sheetId="8"/>
      <sheetData sheetId="9"/>
      <sheetData sheetId="10">
        <row r="4">
          <cell r="T4" t="str">
            <v>Please select your Country/Applicant</v>
          </cell>
        </row>
      </sheetData>
      <sheetData sheetId="11">
        <row r="2">
          <cell r="B2" t="str">
            <v>Please select…</v>
          </cell>
        </row>
        <row r="3">
          <cell r="B3" t="str">
            <v xml:space="preserve">Child mortality </v>
          </cell>
        </row>
        <row r="4">
          <cell r="B4" t="str">
            <v xml:space="preserve">Mortality due to major cause of death by sex and age </v>
          </cell>
        </row>
        <row r="5">
          <cell r="B5" t="str">
            <v>Percentage of adults and children with HIV known to be on treatment 12 months after initiation of antiretroviral therapy</v>
          </cell>
        </row>
        <row r="6">
          <cell r="B6" t="str">
            <v xml:space="preserve">Percentage of infants born to HIV-infected mothers who are infected </v>
          </cell>
        </row>
        <row r="7">
          <cell r="B7" t="str">
            <v>Confirmed malaria cases per 1000 persons per year.</v>
          </cell>
        </row>
        <row r="8">
          <cell r="B8" t="str">
            <v>Inpatient malaria cases per 1000 persons per year</v>
          </cell>
        </row>
        <row r="9">
          <cell r="B9" t="str">
            <v>Future deaths averted</v>
          </cell>
        </row>
        <row r="10">
          <cell r="B10" t="str">
            <v>Maternal mortality ratio</v>
          </cell>
        </row>
        <row r="11">
          <cell r="B11" t="str">
            <v>The ratio of household out-of-pocket payments for health to total expenditure on health</v>
          </cell>
        </row>
      </sheetData>
      <sheetData sheetId="12">
        <row r="1">
          <cell r="D1" t="str">
            <v>I</v>
          </cell>
        </row>
      </sheetData>
      <sheetData sheetId="13"/>
      <sheetData sheetId="1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Budget summary GF_consolidate"/>
      <sheetName val="2. R6 Budget Consolidated"/>
      <sheetName val="HBC OVC NGOs"/>
      <sheetName val=" 3. Unit Costs  "/>
      <sheetName val="4. Unit Cost Notes"/>
      <sheetName val="PMTCT"/>
      <sheetName val="CATHCA"/>
      <sheetName val="Child Welfare"/>
      <sheetName val="DoH"/>
      <sheetName val="Humana"/>
      <sheetName val="Mindset"/>
      <sheetName val="MSH"/>
      <sheetName val="Olive"/>
      <sheetName val="Redpeg"/>
      <sheetName val="SACC"/>
      <sheetName val="SFH"/>
      <sheetName val="Soul City"/>
      <sheetName val="TAC CHMT"/>
      <sheetName val="PMTCT Unit Costs"/>
      <sheetName val="5.Organisational costs"/>
      <sheetName val="6. Performance Framework"/>
      <sheetName val="workplan Lists"/>
      <sheetName val=" Soul City additional notes"/>
      <sheetName val="SFH additional Notes"/>
      <sheetName val="Target breakdowns (2)"/>
      <sheetName val="Target breakdowns"/>
      <sheetName val="VCT breakdown"/>
      <sheetName val="Definitions (2)"/>
      <sheetName val="Definitions"/>
      <sheetName val="10. Lists"/>
      <sheetName val="Numbering"/>
      <sheetName val="GF Consolidated ZAR"/>
      <sheetName val="Strategic Plan Map"/>
      <sheetName val="Basic Data"/>
      <sheetName val="3.OVC Y1Q3"/>
    </sheetNames>
    <sheetDataSet>
      <sheetData sheetId="0">
        <row r="7">
          <cell r="E7">
            <v>7.5</v>
          </cell>
        </row>
      </sheetData>
      <sheetData sheetId="1">
        <row r="7">
          <cell r="E7">
            <v>7.5</v>
          </cell>
        </row>
      </sheetData>
      <sheetData sheetId="2">
        <row r="31">
          <cell r="K31">
            <v>5967758.2132231649</v>
          </cell>
        </row>
      </sheetData>
      <sheetData sheetId="3">
        <row r="7">
          <cell r="E7">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T11">
            <v>1</v>
          </cell>
        </row>
      </sheetData>
      <sheetData sheetId="19">
        <row r="11">
          <cell r="T11">
            <v>1</v>
          </cell>
        </row>
      </sheetData>
      <sheetData sheetId="20"/>
      <sheetData sheetId="21">
        <row r="1">
          <cell r="G1" t="str">
            <v>Recipients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1. Monthly Checklist"/>
      <sheetName val="2. Monthly Summary"/>
      <sheetName val="3. Cost Category Analysis"/>
      <sheetName val="4a. Expenditure Journal Q3"/>
      <sheetName val="4b. Expenditure Journal Q4"/>
      <sheetName val="4c. Expenditure Journal Q5"/>
      <sheetName val="4d. Expenditure Journal Q6"/>
      <sheetName val="5a. Budget Line Analysis Q3"/>
      <sheetName val="5b. Budget Line Analysis Q4"/>
      <sheetName val="5c. Budget Line Analysis Q5"/>
      <sheetName val="5d. Budget Line Analysis Q6"/>
      <sheetName val="6. Budget"/>
      <sheetName val="7a. Payment Recommendation Q3"/>
      <sheetName val="7b. Payment Recommendation Q4"/>
      <sheetName val="7c. Payment Recommendation Q5"/>
      <sheetName val="7d. Payment Recommendation Q6"/>
      <sheetName val="7e. Payment Requisition"/>
      <sheetName val="DATA SHEET"/>
      <sheetName val="8. M&amp;E Summary "/>
      <sheetName val="9a. M&amp;E CHBC Q3"/>
      <sheetName val="9b. M&amp;E CHBC Q4"/>
      <sheetName val="9c. M&amp;E CHBC Q5"/>
      <sheetName val="9d. M&amp;E CHBC Q6"/>
      <sheetName val="10a. M&amp;E Org services Q3"/>
      <sheetName val="10b.M&amp;E Org Services Q4"/>
      <sheetName val="10c.M&amp;E Org Services Q5"/>
      <sheetName val="10d.M&amp;E Org Services Q6"/>
      <sheetName val="11a. M&amp;E OVC Services Q3"/>
      <sheetName val="11b. M&amp;E OVC services Q4"/>
      <sheetName val="11c. M&amp;E OVC services Q5"/>
      <sheetName val="11d. M&amp;E OVC services Q6"/>
      <sheetName val="12. HR Map"/>
      <sheetName val="13. Conditions"/>
      <sheetName val="14. M&amp;E Types of Support"/>
      <sheetName val="14.Performance Framework"/>
      <sheetName val="Lists"/>
      <sheetName val="1__Monthly_Checklist"/>
      <sheetName val="2__Monthly_Summary"/>
      <sheetName val="3__Cost_Category_Analysis"/>
      <sheetName val="4a__Expenditure_Journal_Q3"/>
      <sheetName val="4b__Expenditure_Journal_Q4"/>
      <sheetName val="4c__Expenditure_Journal_Q5"/>
      <sheetName val="4d__Expenditure_Journal_Q6"/>
      <sheetName val="5a__Budget_Line_Analysis_Q3"/>
      <sheetName val="5b__Budget_Line_Analysis_Q4"/>
      <sheetName val="5c__Budget_Line_Analysis_Q5"/>
      <sheetName val="5d__Budget_Line_Analysis_Q6"/>
      <sheetName val="6__Budget"/>
      <sheetName val="7a__Payment_Recommendation_Q3"/>
      <sheetName val="7b__Payment_Recommendation_Q4"/>
      <sheetName val="7c__Payment_Recommendation_Q5"/>
      <sheetName val="7d__Payment_Recommendation_Q6"/>
      <sheetName val="7e__Payment_Requisition"/>
      <sheetName val="DATA_SHEET"/>
      <sheetName val="8__M&amp;E_Summary_"/>
      <sheetName val="9a__M&amp;E_CHBC_Q3"/>
      <sheetName val="9b__M&amp;E_CHBC_Q4"/>
      <sheetName val="9c__M&amp;E_CHBC_Q5"/>
      <sheetName val="9d__M&amp;E_CHBC_Q6"/>
      <sheetName val="10a__M&amp;E_Org_services_Q3"/>
      <sheetName val="10b_M&amp;E_Org_Services_Q4"/>
      <sheetName val="10c_M&amp;E_Org_Services_Q5"/>
      <sheetName val="10d_M&amp;E_Org_Services_Q6"/>
      <sheetName val="11a__M&amp;E_OVC_Services_Q3"/>
      <sheetName val="11b__M&amp;E_OVC_services_Q4"/>
      <sheetName val="11c__M&amp;E_OVC_services_Q5"/>
      <sheetName val="11d__M&amp;E_OVC_services_Q6"/>
      <sheetName val="12__HR_Map"/>
      <sheetName val="13__Conditions"/>
      <sheetName val="14__M&amp;E_Types_of_Support"/>
      <sheetName val="14_Performance_Framework"/>
      <sheetName val="1__Monthly_Checklist1"/>
      <sheetName val="2__Monthly_Summary1"/>
      <sheetName val="3__Cost_Category_Analysis1"/>
      <sheetName val="4a__Expenditure_Journal_Q31"/>
      <sheetName val="4b__Expenditure_Journal_Q41"/>
      <sheetName val="4c__Expenditure_Journal_Q51"/>
      <sheetName val="4d__Expenditure_Journal_Q61"/>
      <sheetName val="5a__Budget_Line_Analysis_Q31"/>
      <sheetName val="5b__Budget_Line_Analysis_Q41"/>
      <sheetName val="5c__Budget_Line_Analysis_Q51"/>
      <sheetName val="5d__Budget_Line_Analysis_Q61"/>
      <sheetName val="6__Budget1"/>
      <sheetName val="7a__Payment_Recommendation_Q31"/>
      <sheetName val="7b__Payment_Recommendation_Q41"/>
      <sheetName val="7c__Payment_Recommendation_Q51"/>
      <sheetName val="7d__Payment_Recommendation_Q61"/>
      <sheetName val="7e__Payment_Requisition1"/>
      <sheetName val="DATA_SHEET1"/>
      <sheetName val="8__M&amp;E_Summary_1"/>
      <sheetName val="9a__M&amp;E_CHBC_Q31"/>
      <sheetName val="9b__M&amp;E_CHBC_Q41"/>
      <sheetName val="9c__M&amp;E_CHBC_Q51"/>
      <sheetName val="9d__M&amp;E_CHBC_Q61"/>
      <sheetName val="10a__M&amp;E_Org_services_Q31"/>
      <sheetName val="10b_M&amp;E_Org_Services_Q41"/>
      <sheetName val="10c_M&amp;E_Org_Services_Q51"/>
      <sheetName val="10d_M&amp;E_Org_Services_Q61"/>
      <sheetName val="11a__M&amp;E_OVC_Services_Q31"/>
      <sheetName val="11b__M&amp;E_OVC_services_Q41"/>
      <sheetName val="11c__M&amp;E_OVC_services_Q51"/>
      <sheetName val="11d__M&amp;E_OVC_services_Q61"/>
      <sheetName val="12__HR_Map1"/>
      <sheetName val="13__Conditions1"/>
      <sheetName val="14__M&amp;E_Types_of_Support1"/>
      <sheetName val="14_Performance_Framework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0">
          <cell r="B10">
            <v>54</v>
          </cell>
        </row>
      </sheetData>
      <sheetData sheetId="13"/>
      <sheetData sheetId="14"/>
      <sheetData sheetId="15"/>
      <sheetData sheetId="16"/>
      <sheetData sheetId="17"/>
      <sheetData sheetId="18">
        <row r="6">
          <cell r="A6">
            <v>54</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HIV_AIDS Attachment "/>
      <sheetName val="SDAs_impact_datasources"/>
      <sheetName val="Definitions"/>
      <sheetName val="Cover Sheet"/>
      <sheetName val="PR_Programmatic Progress_1A"/>
      <sheetName val="PR_Programmatic Progress_1B"/>
      <sheetName val="PR_Grant Management_2"/>
      <sheetName val="PR_Total PR Cash Outflow_3A"/>
      <sheetName val="EFR Malaria Financial Data_3B"/>
      <sheetName val="EFR TB Financial Data_3B"/>
      <sheetName val="EFR HIV AIDS Financial Data_3B"/>
      <sheetName val="PR_Procurement Info_4"/>
      <sheetName val="PR_Cash Reconciliation_5A"/>
      <sheetName val="PR_Disbursement Request_5B"/>
      <sheetName val="PR_Overall Performance_6"/>
      <sheetName val="PR_Cash Request_7A&amp;B"/>
      <sheetName val="PR_Bank Details_7C"/>
      <sheetName val="PR_Annex_SR-Financials"/>
      <sheetName val="Checklist"/>
      <sheetName val="LFA_Programmatic Progress_1A"/>
      <sheetName val="LFA_Programmatic Progress_1B"/>
      <sheetName val="LFA_Grant Management_2"/>
      <sheetName val="LFA_Total PR Cash Outflow_3A"/>
      <sheetName val="LFA_EFR Review_3B"/>
      <sheetName val="LFA_Procurement Info_4"/>
      <sheetName val="LFA_Findings&amp;Recommendations"/>
      <sheetName val="LFA_Cash Reconciliation_5A"/>
      <sheetName val="LFA_Disbursement Recommend_5B"/>
      <sheetName val="Sheet1"/>
      <sheetName val="LFA_Overall Performance_6"/>
      <sheetName val="LFA_DisbursementRecommendation7"/>
      <sheetName val="LFA_Bank Details_7C"/>
      <sheetName val="LFA_Annex-SR Financials"/>
      <sheetName val="Annex for additional info"/>
      <sheetName val="Memo HIV"/>
      <sheetName val="Memo TB"/>
      <sheetName val="Memo Malaria"/>
      <sheetName val="Definitions-lists-EFR"/>
      <sheetName val="Sheet2"/>
      <sheetName val="10. Monthly Cash Recon"/>
      <sheetName val="Numbering"/>
      <sheetName val="10. Lists"/>
    </sheetNames>
    <sheetDataSet>
      <sheetData sheetId="0" refreshError="1"/>
      <sheetData sheetId="1" refreshError="1"/>
      <sheetData sheetId="2">
        <row r="2">
          <cell r="D2" t="str">
            <v>impact</v>
          </cell>
        </row>
        <row r="3">
          <cell r="D3" t="str">
            <v>outcome</v>
          </cell>
        </row>
      </sheetData>
      <sheetData sheetId="3" refreshError="1"/>
      <sheetData sheetId="4"/>
      <sheetData sheetId="5"/>
      <sheetData sheetId="6">
        <row r="2">
          <cell r="D2" t="str">
            <v>impact</v>
          </cell>
        </row>
      </sheetData>
      <sheetData sheetId="7"/>
      <sheetData sheetId="8"/>
      <sheetData sheetId="9"/>
      <sheetData sheetId="10"/>
      <sheetData sheetId="11">
        <row r="2">
          <cell r="D2" t="str">
            <v>impact</v>
          </cell>
        </row>
      </sheetData>
      <sheetData sheetId="12">
        <row r="2">
          <cell r="D2" t="str">
            <v>impact</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2">
          <cell r="D2" t="str">
            <v>impact</v>
          </cell>
        </row>
      </sheetData>
      <sheetData sheetId="38">
        <row r="2">
          <cell r="D2" t="str">
            <v>impact</v>
          </cell>
        </row>
      </sheetData>
      <sheetData sheetId="39"/>
      <sheetData sheetId="40" refreshError="1"/>
      <sheetData sheetId="41" refreshError="1"/>
      <sheetData sheetId="4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en"/>
      <sheetName val="Instructions fr"/>
      <sheetName val="Instructions sp"/>
      <sheetName val="Instructions ru"/>
      <sheetName val="Performance Framework"/>
      <sheetName val="Target assumptions"/>
      <sheetName val="HIV"/>
      <sheetName val="TB"/>
      <sheetName val="Malaria"/>
      <sheetName val="Drops"/>
      <sheetName val="Definitions"/>
      <sheetName val="HSS"/>
      <sheetName val="Translations"/>
      <sheetName val="$Ranges$"/>
      <sheetName val="$Meta$"/>
      <sheetName val="2013-05-16 NACOSA Performance F"/>
      <sheetName val="Index"/>
      <sheetName val="1. Monthly Checklist"/>
      <sheetName val="2. Monthly Summary"/>
      <sheetName val="3. Cost Category Analysis"/>
      <sheetName val="4a. Expenditure Journal Q3"/>
      <sheetName val="4b. Expenditure Journal Q4"/>
      <sheetName val="4c. Expenditure Journal Q5"/>
      <sheetName val="4d. Expenditure Journal Q6"/>
      <sheetName val="5a. Budget Line Analysis Q3"/>
      <sheetName val="5b. Budget Line Analysis Q4"/>
      <sheetName val="5c. Budget Line Analysis Q5"/>
      <sheetName val="5d. Budget Line Analysis Q6"/>
      <sheetName val="6. Budget"/>
      <sheetName val="7a. Payment Recommendation Q3"/>
      <sheetName val="7b. Payment Recommendation Q4"/>
      <sheetName val="7c. Payment Recommendation Q5"/>
      <sheetName val="7d. Payment Recommendation Q6"/>
      <sheetName val="7e. Payment Requisition"/>
      <sheetName val="DATA SHEET"/>
      <sheetName val="8. M&amp;E Summary "/>
      <sheetName val="9a. M&amp;E CHBC Q3"/>
      <sheetName val="9b. M&amp;E CHBC Q4"/>
      <sheetName val="9c. M&amp;E CHBC Q5"/>
      <sheetName val="9d. M&amp;E CHBC Q6"/>
      <sheetName val="10a. M&amp;E Org services Q3"/>
      <sheetName val="10b.M&amp;E Org Services Q4"/>
      <sheetName val="10c.M&amp;E Org Services Q5"/>
      <sheetName val="10d.M&amp;E Org Services Q6"/>
      <sheetName val="11a. M&amp;E OVC Services Q3"/>
      <sheetName val="11b. M&amp;E OVC services Q4"/>
      <sheetName val="11c. M&amp;E OVC services Q5"/>
      <sheetName val="11d. M&amp;E OVC services Q6"/>
      <sheetName val="12. HR Map"/>
      <sheetName val="13. Conditions"/>
      <sheetName val="14. M&amp;E Types of Support"/>
      <sheetName val="14.Performance Framework"/>
      <sheetName val="Lists"/>
      <sheetName val="Obj List"/>
      <sheetName val="SDA List"/>
      <sheetName val="Strategic Plan Map"/>
      <sheetName val="Basic Data"/>
    </sheetNames>
    <sheetDataSet>
      <sheetData sheetId="0" refreshError="1"/>
      <sheetData sheetId="1" refreshError="1"/>
      <sheetData sheetId="2" refreshError="1"/>
      <sheetData sheetId="3" refreshError="1"/>
      <sheetData sheetId="4" refreshError="1"/>
      <sheetData sheetId="5" refreshError="1"/>
      <sheetData sheetId="6" refreshError="1">
        <row r="2">
          <cell r="A2" t="str">
            <v>Please select…</v>
          </cell>
        </row>
        <row r="3">
          <cell r="A3" t="str">
            <v>Behavior change communication</v>
          </cell>
        </row>
        <row r="4">
          <cell r="A4" t="str">
            <v>Key populations</v>
          </cell>
        </row>
        <row r="5">
          <cell r="A5" t="str">
            <v>Condoms</v>
          </cell>
        </row>
        <row r="6">
          <cell r="A6" t="str">
            <v>Testing and Counseling</v>
          </cell>
        </row>
        <row r="7">
          <cell r="A7" t="str">
            <v>Male circumcision</v>
          </cell>
        </row>
        <row r="8">
          <cell r="A8" t="str">
            <v>Prevention of mother-to-child transmission (PMTCT)</v>
          </cell>
        </row>
        <row r="9">
          <cell r="A9" t="str">
            <v>Post-exposure prophylaxis (PEP)</v>
          </cell>
        </row>
        <row r="10">
          <cell r="A10" t="str">
            <v>Blood safety and universal precautions</v>
          </cell>
        </row>
        <row r="11">
          <cell r="A11" t="str">
            <v xml:space="preserve">Facility-based diagnosis and treatment of sexually transmitted infections </v>
          </cell>
        </row>
        <row r="12">
          <cell r="A12" t="str">
            <v>Antiretroviral therapy and monitoring</v>
          </cell>
        </row>
        <row r="13">
          <cell r="A13" t="str">
            <v>Prophylaxis for opportunistic infections</v>
          </cell>
        </row>
        <row r="14">
          <cell r="A14" t="str">
            <v>Care and support for chronically ill people</v>
          </cell>
        </row>
        <row r="15">
          <cell r="A15" t="str">
            <v>Support for orphans and vulnerable children</v>
          </cell>
        </row>
        <row r="16">
          <cell r="A16" t="str">
            <v>TB/HIV</v>
          </cell>
        </row>
        <row r="17">
          <cell r="A17" t="str">
            <v>HSS: Facility management and organization</v>
          </cell>
        </row>
        <row r="18">
          <cell r="A18" t="str">
            <v>HSS: Procurement and supply chain management</v>
          </cell>
        </row>
        <row r="19">
          <cell r="A19" t="str">
            <v xml:space="preserve">HSS: Health workforce </v>
          </cell>
        </row>
        <row r="20">
          <cell r="A20" t="str">
            <v>HSS: Routine data collection, analysis and use</v>
          </cell>
        </row>
        <row r="21">
          <cell r="A21" t="str">
            <v>HSS: Surveys, evaluation and research</v>
          </cell>
        </row>
        <row r="22">
          <cell r="A22" t="str">
            <v>HSS: Health financing</v>
          </cell>
        </row>
        <row r="23">
          <cell r="A23" t="str">
            <v>HSS: Stewardship and governance</v>
          </cell>
        </row>
        <row r="24">
          <cell r="A24" t="str">
            <v>HSS: Infrastructure</v>
          </cell>
        </row>
        <row r="25">
          <cell r="A25" t="str">
            <v>CSS: Monitoring and documentation of community and government interventions</v>
          </cell>
        </row>
        <row r="26">
          <cell r="A26" t="str">
            <v xml:space="preserve">CSS: Advocacy, communication and social mobilization </v>
          </cell>
        </row>
        <row r="27">
          <cell r="A27" t="str">
            <v xml:space="preserve">CSS: Building community linkages, collaboration and coordination </v>
          </cell>
        </row>
        <row r="28">
          <cell r="A28" t="str">
            <v xml:space="preserve">CSS: Human resources: skills building for service delivery, advocacy and leadership </v>
          </cell>
        </row>
        <row r="29">
          <cell r="A29" t="str">
            <v xml:space="preserve">CSS: Financial resources </v>
          </cell>
        </row>
        <row r="30">
          <cell r="A30" t="str">
            <v>CSS: Material resources – infrastructure and essential commodities (including medical products and technology)</v>
          </cell>
        </row>
        <row r="31">
          <cell r="A31" t="str">
            <v xml:space="preserve">CSS: Community based activities and services - delivery, use and quality </v>
          </cell>
        </row>
        <row r="32">
          <cell r="A32" t="str">
            <v xml:space="preserve">CSS: Management, accountability and leadership </v>
          </cell>
        </row>
        <row r="33">
          <cell r="A33" t="str">
            <v xml:space="preserve">CSS: Monitoring and evaluation, evidence-building </v>
          </cell>
        </row>
        <row r="34">
          <cell r="A34" t="str">
            <v>CSS: Strategic and operational planning</v>
          </cell>
        </row>
      </sheetData>
      <sheetData sheetId="7" refreshError="1">
        <row r="2">
          <cell r="A2" t="str">
            <v>Please select…</v>
          </cell>
        </row>
        <row r="3">
          <cell r="A3" t="str">
            <v>High Quality DOTS</v>
          </cell>
        </row>
        <row r="4">
          <cell r="A4" t="str">
            <v>Improving diagnosis</v>
          </cell>
        </row>
        <row r="5">
          <cell r="A5" t="str">
            <v xml:space="preserve">Procurement and supply management (First line anti-TB drugs) </v>
          </cell>
        </row>
        <row r="6">
          <cell r="A6" t="str">
            <v>Monitoring and evaluation</v>
          </cell>
        </row>
        <row r="7">
          <cell r="A7" t="str">
            <v>TB/HIV</v>
          </cell>
        </row>
        <row r="8">
          <cell r="A8" t="str">
            <v>Multidrug-resistant TB (MDR-TB)</v>
          </cell>
        </row>
        <row r="9">
          <cell r="A9" t="str">
            <v xml:space="preserve">High-risk groups </v>
          </cell>
        </row>
        <row r="10">
          <cell r="A10" t="str">
            <v>Infection Control</v>
          </cell>
        </row>
        <row r="11">
          <cell r="A11" t="str">
            <v>Practical Approach to Lung Health (PAL)</v>
          </cell>
        </row>
        <row r="12">
          <cell r="A12" t="str">
            <v>All care providers (public–private mix and International Standards for Tuberculosis Care)</v>
          </cell>
        </row>
        <row r="13">
          <cell r="A13" t="str">
            <v xml:space="preserve">Advocacy, communication and social mobilization (ACSM) </v>
          </cell>
        </row>
        <row r="14">
          <cell r="A14" t="str">
            <v xml:space="preserve">Community TB care </v>
          </cell>
        </row>
        <row r="15">
          <cell r="A15" t="str">
            <v>Operations/implementation research</v>
          </cell>
        </row>
        <row r="16">
          <cell r="A16" t="str">
            <v>HSS: Facility management and organization</v>
          </cell>
        </row>
        <row r="17">
          <cell r="A17" t="str">
            <v>HSS: Procurement and supply chain management</v>
          </cell>
        </row>
        <row r="18">
          <cell r="A18" t="str">
            <v xml:space="preserve">HSS: Health workforce </v>
          </cell>
        </row>
        <row r="19">
          <cell r="A19" t="str">
            <v>HSS: Routine data collection, analysis and use</v>
          </cell>
        </row>
        <row r="20">
          <cell r="A20" t="str">
            <v>HSS: Surveys, evaluation and research</v>
          </cell>
        </row>
        <row r="21">
          <cell r="A21" t="str">
            <v>HSS: Health financing</v>
          </cell>
        </row>
        <row r="22">
          <cell r="A22" t="str">
            <v>HSS: Stewardship and governance</v>
          </cell>
        </row>
        <row r="23">
          <cell r="A23" t="str">
            <v>HSS: Infrastructure</v>
          </cell>
        </row>
        <row r="24">
          <cell r="A24" t="str">
            <v>CSS: Monitoring and documentation of community and government interventions</v>
          </cell>
        </row>
        <row r="25">
          <cell r="A25" t="str">
            <v xml:space="preserve">CSS: Advocacy, communication and social mobilization </v>
          </cell>
        </row>
        <row r="26">
          <cell r="A26" t="str">
            <v xml:space="preserve">CSS: Building community linkages, collaboration and coordination </v>
          </cell>
        </row>
        <row r="27">
          <cell r="A27" t="str">
            <v xml:space="preserve">CSS: Human resources: skills building for service delivery, advocacy and leadership </v>
          </cell>
        </row>
        <row r="28">
          <cell r="A28" t="str">
            <v xml:space="preserve">CSS: Financial resources </v>
          </cell>
        </row>
        <row r="29">
          <cell r="A29" t="str">
            <v>CSS: Material resources – infrastructure and essential commodities (including medical products and technology)</v>
          </cell>
        </row>
        <row r="30">
          <cell r="A30" t="str">
            <v xml:space="preserve">CSS: Community based activities and services - delivery, use and quality </v>
          </cell>
        </row>
        <row r="31">
          <cell r="A31" t="str">
            <v xml:space="preserve">CSS: Management, accountability and leadership </v>
          </cell>
        </row>
        <row r="32">
          <cell r="A32" t="str">
            <v xml:space="preserve">CSS: Monitoring and evaluation, evidence-building </v>
          </cell>
        </row>
        <row r="33">
          <cell r="A33" t="str">
            <v>CSS: Strategic and operational planning</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Input costs"/>
      <sheetName val="Title"/>
      <sheetName val="Menu"/>
      <sheetName val="Setupformbu"/>
      <sheetName val="HIV treatment"/>
      <sheetName val="PMTCT &amp; VCT"/>
      <sheetName val="BB outputs"/>
      <sheetName val="Prevention"/>
      <sheetName val="Care and treatment"/>
      <sheetName val="Mitigation"/>
      <sheetName val="Policy, mgt, etc."/>
      <sheetName val="Advoc"/>
      <sheetName val="AdvocCalc"/>
      <sheetName val="AdvocResults"/>
      <sheetName val="OpRsch"/>
      <sheetName val="ORCalc"/>
      <sheetName val="OpRschResult"/>
      <sheetName val="M&amp;E"/>
      <sheetName val="M&amp;ECalc"/>
      <sheetName val="M&amp;EResult"/>
      <sheetName val="IEC"/>
      <sheetName val="IECCalc"/>
      <sheetName val="IECResult"/>
      <sheetName val="HR"/>
      <sheetName val="HrCalc"/>
      <sheetName val="HrResult"/>
      <sheetName val="Store"/>
      <sheetName val="StoreCalc"/>
      <sheetName val="StoreResult"/>
      <sheetName val="Trans"/>
      <sheetName val="TransCalc"/>
      <sheetName val="TransResult"/>
      <sheetName val="ProgMgmt"/>
      <sheetName val="MgmtCalc"/>
      <sheetName val="ProgMgmtResult"/>
      <sheetName val="Training"/>
      <sheetName val="TrainCalcu"/>
      <sheetName val="TrainResult"/>
      <sheetName val="Lab"/>
      <sheetName val="LabCalc"/>
      <sheetName val="LabResult"/>
      <sheetName val="Summary"/>
      <sheetName val="Funding chart"/>
      <sheetName val="Prevention Funding Chart"/>
      <sheetName val="Care funding chart"/>
      <sheetName val="Distribution chart"/>
      <sheetName val="Unit costs-reference"/>
      <sheetName val="Coverage targets"/>
      <sheetName val="Key inputs"/>
      <sheetName val="Demography summary"/>
      <sheetName val="Impacts summary"/>
      <sheetName val="Unit costs"/>
      <sheetName val="Default values"/>
      <sheetName val="Socio-demographic data"/>
      <sheetName val="LookupsAdults"/>
      <sheetName val="LookupsChildren"/>
      <sheetName val="Chart data"/>
      <sheetName val="OVC"/>
      <sheetName val="Unit costs-Russian"/>
      <sheetName val="1. Monthly Summary &amp; recon"/>
      <sheetName val="Numbering"/>
      <sheetName val="10. Lists"/>
      <sheetName val="Definitions"/>
      <sheetName val="5.Organisational costs"/>
      <sheetName val="Lists"/>
      <sheetName val="Strategic Plan Map"/>
      <sheetName val="Basic Data"/>
      <sheetName val="Sheet2"/>
      <sheetName val="workplan Lists"/>
      <sheetName val="SDAs_impact_datasources"/>
      <sheetName val="Input_costs"/>
      <sheetName val="HIV_treatment"/>
      <sheetName val="PMTCT_&amp;_VCT"/>
      <sheetName val="BB_outputs"/>
      <sheetName val="Care_and_treatment"/>
      <sheetName val="Policy,_mgt,_etc_"/>
      <sheetName val="Funding_chart"/>
      <sheetName val="Prevention_Funding_Chart"/>
      <sheetName val="Care_funding_chart"/>
      <sheetName val="Distribution_chart"/>
      <sheetName val="Unit_costs-reference"/>
      <sheetName val="Coverage_targets"/>
      <sheetName val="Key_inputs"/>
      <sheetName val="Demography_summary"/>
      <sheetName val="Impacts_summary"/>
      <sheetName val="Unit_costs"/>
      <sheetName val="Default_values"/>
      <sheetName val="Socio-demographic_data"/>
      <sheetName val="Chart_data"/>
      <sheetName val="Unit_costs-Russian"/>
      <sheetName val="1__Monthly_Summary_&amp;_recon"/>
      <sheetName val="10__Lists"/>
      <sheetName val="5_Organisational_costs"/>
      <sheetName val="Strategic_Plan_Map"/>
      <sheetName val="Basic_Data"/>
      <sheetName val="workplan_Lists"/>
      <sheetName val="Input_costs1"/>
      <sheetName val="HIV_treatment1"/>
      <sheetName val="PMTCT_&amp;_VCT1"/>
      <sheetName val="BB_outputs1"/>
      <sheetName val="Care_and_treatment1"/>
      <sheetName val="Policy,_mgt,_etc_1"/>
      <sheetName val="Funding_chart1"/>
      <sheetName val="Prevention_Funding_Chart1"/>
      <sheetName val="Care_funding_chart1"/>
      <sheetName val="Distribution_chart1"/>
      <sheetName val="Unit_costs-reference1"/>
      <sheetName val="Coverage_targets1"/>
      <sheetName val="Key_inputs1"/>
      <sheetName val="Demography_summary1"/>
      <sheetName val="Impacts_summary1"/>
      <sheetName val="Unit_costs1"/>
      <sheetName val="Default_values1"/>
      <sheetName val="Socio-demographic_data1"/>
      <sheetName val="Chart_data1"/>
      <sheetName val="Unit_costs-Russian1"/>
      <sheetName val="1__Monthly_Summary_&amp;_recon1"/>
      <sheetName val="10__Lists1"/>
      <sheetName val="5_Organisational_costs1"/>
      <sheetName val="Strategic_Plan_Map1"/>
      <sheetName val="Basic_Data1"/>
      <sheetName val="workplan_Lists1"/>
    </sheetNames>
    <sheetDataSet>
      <sheetData sheetId="0">
        <row r="6">
          <cell r="E6" t="str">
            <v>English</v>
          </cell>
        </row>
      </sheetData>
      <sheetData sheetId="1">
        <row r="5">
          <cell r="B5" t="str">
            <v>blank</v>
          </cell>
        </row>
        <row r="6">
          <cell r="B6" t="str">
            <v>FBC</v>
          </cell>
          <cell r="C6" t="str">
            <v>D</v>
          </cell>
          <cell r="D6">
            <v>6.35</v>
          </cell>
        </row>
        <row r="7">
          <cell r="B7" t="str">
            <v>HB</v>
          </cell>
          <cell r="C7" t="str">
            <v>D</v>
          </cell>
          <cell r="D7">
            <v>1.0793650793650795</v>
          </cell>
        </row>
        <row r="8">
          <cell r="B8" t="str">
            <v>ALT</v>
          </cell>
          <cell r="C8" t="str">
            <v>D</v>
          </cell>
          <cell r="D8">
            <v>3.36</v>
          </cell>
        </row>
        <row r="9">
          <cell r="B9" t="str">
            <v>Abbott determine</v>
          </cell>
          <cell r="C9" t="str">
            <v>D</v>
          </cell>
          <cell r="D9">
            <v>2.6455026455026456</v>
          </cell>
        </row>
        <row r="10">
          <cell r="B10" t="str">
            <v>Gaifor</v>
          </cell>
          <cell r="C10" t="str">
            <v>D</v>
          </cell>
          <cell r="D10">
            <v>5.2910052910052912</v>
          </cell>
        </row>
        <row r="11">
          <cell r="B11" t="str">
            <v>Whitestar</v>
          </cell>
          <cell r="C11" t="str">
            <v>D</v>
          </cell>
          <cell r="D11">
            <v>3.9682539682539684</v>
          </cell>
        </row>
        <row r="12">
          <cell r="B12" t="str">
            <v>ELISA</v>
          </cell>
          <cell r="C12" t="str">
            <v>D</v>
          </cell>
          <cell r="D12">
            <v>5.2910052910052912</v>
          </cell>
        </row>
        <row r="13">
          <cell r="B13" t="str">
            <v>CD4</v>
          </cell>
          <cell r="C13" t="str">
            <v>D</v>
          </cell>
          <cell r="D13">
            <v>8</v>
          </cell>
        </row>
        <row r="14">
          <cell r="B14" t="str">
            <v>Viral load</v>
          </cell>
          <cell r="C14" t="str">
            <v>D</v>
          </cell>
          <cell r="D14">
            <v>40</v>
          </cell>
        </row>
        <row r="15">
          <cell r="B15" t="str">
            <v>PCR test</v>
          </cell>
          <cell r="C15" t="str">
            <v>D</v>
          </cell>
          <cell r="D15">
            <v>27.777777777777779</v>
          </cell>
        </row>
        <row r="16">
          <cell r="B16" t="str">
            <v>Diff</v>
          </cell>
          <cell r="C16" t="str">
            <v>D</v>
          </cell>
          <cell r="D16">
            <v>6.35</v>
          </cell>
        </row>
        <row r="17">
          <cell r="B17" t="str">
            <v>Creatinine</v>
          </cell>
          <cell r="C17" t="str">
            <v>D</v>
          </cell>
          <cell r="D17">
            <v>2.15</v>
          </cell>
        </row>
        <row r="18">
          <cell r="B18" t="str">
            <v>Glucose</v>
          </cell>
          <cell r="C18" t="str">
            <v>D</v>
          </cell>
          <cell r="D18">
            <v>2.15</v>
          </cell>
        </row>
        <row r="19">
          <cell r="B19" t="str">
            <v>Chol/TG</v>
          </cell>
          <cell r="C19" t="str">
            <v>D</v>
          </cell>
          <cell r="D19">
            <v>2.65</v>
          </cell>
        </row>
      </sheetData>
      <sheetData sheetId="2">
        <row r="6">
          <cell r="E6" t="str">
            <v>English</v>
          </cell>
        </row>
      </sheetData>
      <sheetData sheetId="3">
        <row r="5">
          <cell r="B5" t="str">
            <v>blank</v>
          </cell>
        </row>
      </sheetData>
      <sheetData sheetId="4">
        <row r="5">
          <cell r="B5" t="str">
            <v>blank</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PR_Programmatic Progress_1A"/>
      <sheetName val="PR_Programmatic Progress_1B"/>
      <sheetName val="PR_Grant Management_2"/>
      <sheetName val="PR_Total PR Cash Outflow_3A"/>
      <sheetName val="EFR HIV AIDS Financial Data_3B"/>
      <sheetName val="PR_Procurement Info_4"/>
      <sheetName val="PR_Cash Reconciliation_5A"/>
      <sheetName val="PR_Disbursement Request_5B"/>
      <sheetName val="PR_Overall Performance_6"/>
      <sheetName val="PR_Cash Request_7A&amp;B"/>
      <sheetName val="PR_Bank Details_7C"/>
      <sheetName val="PR_Annex_SR-Financials"/>
      <sheetName val="Checklist"/>
      <sheetName val="LFA_Programmatic Progress_1A"/>
      <sheetName val="LFA_Programmatic Progress_1B"/>
      <sheetName val="LFA_Grant Management_2"/>
      <sheetName val="LFA_Total PR Cash Outflow_3A"/>
      <sheetName val="LFA_EFR Review_3B"/>
      <sheetName val="LFA_Procurement Info_4"/>
      <sheetName val="LFA_Findings&amp;Recommendations"/>
      <sheetName val="LFA_Cash Reconciliation_5A"/>
      <sheetName val="LFA_Disbursement Recommend_5B"/>
      <sheetName val="Sheet1"/>
      <sheetName val="LFA_Overall Performance_6"/>
      <sheetName val="LFA_DisbursementRecommendation7"/>
      <sheetName val="LFA_Bank Details_7C"/>
      <sheetName val="LFA_Annex-SR Financials"/>
      <sheetName val="Annex 1 - Cash position"/>
      <sheetName val="Annex 2 - PR expenditure"/>
      <sheetName val="Annex 3 - Cash Recon "/>
      <sheetName val="Annex 4 - M&amp;E results"/>
      <sheetName val="Annex 5 - Commitments"/>
      <sheetName val="Annex 6 - Forex"/>
      <sheetName val="Memo HIV"/>
      <sheetName val="Memo TB"/>
      <sheetName val="Memo Malaria"/>
      <sheetName val="Definitions-lists-EFR"/>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2">
          <cell r="D2" t="str">
            <v>please select…</v>
          </cell>
        </row>
        <row r="3">
          <cell r="D3" t="str">
            <v>Case detection</v>
          </cell>
        </row>
        <row r="4">
          <cell r="D4" t="str">
            <v>Treatment success rate</v>
          </cell>
        </row>
        <row r="5">
          <cell r="D5" t="str">
            <v>Smear conversion rate</v>
          </cell>
        </row>
      </sheetData>
      <sheetData sheetId="36"/>
      <sheetData sheetId="37"/>
      <sheetData sheetId="38"/>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g log"/>
      <sheetName val="CatFiscalCycle"/>
      <sheetName val="CatTerritory"/>
      <sheetName val="CatRecipient"/>
      <sheetName val="IndDisaggrGrpInImpact"/>
      <sheetName val="IndDisaggrGrpInOutcome"/>
      <sheetName val="IndDisaggrGrpInCov"/>
      <sheetName val="CovAggrDataTypeInCov"/>
      <sheetName val="ModInCmp"/>
      <sheetName val="ImpactInCmp"/>
      <sheetName val="OutcomeInCmp"/>
      <sheetName val="DataSrcInCmp"/>
      <sheetName val="CatCmp"/>
      <sheetName val="CatModules"/>
      <sheetName val="CatInt"/>
      <sheetName val="CatImpact"/>
      <sheetName val="CatOutcome"/>
      <sheetName val="CatCoverage"/>
      <sheetName val="CatDataSrc"/>
      <sheetName val="CatIndDisaggrGrp"/>
      <sheetName val="CatIndDisaggrGrpValues"/>
      <sheetName val="CatCovAggrDataType"/>
      <sheetName val="CatCovGeoArea"/>
      <sheetName val="CatWPTM-Score"/>
      <sheetName val="CoverageDisaggregationData"/>
      <sheetName val="Data"/>
      <sheetName val="Indicateurs Couverture_1B"/>
      <sheetName val="Intervention By Modules"/>
      <sheetName val="EFR Data"/>
      <sheetName val="Indicateurs Impact Effet_1A"/>
      <sheetName val="ImpactOutcomeDisaggData"/>
      <sheetName val="Coverage Indicators"/>
      <sheetName val="LFA_ImpactOutcome Indicators_1A"/>
      <sheetName val="Definitions-lists-EFR"/>
      <sheetName val="Memo Malaria"/>
      <sheetName val="PR_Programmatic Progress_1A"/>
      <sheetName val="PR_Total PR Cash Outflow_3A"/>
      <sheetName val="Setup"/>
      <sheetName val="Input costs"/>
    </sheetNames>
    <sheetDataSet>
      <sheetData sheetId="0">
        <row r="1">
          <cell r="D1">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PR_Programmatic Progress_1A"/>
      <sheetName val="PR_Programmatic Progress_1B"/>
      <sheetName val="PR_Grant Management_2"/>
      <sheetName val="PR_Total PR Cash Outflow_3A"/>
      <sheetName val="EFR Malaria Financial Data_3B"/>
      <sheetName val="EFR TB Financial Data_3B "/>
      <sheetName val="EFR HIV AIDS Financial Data_3B "/>
      <sheetName val="PR_Procurement Info_4"/>
      <sheetName val="PR_Cash Reconciliation_5A"/>
      <sheetName val="PR_Disbursement Request_5B"/>
      <sheetName val="PR_Overall Performance_6"/>
      <sheetName val="PR_Cash Request_7A&amp;B"/>
      <sheetName val="PR_Bank Details_7C"/>
      <sheetName val="PR_Annex_SR-Financials"/>
      <sheetName val="Checklist"/>
      <sheetName val="LFA_Programmatic Progress_1A"/>
      <sheetName val="LFA_Programmatic Progress_1B"/>
      <sheetName val="LFA_Grant Management_2"/>
      <sheetName val="LFA_Total PR Cash Outflow_3A"/>
      <sheetName val="LFA_EFR Review_3B"/>
      <sheetName val="LFA_Procurement Info_4"/>
      <sheetName val="LFA_Findings&amp;Recommendations"/>
      <sheetName val="LFA_Cash Reconciliation_5A"/>
      <sheetName val="LFA_Disbursement Recommend_5B"/>
      <sheetName val="Sheet1"/>
      <sheetName val="LFA_Overall Performance_6"/>
      <sheetName val="LFA_DisbursementRecommendation7"/>
      <sheetName val="LFA_Bank Details_7C"/>
      <sheetName val="LFA_SR Financials"/>
      <sheetName val="Annex1_Programmatic results "/>
      <sheetName val="Annex 2 - EFR analysis"/>
      <sheetName val="Annex 3_Cash recon of 5A"/>
      <sheetName val="Annex 4_Forex  Calculations"/>
      <sheetName val="Annex 5a - Disbursement request"/>
      <sheetName val="Annex 5b - Capacity  burn rate"/>
      <sheetName val="Annex 5c - Summary PR request"/>
      <sheetName val="Annex 6 Commitments 31Mar2015"/>
      <sheetName val="Annex 7a_SR financials USD "/>
      <sheetName val="Annex 7b_SR financials ZAR"/>
      <sheetName val="Memo HIV"/>
      <sheetName val="Memo TB"/>
      <sheetName val="Memo Malaria"/>
      <sheetName val="Definitions-lists-EFR"/>
      <sheetName val="Sheet2"/>
      <sheetName val="Chg lo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2">
          <cell r="A2" t="str">
            <v>please select…</v>
          </cell>
        </row>
        <row r="3">
          <cell r="A3" t="str">
            <v>Prevention:  Behavioral Change Communication - Mass media</v>
          </cell>
        </row>
        <row r="4">
          <cell r="A4" t="str">
            <v>Prevention:  Behavioral Change Communication - community outreach</v>
          </cell>
        </row>
        <row r="5">
          <cell r="A5" t="str">
            <v>Prevention: Insecticide-treated nets (ITNs)</v>
          </cell>
        </row>
        <row r="6">
          <cell r="A6" t="str">
            <v>Prevention: Malaria prevention during pregnancy</v>
          </cell>
        </row>
        <row r="7">
          <cell r="A7" t="str">
            <v>Prevention: Vector control (other than ITNs)</v>
          </cell>
        </row>
        <row r="8">
          <cell r="A8" t="str">
            <v>Prevention: other - specify</v>
          </cell>
        </row>
        <row r="9">
          <cell r="A9" t="str">
            <v>Treatment: Prompt, effective anti-malarial treatment</v>
          </cell>
        </row>
        <row r="10">
          <cell r="A10" t="str">
            <v>Treatment: Home based management of malaria</v>
          </cell>
        </row>
        <row r="11">
          <cell r="A11" t="str">
            <v>Treatment: Diagnosis</v>
          </cell>
        </row>
        <row r="12">
          <cell r="A12" t="str">
            <v>Treatment: other - specify</v>
          </cell>
        </row>
        <row r="13">
          <cell r="A13" t="str">
            <v>Supportive environment: Monitoring drug resistance</v>
          </cell>
        </row>
        <row r="14">
          <cell r="A14" t="str">
            <v>Supportive environment: Monitoring insecticide resistance</v>
          </cell>
        </row>
        <row r="15">
          <cell r="A15" t="str">
            <v>Supportive environment: Coordination and partnership development (national, community, public-private)</v>
          </cell>
        </row>
        <row r="16">
          <cell r="A16" t="str">
            <v>Supportive environment: other - specify</v>
          </cell>
        </row>
        <row r="17">
          <cell r="A17" t="str">
            <v>Supportive environment: Program management and administration</v>
          </cell>
        </row>
        <row r="18">
          <cell r="A18" t="str">
            <v>HSS: Service delivery</v>
          </cell>
        </row>
        <row r="19">
          <cell r="A19" t="str">
            <v>HSS: Human resources</v>
          </cell>
        </row>
        <row r="20">
          <cell r="A20" t="str">
            <v>HSS: Community Systems Strengthening</v>
          </cell>
        </row>
        <row r="21">
          <cell r="A21" t="str">
            <v>HSS: Information system &amp; Operational research</v>
          </cell>
        </row>
        <row r="22">
          <cell r="A22" t="str">
            <v>HSS: Infrastructure</v>
          </cell>
        </row>
        <row r="23">
          <cell r="A23" t="str">
            <v>HSS: Procurement and Supply management</v>
          </cell>
        </row>
        <row r="24">
          <cell r="A24" t="str">
            <v>HSS: other - specify</v>
          </cell>
        </row>
      </sheetData>
      <sheetData sheetId="43">
        <row r="21">
          <cell r="A21" t="str">
            <v>Please Select…</v>
          </cell>
        </row>
        <row r="22">
          <cell r="A22" t="str">
            <v>Prevention</v>
          </cell>
        </row>
        <row r="23">
          <cell r="A23" t="str">
            <v>Treatment</v>
          </cell>
        </row>
        <row r="24">
          <cell r="A24" t="str">
            <v>Supportive Environment</v>
          </cell>
        </row>
        <row r="25">
          <cell r="A25" t="str">
            <v>Health System Strengthening (HSS)</v>
          </cell>
        </row>
        <row r="58">
          <cell r="A58" t="str">
            <v>Please Select…</v>
          </cell>
        </row>
        <row r="59">
          <cell r="A59" t="str">
            <v>FBO</v>
          </cell>
        </row>
        <row r="60">
          <cell r="A60" t="str">
            <v>NGO/CBO/Academic</v>
          </cell>
        </row>
        <row r="61">
          <cell r="A61" t="str">
            <v>Private Sector</v>
          </cell>
        </row>
        <row r="62">
          <cell r="A62" t="str">
            <v>Ministry Health (MoH)</v>
          </cell>
        </row>
        <row r="63">
          <cell r="A63" t="str">
            <v>Other Government</v>
          </cell>
        </row>
        <row r="64">
          <cell r="A64" t="str">
            <v>UNDP</v>
          </cell>
        </row>
        <row r="65">
          <cell r="A65" t="str">
            <v>Other Multilateral Organization</v>
          </cell>
        </row>
      </sheetData>
      <sheetData sheetId="44"/>
      <sheetData sheetId="4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V AIDS_Financial Data"/>
      <sheetName val="Breakdown by activity"/>
      <sheetName val="Definitions"/>
      <sheetName val="Setup"/>
      <sheetName val="Input costs"/>
      <sheetName val="Range Page"/>
      <sheetName val="1. Monthly Summary &amp; recon"/>
      <sheetName val="Numbering"/>
      <sheetName val="10. Lists"/>
      <sheetName val="LFA_Programmatic Progress_1B"/>
      <sheetName val="Definitions-lists-EFR"/>
      <sheetName val="LFA_Programmatic Progress_1A"/>
      <sheetName val="Memo Malaria"/>
      <sheetName val="Annex 5a - Disbursement request"/>
    </sheetNames>
    <sheetDataSet>
      <sheetData sheetId="0">
        <row r="9">
          <cell r="M9" t="str">
            <v>Please Select…</v>
          </cell>
        </row>
      </sheetData>
      <sheetData sheetId="1">
        <row r="9">
          <cell r="M9" t="str">
            <v>Please Select…</v>
          </cell>
        </row>
      </sheetData>
      <sheetData sheetId="2">
        <row r="9">
          <cell r="M9" t="str">
            <v>Please Select…</v>
          </cell>
        </row>
        <row r="10">
          <cell r="M10" t="str">
            <v>Prevention</v>
          </cell>
        </row>
        <row r="11">
          <cell r="M11" t="str">
            <v>Treatment</v>
          </cell>
        </row>
        <row r="12">
          <cell r="M12" t="str">
            <v>Care and Support</v>
          </cell>
        </row>
        <row r="13">
          <cell r="M13" t="str">
            <v>Other</v>
          </cell>
        </row>
        <row r="47">
          <cell r="B47" t="str">
            <v>Please Select…</v>
          </cell>
        </row>
        <row r="48">
          <cell r="B48" t="str">
            <v>Prevention: BCC - Mass media</v>
          </cell>
        </row>
        <row r="49">
          <cell r="B49" t="str">
            <v>Prevention: BCC - community outreach</v>
          </cell>
        </row>
        <row r="50">
          <cell r="B50" t="str">
            <v>Prevention: Condom distribution</v>
          </cell>
        </row>
        <row r="51">
          <cell r="B51" t="str">
            <v>Prevention: Testing and Counseling</v>
          </cell>
        </row>
        <row r="52">
          <cell r="B52" t="str">
            <v>Prevention: PMTCT</v>
          </cell>
        </row>
        <row r="53">
          <cell r="B53" t="str">
            <v>Prevention: Post-exposure prophylaxis (PEP)</v>
          </cell>
        </row>
        <row r="54">
          <cell r="B54" t="str">
            <v>Prevention: STI diagnosis and treatment</v>
          </cell>
        </row>
        <row r="55">
          <cell r="B55" t="str">
            <v>Prevention: Blood safety and universal precaution</v>
          </cell>
        </row>
        <row r="56">
          <cell r="B56" t="str">
            <v>Treatment: Antiretroviral treatment (ARV) and monitoring</v>
          </cell>
        </row>
        <row r="57">
          <cell r="B57" t="str">
            <v>Treatment: Prophylaxis and treatment for opportunistic infections</v>
          </cell>
        </row>
        <row r="58">
          <cell r="B58" t="str">
            <v>Care and support: Care and support for the chronically ill</v>
          </cell>
        </row>
        <row r="59">
          <cell r="B59" t="str">
            <v>Care and support: Support for orphans and vulnerable children</v>
          </cell>
        </row>
        <row r="60">
          <cell r="B60" t="str">
            <v>TB/HIV collaborative activities: Intensified case-finding among PLWHA</v>
          </cell>
        </row>
        <row r="61">
          <cell r="B61" t="str">
            <v>TB/HIV collaborative activities: Prevention of TB disease in PLWHA</v>
          </cell>
        </row>
        <row r="62">
          <cell r="B62" t="str">
            <v>TB/HIV collaborative activities: Prevention of HIV in TB patients</v>
          </cell>
        </row>
        <row r="63">
          <cell r="B63" t="str">
            <v>TB/HIV collaborative activities: Prevention of opportunistic infections in PLWHA with TB</v>
          </cell>
        </row>
        <row r="64">
          <cell r="B64" t="str">
            <v xml:space="preserve">TB/HIV collaborative activities: HIV care and support for HIV-positive TB patients </v>
          </cell>
        </row>
        <row r="65">
          <cell r="B65" t="str">
            <v>TB/HIV collaborative activities: Provision of antiretroviral treatment for TB patients during TB treatment</v>
          </cell>
        </row>
        <row r="66">
          <cell r="B66" t="str">
            <v>Supportive environment: Policy development including workplace policy</v>
          </cell>
        </row>
        <row r="67">
          <cell r="B67" t="str">
            <v xml:space="preserve">Supportive environment: Strengthening of civil society and institutional capacity building </v>
          </cell>
        </row>
        <row r="68">
          <cell r="B68" t="str">
            <v>Supportive environment: Stigma reduction in all settings</v>
          </cell>
        </row>
        <row r="69">
          <cell r="B69" t="str">
            <v>Quality DOTS: Improving diagnosis</v>
          </cell>
        </row>
        <row r="70">
          <cell r="B70" t="str">
            <v>Quality DOTS: Standardized treatment with supervision and patient support</v>
          </cell>
        </row>
        <row r="71">
          <cell r="B71" t="str">
            <v>Challenges: TB/HIV</v>
          </cell>
        </row>
        <row r="72">
          <cell r="B72" t="str">
            <v>Challenges: Management of drug resistant TB (MDR-TB)</v>
          </cell>
        </row>
        <row r="73">
          <cell r="B73" t="str">
            <v>Challenges: Other challenges (special groups such as prisoners, refugees, high risk groups etc.)</v>
          </cell>
        </row>
        <row r="74">
          <cell r="B74" t="str">
            <v>All care providers: PPM (Public-public, public-private mix)</v>
          </cell>
        </row>
        <row r="75">
          <cell r="B75" t="str">
            <v>Empower people: ACSM (Advocacy, communication, social mobilization)</v>
          </cell>
        </row>
        <row r="76">
          <cell r="B76" t="str">
            <v>Empower people: Community participation in TB care</v>
          </cell>
        </row>
        <row r="77">
          <cell r="B77" t="str">
            <v>Supportive Environment: Laboratory</v>
          </cell>
        </row>
        <row r="78">
          <cell r="B78" t="str">
            <v>Supportive Environment: Human resources</v>
          </cell>
        </row>
        <row r="79">
          <cell r="B79" t="str">
            <v>Supportive Environment: Community TB care (CTBC)</v>
          </cell>
        </row>
        <row r="80">
          <cell r="B80" t="str">
            <v>Prevention: Insecticide-treated nets (ITNs)</v>
          </cell>
        </row>
        <row r="81">
          <cell r="B81" t="str">
            <v>Prevention: Malaria prevention during pregnancy</v>
          </cell>
        </row>
        <row r="82">
          <cell r="B82" t="str">
            <v>Prevention: Vector control (other than ITNs)</v>
          </cell>
        </row>
        <row r="83">
          <cell r="B83" t="str">
            <v>Treatment: Prompt, effective anti-malarial treatment</v>
          </cell>
        </row>
        <row r="84">
          <cell r="B84" t="str">
            <v>Treatment: Home based management of malaria</v>
          </cell>
        </row>
        <row r="85">
          <cell r="B85" t="str">
            <v>Treatment: Diagnosis</v>
          </cell>
        </row>
        <row r="86">
          <cell r="B86" t="str">
            <v>Supportive environment: Monitoring drug resistance</v>
          </cell>
        </row>
        <row r="87">
          <cell r="B87" t="str">
            <v>Supportive environment: Monitoring insecticide resistance</v>
          </cell>
        </row>
        <row r="88">
          <cell r="B88" t="str">
            <v>Supportive environment: Coordination and partnership development (national, community, public-private)</v>
          </cell>
        </row>
        <row r="89">
          <cell r="B89" t="str">
            <v>HSS: Service delivery</v>
          </cell>
        </row>
        <row r="90">
          <cell r="B90" t="str">
            <v>HSS: PAL (Practical Approach to Lung Health)</v>
          </cell>
        </row>
        <row r="91">
          <cell r="B91" t="str">
            <v>HSS: Human resources</v>
          </cell>
        </row>
        <row r="92">
          <cell r="B92" t="str">
            <v>HSS: Community Systems Strengthening</v>
          </cell>
        </row>
        <row r="93">
          <cell r="B93" t="str">
            <v>HSS: Information system &amp; Operational research</v>
          </cell>
        </row>
        <row r="94">
          <cell r="B94" t="str">
            <v>HSS: Infrastructure</v>
          </cell>
        </row>
        <row r="95">
          <cell r="B95" t="str">
            <v>HSS: Procurement and Supply management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LARIA_Financial Data"/>
      <sheetName val="Definitions"/>
      <sheetName val="Annex 1"/>
      <sheetName val="Annex 2"/>
      <sheetName val="Annex 3"/>
    </sheetNames>
    <sheetDataSet>
      <sheetData sheetId="0"/>
      <sheetData sheetId="1">
        <row r="28">
          <cell r="C28" t="str">
            <v>Please select…</v>
          </cell>
        </row>
        <row r="29">
          <cell r="C29" t="str">
            <v>Prevention: Behavioral Change Communication - Mass Media</v>
          </cell>
        </row>
        <row r="30">
          <cell r="C30" t="str">
            <v>Prevention: Behavioral Change Communication - Community Outreach</v>
          </cell>
        </row>
        <row r="31">
          <cell r="C31" t="str">
            <v>Prevention: Insecticide-treated nets (ITNs)</v>
          </cell>
        </row>
        <row r="32">
          <cell r="C32" t="str">
            <v>Prevention: Malaria in pregnancy</v>
          </cell>
        </row>
        <row r="33">
          <cell r="C33" t="str">
            <v>Prevention: Vector control (other than ITNs)</v>
          </cell>
        </row>
        <row r="34">
          <cell r="C34" t="str">
            <v>Prevention: other - specify</v>
          </cell>
        </row>
        <row r="35">
          <cell r="C35" t="str">
            <v>Treatment: Prompt, effective antimalarial treatment</v>
          </cell>
        </row>
        <row r="36">
          <cell r="C36" t="str">
            <v>Treatment: Home-based management of malaria</v>
          </cell>
        </row>
        <row r="37">
          <cell r="C37" t="str">
            <v>Treatment: Diagnosis</v>
          </cell>
        </row>
        <row r="38">
          <cell r="C38" t="str">
            <v>Treatment: other - specify</v>
          </cell>
        </row>
        <row r="39">
          <cell r="C39" t="str">
            <v>Supportive Environment: Monitoring drug resistance</v>
          </cell>
        </row>
        <row r="40">
          <cell r="C40" t="str">
            <v>Supportive environment: Monitoring insecticide resistance</v>
          </cell>
        </row>
        <row r="41">
          <cell r="C41" t="str">
            <v>Supportive Environment: Coordination and partnership development (national, community, public-private)</v>
          </cell>
        </row>
        <row r="42">
          <cell r="C42" t="str">
            <v>Supportive environment: other - specify</v>
          </cell>
        </row>
        <row r="43">
          <cell r="C43" t="str">
            <v>Supportive environment: Program management and administration</v>
          </cell>
        </row>
        <row r="44">
          <cell r="C44" t="str">
            <v>HSS: Service delivery</v>
          </cell>
        </row>
        <row r="45">
          <cell r="C45" t="str">
            <v>HSS: Human resources</v>
          </cell>
        </row>
        <row r="46">
          <cell r="C46" t="str">
            <v>HSS: Community Systems Strengthening</v>
          </cell>
        </row>
        <row r="47">
          <cell r="C47" t="str">
            <v>HSS: Information system &amp; Operational research</v>
          </cell>
        </row>
        <row r="48">
          <cell r="C48" t="str">
            <v>HSS: Infrastructure</v>
          </cell>
        </row>
        <row r="49">
          <cell r="C49" t="str">
            <v>HSS: Procurement and Supply management</v>
          </cell>
        </row>
        <row r="50">
          <cell r="C50" t="str">
            <v>HSS: other - specify</v>
          </cell>
        </row>
      </sheetData>
      <sheetData sheetId="2"/>
      <sheetData sheetId="3"/>
      <sheetData sheetId="4"/>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B_Financial Data"/>
      <sheetName val="Definitions"/>
      <sheetName val="Annex 1"/>
      <sheetName val="Annex 2"/>
      <sheetName val="Annex 3"/>
    </sheetNames>
    <sheetDataSet>
      <sheetData sheetId="0"/>
      <sheetData sheetId="1">
        <row r="39">
          <cell r="C39" t="str">
            <v>Please select…</v>
          </cell>
        </row>
        <row r="40">
          <cell r="C40" t="str">
            <v>Improving diagnosis</v>
          </cell>
        </row>
        <row r="41">
          <cell r="C41" t="str">
            <v>Standardized treatment, patient support and patient charter</v>
          </cell>
        </row>
        <row r="42">
          <cell r="C42" t="str">
            <v>Procurement and Supply management</v>
          </cell>
        </row>
        <row r="43">
          <cell r="C43" t="str">
            <v>M&amp;E</v>
          </cell>
        </row>
        <row r="44">
          <cell r="C44" t="str">
            <v>TB/HIV</v>
          </cell>
        </row>
        <row r="45">
          <cell r="C45" t="str">
            <v>MDR-TB</v>
          </cell>
        </row>
        <row r="46">
          <cell r="C46" t="str">
            <v>High-risk groups</v>
          </cell>
        </row>
        <row r="47">
          <cell r="C47" t="str">
            <v>HSS (beyond TB)</v>
          </cell>
        </row>
        <row r="48">
          <cell r="C48" t="str">
            <v>PAL (Practical Approach to Lung Health)</v>
          </cell>
        </row>
        <row r="49">
          <cell r="C49" t="str">
            <v>PPM / ISTC (Public-Public, Public-Private Mix (PPM) approaches and International standards for TB care)</v>
          </cell>
        </row>
        <row r="50">
          <cell r="C50" t="str">
            <v>ACSM (Advocacy, communication and social mobilization)</v>
          </cell>
        </row>
        <row r="51">
          <cell r="C51" t="str">
            <v>Community TB care</v>
          </cell>
        </row>
        <row r="52">
          <cell r="C52" t="str">
            <v>Programme-based operational research</v>
          </cell>
        </row>
        <row r="53">
          <cell r="C53" t="str">
            <v>Other - specify</v>
          </cell>
        </row>
        <row r="54">
          <cell r="C54" t="str">
            <v>Supportive environment: Program management and administration</v>
          </cell>
        </row>
      </sheetData>
      <sheetData sheetId="2"/>
      <sheetData sheetId="3"/>
      <sheetData sheetId="4"/>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Utilities"/>
      <sheetName val="Updating"/>
      <sheetName val="Sheet List"/>
      <sheetName val="Closing"/>
      <sheetName val="Language"/>
      <sheetName val="Macros not enabled"/>
      <sheetName val="Translation"/>
      <sheetName val="Incremental funding report"/>
      <sheetName val="General assumptions embed word"/>
      <sheetName val="Workflow"/>
      <sheetName val="Instructions"/>
      <sheetName val="DebugSettings"/>
      <sheetName val="Cover page"/>
      <sheetName val="Table of contents"/>
      <sheetName val="Recipients"/>
      <sheetName val="General assumptions"/>
      <sheetName val="DataCheck"/>
      <sheetName val="Report PR-SR Summary"/>
      <sheetName val="Setup"/>
      <sheetName val="Master Worksheet"/>
      <sheetName val="Master Worksheet Template"/>
      <sheetName val="Input costs"/>
      <sheetName val="Input costs Template"/>
      <sheetName val="Input cost calculation Template"/>
      <sheetName val="Input cost calculation"/>
      <sheetName val="Financial Reports"/>
      <sheetName val="Other Reports"/>
      <sheetName val="Report Budget by SDA &amp; CC"/>
      <sheetName val="Report Quarterly budget Y1 &amp; Y2"/>
      <sheetName val="Report Quarterly budget Templat"/>
      <sheetName val="Report Quarterly budget PR-SR"/>
      <sheetName val="Report Quarterly PR-SR Template"/>
      <sheetName val="Report Quarterly budget SDA"/>
      <sheetName val="Report Quarterly SDA Template"/>
      <sheetName val="Report Budget by SDA Template"/>
      <sheetName val="Report Source of Funding"/>
      <sheetName val="Report SourceOfFunding Template"/>
      <sheetName val="Report Summary Budget"/>
      <sheetName val="Report Summary Budget by PR-SR"/>
      <sheetName val="Report Summary PR-SR Template"/>
      <sheetName val="Report Summary By Indicator"/>
      <sheetName val="Report Summary Indicator Templa"/>
      <sheetName val="Report PR-SR Summary Template"/>
      <sheetName val="Report Summary Budget Template"/>
      <sheetName val="Report Detailed Budget"/>
      <sheetName val="Report Input cost sheet"/>
      <sheetName val="Report Unit Cost Calculations"/>
      <sheetName val="Report Workplan"/>
      <sheetName val="Range Page"/>
      <sheetName val="Definitions"/>
    </sheetNames>
    <sheetDataSet>
      <sheetData sheetId="0">
        <row r="2">
          <cell r="A2" t="str">
            <v>HIV/AIDS</v>
          </cell>
          <cell r="AA2" t="str">
            <v>EURO</v>
          </cell>
          <cell r="AC2" t="str">
            <v>Local</v>
          </cell>
          <cell r="AF2" t="str">
            <v>English</v>
          </cell>
        </row>
        <row r="3">
          <cell r="A3" t="str">
            <v>HSS</v>
          </cell>
          <cell r="AA3" t="str">
            <v>USD</v>
          </cell>
          <cell r="AC3" t="str">
            <v>Proposal</v>
          </cell>
          <cell r="AF3" t="str">
            <v>French</v>
          </cell>
        </row>
        <row r="4">
          <cell r="A4" t="str">
            <v>Malaria</v>
          </cell>
          <cell r="AF4" t="str">
            <v>Spanish</v>
          </cell>
        </row>
        <row r="5">
          <cell r="A5" t="str">
            <v>MARPS</v>
          </cell>
        </row>
        <row r="6">
          <cell r="A6" t="str">
            <v>Tuberculosis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
          <cell r="A2" t="str">
            <v>HIV/AIDS</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 Asset Register"/>
      <sheetName val="FAR"/>
      <sheetName val="Definitions"/>
      <sheetName val="Lookup"/>
      <sheetName val="6__Asset_Register"/>
      <sheetName val="6__Asset_Register1"/>
    </sheetNames>
    <definedNames>
      <definedName name="Macro1" refersTo="#REF!"/>
      <definedName name="Macro2" refersTo="#REF!"/>
    </definedNames>
    <sheetDataSet>
      <sheetData sheetId="0"/>
      <sheetData sheetId="1" refreshError="1"/>
      <sheetData sheetId="2" refreshError="1"/>
      <sheetData sheetId="3" refreshError="1"/>
      <sheetData sheetId="4"/>
      <sheetData sheetId="5"/>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Budget summary GF"/>
      <sheetName val="2. R6 Budget Consolidated"/>
      <sheetName val="HBC OVC NGOs"/>
      <sheetName val=" 3. Unit Costs  "/>
      <sheetName val="4. Unit Cost Notes"/>
      <sheetName val="CATHCA"/>
      <sheetName val="Child Welfare"/>
      <sheetName val="DoH"/>
      <sheetName val="Humana"/>
      <sheetName val="Mindset"/>
      <sheetName val="MSH"/>
      <sheetName val="Olive"/>
      <sheetName val="Redpeg"/>
      <sheetName val="SACC"/>
      <sheetName val="SFH"/>
      <sheetName val="Soul City"/>
      <sheetName val="TAC CHMT"/>
      <sheetName val="5.Organisational costs"/>
      <sheetName val="6. Performance Framework"/>
      <sheetName val="workplan Lists"/>
      <sheetName val=" Soul City additional notes"/>
      <sheetName val="SFH additional Notes"/>
      <sheetName val="Target breakdowns (2)"/>
      <sheetName val="Target breakdowns"/>
      <sheetName val="VCT breakdown"/>
      <sheetName val="Definitions (2)"/>
      <sheetName val="Definitions"/>
      <sheetName val="Range Page"/>
      <sheetName val="10.Lists"/>
      <sheetName val="SDAs_impact_datasources"/>
      <sheetName val="Lookup"/>
      <sheetName val="6. Asset Register"/>
      <sheetName val="RSA R6 consolidated and individ"/>
    </sheetNames>
    <sheetDataSet>
      <sheetData sheetId="0">
        <row r="1">
          <cell r="G1" t="str">
            <v>Recipients</v>
          </cell>
        </row>
      </sheetData>
      <sheetData sheetId="1"/>
      <sheetData sheetId="2">
        <row r="7">
          <cell r="E7">
            <v>7.5</v>
          </cell>
        </row>
      </sheetData>
      <sheetData sheetId="3">
        <row r="7">
          <cell r="E7">
            <v>7.5</v>
          </cell>
        </row>
      </sheetData>
      <sheetData sheetId="4">
        <row r="7">
          <cell r="E7">
            <v>7.5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G1" t="str">
            <v>Recipients</v>
          </cell>
        </row>
      </sheetData>
      <sheetData sheetId="19">
        <row r="1">
          <cell r="G1" t="str">
            <v>Recipients</v>
          </cell>
          <cell r="H1" t="str">
            <v>Unit of measure</v>
          </cell>
        </row>
        <row r="2">
          <cell r="H2" t="str">
            <v>Per item</v>
          </cell>
        </row>
        <row r="3">
          <cell r="H3" t="str">
            <v>per person</v>
          </cell>
        </row>
        <row r="4">
          <cell r="H4" t="str">
            <v>Per training</v>
          </cell>
        </row>
        <row r="5">
          <cell r="H5" t="str">
            <v>Cost per quarter</v>
          </cell>
        </row>
        <row r="6">
          <cell r="H6" t="str">
            <v>Cost per month</v>
          </cell>
        </row>
        <row r="7">
          <cell r="H7" t="str">
            <v>Cost pppm</v>
          </cell>
        </row>
        <row r="8">
          <cell r="H8" t="str">
            <v>Cost ppp quarter</v>
          </cell>
        </row>
        <row r="9">
          <cell r="H9" t="str">
            <v>Per kilometre</v>
          </cell>
        </row>
        <row r="10">
          <cell r="H10" t="str">
            <v>Per person reached</v>
          </cell>
        </row>
        <row r="11">
          <cell r="H11" t="str">
            <v>Per person trained</v>
          </cell>
        </row>
        <row r="12">
          <cell r="H12">
            <v>0</v>
          </cell>
        </row>
        <row r="13">
          <cell r="H13">
            <v>0</v>
          </cell>
        </row>
        <row r="14">
          <cell r="H14">
            <v>0</v>
          </cell>
        </row>
      </sheetData>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1. Monthly Summary &amp; recon"/>
      <sheetName val="2. Variances_activities"/>
      <sheetName val="3. Variances_CCs"/>
      <sheetName val="4a. Expenditure Journal Q1"/>
      <sheetName val="9. Logframe"/>
      <sheetName val="4b. Expenditure Journal Q2"/>
      <sheetName val="4c. Expenditure Journal Q3"/>
      <sheetName val="4d. Expenditure Journal Q4"/>
      <sheetName val="5. Inventory Control"/>
      <sheetName val="6. Asset Register"/>
      <sheetName val="10. Lists"/>
      <sheetName val="Numbering"/>
      <sheetName val="7. NACOSA ZAR"/>
      <sheetName val="8. M&amp;E Summary"/>
      <sheetName val="10a. M&amp;E OVC Nutrition Q1"/>
      <sheetName val="10b. M&amp;E OVC Nutrition Q2"/>
      <sheetName val="10c. M&amp;E OVC Nutrition Q3"/>
      <sheetName val="10d. M&amp;E OVC Nutrition Q4"/>
      <sheetName val="11a. M&amp;E OVC Psychosocial Q1"/>
      <sheetName val="11b. M&amp;E OVC Psychosocial Q2"/>
      <sheetName val="11c. M&amp;E OVC Psychosocial Q3"/>
      <sheetName val="11d. M&amp;E OVC Psychosocial Q4"/>
      <sheetName val="12. M&amp;E OVC Material Annual"/>
      <sheetName val="13. M&amp;E Performance Framework"/>
      <sheetName val="10_ Lists"/>
      <sheetName val="workplan Lists"/>
      <sheetName val="Range Page"/>
      <sheetName val="Definitions"/>
      <sheetName val="NACOSA Ikamva Labantu Monthly R"/>
      <sheetName val="Obj List"/>
      <sheetName val="SDA List"/>
      <sheetName val="Master list"/>
      <sheetName val="5.Organisational costs"/>
      <sheetName val="March 2021"/>
      <sheetName val="Grants"/>
      <sheetName val="1__Monthly_Summary_&amp;_recon"/>
      <sheetName val="2__Variances_activities"/>
      <sheetName val="3__Variances_CCs"/>
      <sheetName val="4a__Expenditure_Journal_Q1"/>
      <sheetName val="9__Logframe"/>
      <sheetName val="4b__Expenditure_Journal_Q2"/>
      <sheetName val="4c__Expenditure_Journal_Q3"/>
      <sheetName val="4d__Expenditure_Journal_Q4"/>
      <sheetName val="5__Inventory_Control"/>
      <sheetName val="6__Asset_Register"/>
      <sheetName val="10__Lists"/>
      <sheetName val="7__NACOSA_ZAR"/>
      <sheetName val="8__M&amp;E_Summary"/>
      <sheetName val="10a__M&amp;E_OVC_Nutrition_Q1"/>
      <sheetName val="10b__M&amp;E_OVC_Nutrition_Q2"/>
      <sheetName val="10c__M&amp;E_OVC_Nutrition_Q3"/>
      <sheetName val="10d__M&amp;E_OVC_Nutrition_Q4"/>
      <sheetName val="11a__M&amp;E_OVC_Psychosocial_Q1"/>
      <sheetName val="11b__M&amp;E_OVC_Psychosocial_Q2"/>
      <sheetName val="11c__M&amp;E_OVC_Psychosocial_Q3"/>
      <sheetName val="11d__M&amp;E_OVC_Psychosocial_Q4"/>
      <sheetName val="12__M&amp;E_OVC_Material_Annual"/>
      <sheetName val="13__M&amp;E_Performance_Framework"/>
      <sheetName val="10__Lists1"/>
      <sheetName val="workplan_Lists"/>
      <sheetName val="Range_Page"/>
      <sheetName val="Obj_List"/>
      <sheetName val="SDA_List"/>
      <sheetName val="NACOSA_Ikamva_Labantu_Monthly_R"/>
      <sheetName val="Master_list"/>
      <sheetName val="5_Organisational_costs"/>
      <sheetName val="1__Monthly_Summary_&amp;_recon1"/>
      <sheetName val="2__Variances_activities1"/>
      <sheetName val="3__Variances_CCs1"/>
      <sheetName val="4a__Expenditure_Journal_Q11"/>
      <sheetName val="9__Logframe1"/>
      <sheetName val="4b__Expenditure_Journal_Q21"/>
      <sheetName val="4c__Expenditure_Journal_Q31"/>
      <sheetName val="4d__Expenditure_Journal_Q41"/>
      <sheetName val="5__Inventory_Control1"/>
      <sheetName val="6__Asset_Register1"/>
      <sheetName val="10__Lists2"/>
      <sheetName val="7__NACOSA_ZAR1"/>
      <sheetName val="8__M&amp;E_Summary1"/>
      <sheetName val="10a__M&amp;E_OVC_Nutrition_Q11"/>
      <sheetName val="10b__M&amp;E_OVC_Nutrition_Q21"/>
      <sheetName val="10c__M&amp;E_OVC_Nutrition_Q31"/>
      <sheetName val="10d__M&amp;E_OVC_Nutrition_Q41"/>
      <sheetName val="11a__M&amp;E_OVC_Psychosocial_Q11"/>
      <sheetName val="11b__M&amp;E_OVC_Psychosocial_Q21"/>
      <sheetName val="11c__M&amp;E_OVC_Psychosocial_Q31"/>
      <sheetName val="11d__M&amp;E_OVC_Psychosocial_Q41"/>
      <sheetName val="12__M&amp;E_OVC_Material_Annual1"/>
      <sheetName val="13__M&amp;E_Performance_Framework1"/>
      <sheetName val="10__Lists3"/>
      <sheetName val="workplan_Lists1"/>
      <sheetName val="Range_Page1"/>
      <sheetName val="Obj_List1"/>
      <sheetName val="SDA_List1"/>
      <sheetName val="NACOSA_Ikamva_Labantu_Monthly_1"/>
      <sheetName val="Master_list1"/>
      <sheetName val="5_Organisational_costs1"/>
    </sheetNames>
    <sheetDataSet>
      <sheetData sheetId="0">
        <row r="16">
          <cell r="B16" t="str">
            <v>Cost Categories</v>
          </cell>
        </row>
      </sheetData>
      <sheetData sheetId="1">
        <row r="16">
          <cell r="B16" t="str">
            <v>Cost Categories</v>
          </cell>
        </row>
      </sheetData>
      <sheetData sheetId="2">
        <row r="16">
          <cell r="B16" t="str">
            <v>Cost Categories</v>
          </cell>
        </row>
      </sheetData>
      <sheetData sheetId="3">
        <row r="16">
          <cell r="B16" t="str">
            <v>Cost Categories</v>
          </cell>
        </row>
      </sheetData>
      <sheetData sheetId="4">
        <row r="16">
          <cell r="B16" t="str">
            <v>Cost Categories</v>
          </cell>
        </row>
      </sheetData>
      <sheetData sheetId="5">
        <row r="16">
          <cell r="B16" t="str">
            <v>Cost Categories</v>
          </cell>
        </row>
      </sheetData>
      <sheetData sheetId="6">
        <row r="16">
          <cell r="B16" t="str">
            <v>Cost Categories</v>
          </cell>
        </row>
      </sheetData>
      <sheetData sheetId="7">
        <row r="16">
          <cell r="B16" t="str">
            <v>Cost Categories</v>
          </cell>
        </row>
      </sheetData>
      <sheetData sheetId="8">
        <row r="16">
          <cell r="B16" t="str">
            <v>Cost Categories</v>
          </cell>
        </row>
      </sheetData>
      <sheetData sheetId="9">
        <row r="16">
          <cell r="B16" t="str">
            <v>Cost Categories</v>
          </cell>
        </row>
      </sheetData>
      <sheetData sheetId="10">
        <row r="16">
          <cell r="B16" t="str">
            <v>Cost Categories</v>
          </cell>
        </row>
      </sheetData>
      <sheetData sheetId="11">
        <row r="16">
          <cell r="B16" t="str">
            <v>Cost Categories</v>
          </cell>
        </row>
        <row r="17">
          <cell r="B17" t="str">
            <v>Select one</v>
          </cell>
        </row>
        <row r="18">
          <cell r="B18" t="str">
            <v>Human Resources</v>
          </cell>
        </row>
        <row r="19">
          <cell r="B19" t="str">
            <v>Technical Mment Assistance</v>
          </cell>
        </row>
        <row r="20">
          <cell r="B20" t="str">
            <v>Training</v>
          </cell>
        </row>
        <row r="21">
          <cell r="B21" t="str">
            <v>Health Products &amp; Equipment</v>
          </cell>
        </row>
        <row r="22">
          <cell r="B22" t="str">
            <v>Pharmaceutical Products</v>
          </cell>
        </row>
        <row r="23">
          <cell r="B23" t="str">
            <v>PSM</v>
          </cell>
        </row>
        <row r="24">
          <cell r="B24" t="str">
            <v>Infrastructure Other Equipment</v>
          </cell>
        </row>
        <row r="25">
          <cell r="B25" t="str">
            <v>Communication Materials</v>
          </cell>
        </row>
        <row r="26">
          <cell r="B26" t="str">
            <v xml:space="preserve">M&amp;E </v>
          </cell>
        </row>
        <row r="27">
          <cell r="B27" t="str">
            <v>Living Support</v>
          </cell>
        </row>
        <row r="28">
          <cell r="B28" t="str">
            <v>Planning and Administration</v>
          </cell>
        </row>
        <row r="29">
          <cell r="B29" t="str">
            <v>Overheads</v>
          </cell>
        </row>
        <row r="30">
          <cell r="B30" t="str">
            <v>Other: Outreach &amp; advocacy</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PR_Programmatic Progress_1A"/>
      <sheetName val="PR_Programmatic Progress_1B"/>
      <sheetName val="PR_Grant Management_2"/>
      <sheetName val="PR_Total PR Cash Outflow_3A"/>
      <sheetName val="EFR HIV AIDS Financial Data_3B"/>
      <sheetName val="PR_Procurement Info_4"/>
      <sheetName val="PR_Cash Reconciliation_5A"/>
      <sheetName val="PR_Disbursement Request_5B"/>
      <sheetName val="PR_Overall Performance_6"/>
      <sheetName val="PR_Cash Request_7A&amp;B"/>
      <sheetName val="PR_Bank Details_7C"/>
      <sheetName val="PR_Annex_SR-Financials"/>
      <sheetName val="Checklist"/>
      <sheetName val="LFA_Programmatic Progress_1A"/>
      <sheetName val="LFA_Programmatic Progress_1B"/>
      <sheetName val="LFA_Grant Management_2"/>
      <sheetName val="LFA_Total PR Cash Outflow_3A"/>
      <sheetName val="LFA_EFR Review_3B"/>
      <sheetName val="LFA_Procurement Info_4"/>
      <sheetName val="LFA_Findings&amp;Recommendations"/>
      <sheetName val="LFA_Cash Reconciliation_5A"/>
      <sheetName val="LFA_Disbursement Recommend_5B"/>
      <sheetName val="Sheet1"/>
      <sheetName val="LFA_Overall Performance_6"/>
      <sheetName val="LFA_DisbursementRecommendation7"/>
      <sheetName val="LFA_Bank Details_7C"/>
      <sheetName val="LFA_Annex-SR Financials"/>
      <sheetName val="Annex 1 - Actual expenditure"/>
      <sheetName val="Annex 2 - Forex translation"/>
      <sheetName val="Annex 3 - Forex differences"/>
      <sheetName val="Annex 4 - PR Variance"/>
      <sheetName val="Memo HIV"/>
      <sheetName val="Memo TB"/>
      <sheetName val="Memo Malaria"/>
      <sheetName val="Definitions-lists-EFR"/>
      <sheetName val="Sheet2"/>
      <sheetName val="Annex 5 - Forecast"/>
      <sheetName val="Annex 6 - Summary of Forecast"/>
      <sheetName val="Annex 7a- Cash reconciliation "/>
      <sheetName val="Annex 7b -Cash reconciliation"/>
      <sheetName val="Annex 8 - PR commitments"/>
      <sheetName val="Annex 9 -VAT reconciliation"/>
      <sheetName val="Annex 10 - Cumulative budget"/>
      <sheetName val="LFA_Signature (image)"/>
      <sheetName val="10.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2">
          <cell r="A2" t="str">
            <v>Please select…</v>
          </cell>
        </row>
      </sheetData>
      <sheetData sheetId="33" refreshError="1"/>
      <sheetData sheetId="34" refreshError="1"/>
      <sheetData sheetId="35">
        <row r="1">
          <cell r="A1" t="str">
            <v>Please Select…</v>
          </cell>
        </row>
        <row r="2">
          <cell r="A2" t="str">
            <v>Prevention</v>
          </cell>
        </row>
        <row r="3">
          <cell r="A3" t="str">
            <v>Treatment</v>
          </cell>
        </row>
        <row r="4">
          <cell r="A4" t="str">
            <v>Care and Support</v>
          </cell>
        </row>
        <row r="5">
          <cell r="A5" t="str">
            <v>TB/HIV Collaborative Activities</v>
          </cell>
        </row>
        <row r="6">
          <cell r="A6" t="str">
            <v>Supportive Environment</v>
          </cell>
        </row>
        <row r="7">
          <cell r="A7" t="str">
            <v>Health System Strengthening (HSS)</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ard approved (delta)"/>
      <sheetName val="Funding Approved GFS"/>
      <sheetName val="866DE43A3B1D483C9DB27C716352610"/>
      <sheetName val="Bf3p1"/>
      <sheetName val="Check_BA"/>
      <sheetName val="Check_BA (2)"/>
      <sheetName val="Waterfall_Before"/>
      <sheetName val="Load_BA"/>
      <sheetName val="Load_adHoc"/>
      <sheetName val="Load_Transfer"/>
      <sheetName val="Load_Transfer (2)"/>
      <sheetName val="Waterfall_After"/>
      <sheetName val="Nigeria"/>
      <sheetName val="Review BA 2014Q2"/>
      <sheetName val="ADJUST-&gt;"/>
      <sheetName val="GID_29697_Phase1"/>
      <sheetName val="GID_29697_Phase2"/>
      <sheetName val="GID_100006_IMPP1"/>
      <sheetName val="GID_579_RCC2"/>
      <sheetName val="PHL_DTB"/>
      <sheetName val="Sheet11"/>
      <sheetName val="Sheet11 (3)"/>
      <sheetName val="Sheet11 (2)"/>
      <sheetName val="Currency Code"/>
      <sheetName val="Recipients"/>
      <sheetName val="Definitions"/>
      <sheetName val="Objectives"/>
      <sheetName val="CatInt"/>
      <sheetName val="Setup"/>
      <sheetName val="Data"/>
      <sheetName val="Project Activities"/>
      <sheetName val="TGF Regions"/>
      <sheetName val="Free Sheet 1"/>
      <sheetName val="Board_approved_(delta)"/>
      <sheetName val="Funding_Approved_GFS"/>
      <sheetName val="Check_BA_(2)"/>
      <sheetName val="Load_Transfer_(2)"/>
      <sheetName val="Review_BA_2014Q2"/>
      <sheetName val="Sheet11_(3)"/>
      <sheetName val="Sheet11_(2)"/>
      <sheetName val="Currency_Code"/>
      <sheetName val="Board_approved_(delta)1"/>
      <sheetName val="Funding_Approved_GFS1"/>
      <sheetName val="Check_BA_(2)1"/>
      <sheetName val="Load_Transfer_(2)1"/>
      <sheetName val="Review_BA_2014Q21"/>
      <sheetName val="Sheet11_(3)1"/>
      <sheetName val="Sheet11_(2)1"/>
      <sheetName val="Currency_Code1"/>
      <sheetName val="Free Sheet 3"/>
      <sheetName val="period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1. Monthly Summary &amp; recon"/>
      <sheetName val="2. Variances_activities"/>
      <sheetName val="3. Variances_CCs"/>
      <sheetName val="4a. Expenditure Journal Q1"/>
      <sheetName val="9. Logframe"/>
      <sheetName val="4b. Expenditure Journal Q2"/>
      <sheetName val="4c. Expenditure Journal Q3"/>
      <sheetName val="4d. Expenditure Journal Q4"/>
      <sheetName val="5. Inventory Control"/>
      <sheetName val="6. Asset Register"/>
      <sheetName val="10. Lists"/>
      <sheetName val="Numbering"/>
      <sheetName val="7. Tshepang ZAR"/>
      <sheetName val="7.Tshepang ZAR"/>
      <sheetName val="7.QASA ZAR"/>
      <sheetName val="7.SWEAT ZAR"/>
      <sheetName val="8. M&amp;E Signature Page"/>
      <sheetName val="9a. Quarter 1 Indicator Report"/>
      <sheetName val="9b. Quarter 2 Indicator Report"/>
      <sheetName val="9c. Quarter 3 Indicator Report"/>
      <sheetName val="9d. Quarter 4 Indicator Report"/>
      <sheetName val="10. Performance Framework"/>
      <sheetName val="Sheet4"/>
      <sheetName val="10_ Lists"/>
      <sheetName val="Definitions"/>
      <sheetName val="Setup"/>
      <sheetName val="Input costs"/>
      <sheetName val="workplan Lists"/>
      <sheetName val="Definitions-lists-EFR"/>
      <sheetName val="LFA_Programmatic Progress_1A"/>
      <sheetName val="1__Monthly_Summary_&amp;_recon"/>
      <sheetName val="2__Variances_activities"/>
      <sheetName val="3__Variances_CCs"/>
      <sheetName val="4a__Expenditure_Journal_Q1"/>
      <sheetName val="9__Logframe"/>
      <sheetName val="4b__Expenditure_Journal_Q2"/>
      <sheetName val="4c__Expenditure_Journal_Q3"/>
      <sheetName val="4d__Expenditure_Journal_Q4"/>
      <sheetName val="5__Inventory_Control"/>
      <sheetName val="6__Asset_Register"/>
      <sheetName val="10__Lists"/>
      <sheetName val="7__Tshepang_ZAR"/>
      <sheetName val="7_Tshepang_ZAR"/>
      <sheetName val="7_QASA_ZAR"/>
      <sheetName val="7_SWEAT_ZAR"/>
      <sheetName val="8__M&amp;E_Signature_Page"/>
      <sheetName val="9a__Quarter_1_Indicator_Report"/>
      <sheetName val="9b__Quarter_2_Indicator_Report"/>
      <sheetName val="9c__Quarter_3_Indicator_Report"/>
      <sheetName val="9d__Quarter_4_Indicator_Report"/>
      <sheetName val="10__Performance_Framework"/>
      <sheetName val="10__Lists1"/>
      <sheetName val="Input_costs"/>
      <sheetName val="workplan_Lists"/>
      <sheetName val="1__Monthly_Summary_&amp;_recon1"/>
      <sheetName val="2__Variances_activities1"/>
      <sheetName val="3__Variances_CCs1"/>
      <sheetName val="4a__Expenditure_Journal_Q11"/>
      <sheetName val="9__Logframe1"/>
      <sheetName val="4b__Expenditure_Journal_Q21"/>
      <sheetName val="4c__Expenditure_Journal_Q31"/>
      <sheetName val="4d__Expenditure_Journal_Q41"/>
      <sheetName val="5__Inventory_Control1"/>
      <sheetName val="6__Asset_Register1"/>
      <sheetName val="10__Lists2"/>
      <sheetName val="7__Tshepang_ZAR1"/>
      <sheetName val="7_Tshepang_ZAR1"/>
      <sheetName val="7_QASA_ZAR1"/>
      <sheetName val="7_SWEAT_ZAR1"/>
      <sheetName val="8__M&amp;E_Signature_Page1"/>
      <sheetName val="9a__Quarter_1_Indicator_Report1"/>
      <sheetName val="9b__Quarter_2_Indicator_Report1"/>
      <sheetName val="9c__Quarter_3_Indicator_Report1"/>
      <sheetName val="9d__Quarter_4_Indicator_Report1"/>
      <sheetName val="10__Performance_Framework1"/>
      <sheetName val="10__Lists3"/>
      <sheetName val="Input_costs1"/>
      <sheetName val="workplan_Lists1"/>
      <sheetName val="5.Organisational 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6">
          <cell r="B16" t="str">
            <v>Cost Categories</v>
          </cell>
        </row>
        <row r="17">
          <cell r="B17" t="str">
            <v>Select one</v>
          </cell>
        </row>
        <row r="18">
          <cell r="B18" t="str">
            <v>Human Resources</v>
          </cell>
        </row>
        <row r="19">
          <cell r="B19" t="str">
            <v>Technical Mment Assistance</v>
          </cell>
        </row>
        <row r="20">
          <cell r="B20" t="str">
            <v>Training</v>
          </cell>
        </row>
        <row r="21">
          <cell r="B21" t="str">
            <v>Health Products &amp; Equipment</v>
          </cell>
        </row>
        <row r="22">
          <cell r="B22" t="str">
            <v>Pharmaceutical Products</v>
          </cell>
        </row>
        <row r="23">
          <cell r="B23" t="str">
            <v>PSM</v>
          </cell>
        </row>
        <row r="24">
          <cell r="B24" t="str">
            <v>Infrastructure Other Equipment</v>
          </cell>
        </row>
        <row r="25">
          <cell r="B25" t="str">
            <v>Communication Materials</v>
          </cell>
        </row>
        <row r="26">
          <cell r="B26" t="str">
            <v xml:space="preserve">M&amp;E </v>
          </cell>
        </row>
        <row r="27">
          <cell r="B27" t="str">
            <v>Living Support</v>
          </cell>
        </row>
        <row r="28">
          <cell r="B28" t="str">
            <v>Planning and Administration</v>
          </cell>
        </row>
        <row r="29">
          <cell r="B29" t="str">
            <v>Overheads</v>
          </cell>
        </row>
        <row r="30">
          <cell r="B30" t="str">
            <v>Other: Outreach &amp; advocacy</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FS Cover"/>
      <sheetName val="Index"/>
      <sheetName val="Audit Report "/>
      <sheetName val="Auditors Rep."/>
      <sheetName val="Intro"/>
      <sheetName val="Exec. Sum"/>
      <sheetName val="Exec. Sum cont."/>
      <sheetName val="Fin Perform (ZAR)"/>
      <sheetName val="Fin Perform (USD)"/>
      <sheetName val="Fin Pos"/>
      <sheetName val="Net Assets Consol CF"/>
      <sheetName val="Consolidated Cash Flow"/>
      <sheetName val="Accounting Policies"/>
      <sheetName val="Approval"/>
      <sheetName val="Notes 3.1"/>
      <sheetName val="Notes 1.1"/>
      <sheetName val="Notes 3.1-3.14"/>
      <sheetName val="CY Trial Balance"/>
      <sheetName val="SR Advances USD"/>
      <sheetName val="PY Trial Balance "/>
      <sheetName val="CY Trial Balance 3.8.18"/>
      <sheetName val="Notes 3.10"/>
      <sheetName val="Notes 3.15-3.17"/>
      <sheetName val="Notes 3.18-3.21"/>
      <sheetName val="Schedule of SR Advances"/>
      <sheetName val="Schedule of SR Advances USD"/>
      <sheetName val="Schedule of SR Advances USD old"/>
      <sheetName val="Budget"/>
      <sheetName val="Actual vs Budget ZAR"/>
      <sheetName val="Actual vs Budget USD"/>
      <sheetName val="Recon AFS &amp; PUDR"/>
      <sheetName val="Schedule of Programme Asset2021"/>
      <sheetName val="Apr 2019 - Mar 2020"/>
      <sheetName val="Apr 2020 - Mar 2021"/>
      <sheetName val="Schedule of Programme Assets"/>
      <sheetName val="Schedule of Programme Asset.2"/>
      <sheetName val="Schedule of Programme Asset (2"/>
      <sheetName val="Accounting Officer Report "/>
      <sheetName val="Notes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7">
          <cell r="E17">
            <v>14.820669000000001</v>
          </cell>
        </row>
      </sheetData>
      <sheetData sheetId="34"/>
      <sheetData sheetId="35"/>
      <sheetData sheetId="36"/>
      <sheetData sheetId="37"/>
      <sheetData sheetId="3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fGF"/>
      <sheetName val="FRbFA"/>
      <sheetName val="FRbAPSum"/>
      <sheetName val="FRbAp"/>
      <sheetName val="Comb per organisation"/>
      <sheetName val="Combined Pino"/>
      <sheetName val="Gerda Combined"/>
      <sheetName val="ENTITIES"/>
      <sheetName val="m&amp;e"/>
      <sheetName val="Service Delivery area"/>
      <sheetName val="Budget summary"/>
      <sheetName val="Obj 01"/>
      <sheetName val="Obj 02"/>
      <sheetName val="Obj 03"/>
      <sheetName val="Obj 04"/>
      <sheetName val="Obj 05"/>
      <sheetName val="Obj 06"/>
      <sheetName val="Obj 07"/>
      <sheetName val="Obj List"/>
      <sheetName val="SDA List"/>
      <sheetName val="Act List"/>
      <sheetName val="App List"/>
      <sheetName val="Range Page"/>
      <sheetName val="Definitions"/>
      <sheetName val="10. Lists"/>
      <sheetName val="Lists"/>
      <sheetName val="workplan Lists"/>
      <sheetName val="ValidationLists"/>
      <sheetName val="Notes 2"/>
      <sheetName val="Comb_per_organisation"/>
      <sheetName val="Combined_Pino"/>
      <sheetName val="Gerda_Combined"/>
      <sheetName val="Service_Delivery_area"/>
      <sheetName val="Budget_summary"/>
      <sheetName val="Obj_01"/>
      <sheetName val="Obj_02"/>
      <sheetName val="Obj_03"/>
      <sheetName val="Obj_04"/>
      <sheetName val="Obj_05"/>
      <sheetName val="Obj_06"/>
      <sheetName val="Obj_07"/>
      <sheetName val="Obj_List"/>
      <sheetName val="SDA_List"/>
      <sheetName val="Act_List"/>
      <sheetName val="App_List"/>
      <sheetName val="Range_Page"/>
      <sheetName val="10__Lists"/>
      <sheetName val="workplan_Lists"/>
      <sheetName val="Comb_per_organisation1"/>
      <sheetName val="Combined_Pino1"/>
      <sheetName val="Gerda_Combined1"/>
      <sheetName val="Service_Delivery_area1"/>
      <sheetName val="Budget_summary1"/>
      <sheetName val="Obj_011"/>
      <sheetName val="Obj_021"/>
      <sheetName val="Obj_031"/>
      <sheetName val="Obj_041"/>
      <sheetName val="Obj_051"/>
      <sheetName val="Obj_061"/>
      <sheetName val="Obj_071"/>
      <sheetName val="Obj_List1"/>
      <sheetName val="SDA_List1"/>
      <sheetName val="Act_List1"/>
      <sheetName val="App_List1"/>
      <sheetName val="Range_Page1"/>
      <sheetName val="10__Lists1"/>
      <sheetName val="workplan_Lists1"/>
      <sheetName val="Setup"/>
      <sheetName val="Input costs"/>
    </sheetNames>
    <sheetDataSet>
      <sheetData sheetId="0">
        <row r="1">
          <cell r="A1" t="str">
            <v>Obj 01. To promote safe and healthy sexual behaviour  among South African in general and with particular attention to underserved communities</v>
          </cell>
        </row>
      </sheetData>
      <sheetData sheetId="1">
        <row r="1">
          <cell r="A1" t="str">
            <v>SDA 01: Prevention: BCC - mass media</v>
          </cell>
        </row>
      </sheetData>
      <sheetData sheetId="2">
        <row r="1">
          <cell r="A1" t="str">
            <v>Obj 01. To promote safe and healthy sexual behaviour  among South African in general and with particular attention to underserved communities</v>
          </cell>
        </row>
      </sheetData>
      <sheetData sheetId="3">
        <row r="1">
          <cell r="A1" t="str">
            <v>SDA 01: Prevention: BCC - mass media</v>
          </cell>
        </row>
      </sheetData>
      <sheetData sheetId="4"/>
      <sheetData sheetId="5"/>
      <sheetData sheetId="6"/>
      <sheetData sheetId="7"/>
      <sheetData sheetId="8"/>
      <sheetData sheetId="9"/>
      <sheetData sheetId="10"/>
      <sheetData sheetId="11"/>
      <sheetData sheetId="12"/>
      <sheetData sheetId="13"/>
      <sheetData sheetId="14"/>
      <sheetData sheetId="15"/>
      <sheetData sheetId="16">
        <row r="1">
          <cell r="A1" t="str">
            <v>Obj 01. To promote safe and healthy sexual behaviour  among South African in general and with particular attention to underserved communities</v>
          </cell>
        </row>
      </sheetData>
      <sheetData sheetId="17">
        <row r="1">
          <cell r="A1" t="str">
            <v>SDA 01: Prevention: BCC - mass media</v>
          </cell>
        </row>
      </sheetData>
      <sheetData sheetId="18">
        <row r="1">
          <cell r="A1" t="str">
            <v>Obj 01. To promote safe and healthy sexual behaviour  among South African in general and with particular attention to underserved communities</v>
          </cell>
        </row>
        <row r="2">
          <cell r="A2" t="str">
            <v>Obj 02. To increase access to HIV testing and counselling services for rural communities and young people</v>
          </cell>
        </row>
        <row r="3">
          <cell r="A3" t="str">
            <v>Obj 03. To strengthen partnerships between private, NGO and public sector institutions</v>
          </cell>
        </row>
        <row r="4">
          <cell r="A4" t="str">
            <v>Obj 04.To improve the quality of existing comprehensive community care services</v>
          </cell>
        </row>
        <row r="5">
          <cell r="A5" t="str">
            <v>Obj 05. To strengthen the coordination and linkage between home base care and other social support services</v>
          </cell>
        </row>
        <row r="6">
          <cell r="A6" t="str">
            <v>Obj 06: To improve the quality of life of people living with HIV and AIDS through increased access of nutrition and social support</v>
          </cell>
        </row>
        <row r="7">
          <cell r="A7" t="str">
            <v>Obj 07. To strengthen human resource capacity for management and implementation of HIV and AIDS programmes</v>
          </cell>
        </row>
      </sheetData>
      <sheetData sheetId="19">
        <row r="1">
          <cell r="A1" t="str">
            <v>SDA 01: Prevention: BCC - mass media</v>
          </cell>
        </row>
        <row r="2">
          <cell r="A2" t="str">
            <v>SDA 02: Prevention: BCC - community outreach</v>
          </cell>
        </row>
        <row r="3">
          <cell r="A3" t="str">
            <v>SDA 03: Supportive environment: Policy development including workplace policy</v>
          </cell>
        </row>
        <row r="4">
          <cell r="A4" t="str">
            <v>SDA 04: Prevention: Condom distribution</v>
          </cell>
        </row>
        <row r="5">
          <cell r="A5" t="str">
            <v>SDA 05: Prevention: Testing and counselling</v>
          </cell>
        </row>
        <row r="6">
          <cell r="A6" t="str">
            <v>SDA 06: Stigma reduction in all settings</v>
          </cell>
        </row>
        <row r="7">
          <cell r="A7" t="str">
            <v>SDA 07: Strengthening civil society and institutional capacity building</v>
          </cell>
        </row>
        <row r="8">
          <cell r="A8" t="str">
            <v>SDA 08: Community systems strengthening</v>
          </cell>
        </row>
        <row r="9">
          <cell r="A9" t="str">
            <v xml:space="preserve">SDA 09: Improving  and supporting uptake of HIV and AIDS treatment </v>
          </cell>
        </row>
        <row r="10">
          <cell r="A10" t="str">
            <v>SDA 10: Care and support for the chronically ill</v>
          </cell>
        </row>
        <row r="11">
          <cell r="A11" t="str">
            <v>SDA 11: Care and support: Support for orphans and vulnerable children</v>
          </cell>
        </row>
        <row r="12">
          <cell r="A12" t="str">
            <v>SDA  12: Nutrition and food security</v>
          </cell>
        </row>
        <row r="13">
          <cell r="A13" t="str">
            <v>SDA 13: Human resources</v>
          </cell>
        </row>
        <row r="14">
          <cell r="A14" t="str">
            <v>SDA 13: Supportive Environment: Human Resources</v>
          </cell>
        </row>
      </sheetData>
      <sheetData sheetId="20">
        <row r="1">
          <cell r="A1" t="str">
            <v>ACT O1: Developing and disseminating HIV prevention messages for specific communities and vulnerable groups</v>
          </cell>
        </row>
      </sheetData>
      <sheetData sheetId="2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1">
          <cell r="A1" t="str">
            <v>Obj 01. To promote safe and healthy sexual behaviour  among South African in general and with particular attention to underserved communities</v>
          </cell>
        </row>
      </sheetData>
      <sheetData sheetId="59">
        <row r="1">
          <cell r="A1" t="str">
            <v>SDA 01: Prevention: BCC - mass media</v>
          </cell>
        </row>
      </sheetData>
      <sheetData sheetId="60">
        <row r="1">
          <cell r="A1" t="str">
            <v>Obj 01. To promote safe and healthy sexual behaviour  among South African in general and with particular attention to underserved communities</v>
          </cell>
        </row>
      </sheetData>
      <sheetData sheetId="61">
        <row r="1">
          <cell r="A1" t="str">
            <v>SDA 01: Prevention: BCC - mass media</v>
          </cell>
        </row>
      </sheetData>
      <sheetData sheetId="62">
        <row r="1">
          <cell r="A1" t="str">
            <v>ACT O1: Developing and disseminating HIV prevention messages for specific communities and vulnerable groups</v>
          </cell>
        </row>
      </sheetData>
      <sheetData sheetId="63"/>
      <sheetData sheetId="64"/>
      <sheetData sheetId="65"/>
      <sheetData sheetId="66"/>
      <sheetData sheetId="67" refreshError="1"/>
      <sheetData sheetId="68"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 Unit Costs"/>
      <sheetName val="2. Unit Cost Notes"/>
      <sheetName val="3. Detailed workplan budget"/>
      <sheetName val="3. Detailed workplan budget (2"/>
      <sheetName val="3b Rolled over activitities"/>
      <sheetName val="4. Budget summary GF"/>
      <sheetName val="5. PSM tables"/>
      <sheetName val="Track changes"/>
      <sheetName val="ValidationLists"/>
      <sheetName val="Obj List"/>
      <sheetName val="SDA List"/>
      <sheetName val="ModInCmp"/>
      <sheetName val="NDOH Ph2 HIV  TB Budget 17 Sept"/>
    </sheetNames>
    <sheetDataSet>
      <sheetData sheetId="0">
        <row r="42">
          <cell r="C42" t="str">
            <v>Implementation responsibility</v>
          </cell>
        </row>
      </sheetData>
      <sheetData sheetId="1"/>
      <sheetData sheetId="2"/>
      <sheetData sheetId="3"/>
      <sheetData sheetId="4"/>
      <sheetData sheetId="5"/>
      <sheetData sheetId="6"/>
      <sheetData sheetId="7"/>
      <sheetData sheetId="8"/>
      <sheetData sheetId="9">
        <row r="42">
          <cell r="C42" t="str">
            <v>Implementation responsibility</v>
          </cell>
        </row>
        <row r="43">
          <cell r="C43" t="str">
            <v>NDoH - PR</v>
          </cell>
        </row>
        <row r="44">
          <cell r="C44" t="str">
            <v>NDoH - Affordable Medicines Directorate</v>
          </cell>
        </row>
        <row r="45">
          <cell r="C45" t="str">
            <v>NDoH - M&amp;E Directorate</v>
          </cell>
        </row>
        <row r="46">
          <cell r="C46" t="str">
            <v>NDoH - HIV AIDS Directorate</v>
          </cell>
        </row>
        <row r="47">
          <cell r="C47" t="str">
            <v>DSD</v>
          </cell>
        </row>
        <row r="48">
          <cell r="C48" t="str">
            <v>NDOH - PMTCT</v>
          </cell>
        </row>
        <row r="49">
          <cell r="C49" t="str">
            <v>NDOH - TB</v>
          </cell>
        </row>
        <row r="50">
          <cell r="C50">
            <v>0</v>
          </cell>
        </row>
        <row r="51">
          <cell r="C51">
            <v>0</v>
          </cell>
        </row>
        <row r="52">
          <cell r="C52">
            <v>0</v>
          </cell>
        </row>
        <row r="53">
          <cell r="C53">
            <v>0</v>
          </cell>
        </row>
        <row r="54">
          <cell r="C54">
            <v>0</v>
          </cell>
        </row>
        <row r="55">
          <cell r="C55">
            <v>0</v>
          </cell>
        </row>
        <row r="56">
          <cell r="C56">
            <v>0</v>
          </cell>
        </row>
        <row r="57">
          <cell r="C57">
            <v>0</v>
          </cell>
        </row>
        <row r="58">
          <cell r="C58">
            <v>0</v>
          </cell>
        </row>
        <row r="59">
          <cell r="C59">
            <v>0</v>
          </cell>
        </row>
        <row r="60">
          <cell r="C60">
            <v>0</v>
          </cell>
        </row>
        <row r="61">
          <cell r="C61">
            <v>0</v>
          </cell>
        </row>
        <row r="62">
          <cell r="C62">
            <v>0</v>
          </cell>
        </row>
        <row r="63">
          <cell r="C63">
            <v>0</v>
          </cell>
        </row>
        <row r="64">
          <cell r="C64">
            <v>0</v>
          </cell>
        </row>
      </sheetData>
      <sheetData sheetId="10" refreshError="1"/>
      <sheetData sheetId="11" refreshError="1"/>
      <sheetData sheetId="12" refreshError="1"/>
      <sheetData sheetId="13"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 Unit Costs"/>
      <sheetName val="2. Unit Cost Notes"/>
      <sheetName val="3. Detailed workplan budget"/>
      <sheetName val="3. Detailed workplan budget (2"/>
      <sheetName val="3b Rolled over activitities"/>
      <sheetName val="4. Budget summary GF"/>
      <sheetName val="5. Annexure 1a"/>
      <sheetName val="6. Annexure 1b"/>
      <sheetName val="Track changes"/>
      <sheetName val="ValidationLists"/>
    </sheetNames>
    <sheetDataSet>
      <sheetData sheetId="0"/>
      <sheetData sheetId="1"/>
      <sheetData sheetId="2"/>
      <sheetData sheetId="3"/>
      <sheetData sheetId="4"/>
      <sheetData sheetId="5"/>
      <sheetData sheetId="6"/>
      <sheetData sheetId="7"/>
      <sheetData sheetId="8"/>
      <sheetData sheetId="9"/>
      <sheetData sheetId="10">
        <row r="42">
          <cell r="C42" t="str">
            <v>Implementation responsibility</v>
          </cell>
        </row>
        <row r="43">
          <cell r="C43" t="str">
            <v>NDoH - PR</v>
          </cell>
        </row>
        <row r="44">
          <cell r="C44" t="str">
            <v>NDoH - Affordable Medicines Directorate</v>
          </cell>
        </row>
        <row r="45">
          <cell r="C45" t="str">
            <v>NDoH - M&amp;E Directorate</v>
          </cell>
        </row>
        <row r="46">
          <cell r="C46" t="str">
            <v>NDoH - HIV AIDS Directorate</v>
          </cell>
        </row>
        <row r="47">
          <cell r="C47" t="str">
            <v>DSD</v>
          </cell>
        </row>
        <row r="48">
          <cell r="C48" t="str">
            <v>NDOH - PMTCT</v>
          </cell>
        </row>
        <row r="49">
          <cell r="C49" t="str">
            <v>NDOH - TB</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 Unit Costs"/>
      <sheetName val="2. Unit Cost Notes"/>
      <sheetName val="3. Detailed workplan budget"/>
      <sheetName val="3. Detailed workplan budget (2"/>
      <sheetName val="3b Rolled over activitities"/>
      <sheetName val="4. Budget summary GF"/>
      <sheetName val="5. PSM tables"/>
      <sheetName val="Track changes"/>
      <sheetName val="ValidationLists"/>
      <sheetName val="Obj List"/>
      <sheetName val="SDA List"/>
      <sheetName val="ModInCmp"/>
      <sheetName val="NDOH Ph2 HIV  TB Budget 17 Sept"/>
      <sheetName val="Lists"/>
    </sheetNames>
    <sheetDataSet>
      <sheetData sheetId="0">
        <row r="42">
          <cell r="C42" t="str">
            <v>Implementation responsibility</v>
          </cell>
        </row>
      </sheetData>
      <sheetData sheetId="1"/>
      <sheetData sheetId="2"/>
      <sheetData sheetId="3"/>
      <sheetData sheetId="4"/>
      <sheetData sheetId="5"/>
      <sheetData sheetId="6"/>
      <sheetData sheetId="7"/>
      <sheetData sheetId="8"/>
      <sheetData sheetId="9">
        <row r="42">
          <cell r="C42" t="str">
            <v>Implementation responsibility</v>
          </cell>
        </row>
        <row r="43">
          <cell r="C43" t="str">
            <v>NDoH - PR</v>
          </cell>
        </row>
        <row r="44">
          <cell r="C44" t="str">
            <v>NDoH - Affordable Medicines Directorate</v>
          </cell>
        </row>
        <row r="45">
          <cell r="C45" t="str">
            <v>NDoH - M&amp;E Directorate</v>
          </cell>
        </row>
        <row r="46">
          <cell r="C46" t="str">
            <v>NDoH - HIV AIDS Directorate</v>
          </cell>
        </row>
        <row r="47">
          <cell r="C47" t="str">
            <v>DSD</v>
          </cell>
        </row>
        <row r="48">
          <cell r="C48" t="str">
            <v>NDOH - PMTCT</v>
          </cell>
        </row>
        <row r="49">
          <cell r="C49" t="str">
            <v>NDOH - TB</v>
          </cell>
        </row>
        <row r="50">
          <cell r="C50">
            <v>0</v>
          </cell>
        </row>
        <row r="51">
          <cell r="C51">
            <v>0</v>
          </cell>
        </row>
        <row r="52">
          <cell r="C52">
            <v>0</v>
          </cell>
        </row>
        <row r="53">
          <cell r="C53">
            <v>0</v>
          </cell>
        </row>
        <row r="54">
          <cell r="C54">
            <v>0</v>
          </cell>
        </row>
        <row r="55">
          <cell r="C55">
            <v>0</v>
          </cell>
        </row>
        <row r="56">
          <cell r="C56">
            <v>0</v>
          </cell>
        </row>
        <row r="57">
          <cell r="C57">
            <v>0</v>
          </cell>
        </row>
        <row r="58">
          <cell r="C58">
            <v>0</v>
          </cell>
        </row>
        <row r="59">
          <cell r="C59">
            <v>0</v>
          </cell>
        </row>
        <row r="60">
          <cell r="C60">
            <v>0</v>
          </cell>
        </row>
        <row r="61">
          <cell r="C61">
            <v>0</v>
          </cell>
        </row>
        <row r="62">
          <cell r="C62">
            <v>0</v>
          </cell>
        </row>
        <row r="63">
          <cell r="C63">
            <v>0</v>
          </cell>
        </row>
        <row r="64">
          <cell r="C64">
            <v>0</v>
          </cell>
        </row>
      </sheetData>
      <sheetData sheetId="10" refreshError="1"/>
      <sheetData sheetId="11" refreshError="1"/>
      <sheetData sheetId="12" refreshError="1"/>
      <sheetData sheetId="13" refreshError="1"/>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en"/>
      <sheetName val="Instructions fr"/>
      <sheetName val="Instructions sp"/>
      <sheetName val="Instructions ru"/>
      <sheetName val="Performance Framework"/>
      <sheetName val="Target assumptions"/>
      <sheetName val="HIV"/>
      <sheetName val="TB"/>
      <sheetName val="Malaria"/>
      <sheetName val="Drops"/>
      <sheetName val="Definitions"/>
      <sheetName val="HSS"/>
      <sheetName val="Translations"/>
      <sheetName val="$Ranges$"/>
      <sheetName val="$Meta$"/>
      <sheetName val="Assumptions"/>
    </sheetNames>
    <sheetDataSet>
      <sheetData sheetId="0"/>
      <sheetData sheetId="1"/>
      <sheetData sheetId="2"/>
      <sheetData sheetId="3"/>
      <sheetData sheetId="4"/>
      <sheetData sheetId="5"/>
      <sheetData sheetId="6"/>
      <sheetData sheetId="7"/>
      <sheetData sheetId="8">
        <row r="2">
          <cell r="G2" t="str">
            <v>Please select…</v>
          </cell>
        </row>
        <row r="3">
          <cell r="G3" t="str">
            <v>Inpatient malaria deaths per 1000 persons per year</v>
          </cell>
        </row>
        <row r="4">
          <cell r="G4" t="str">
            <v>Malaria-specific deaths per 1000 persons per year</v>
          </cell>
        </row>
        <row r="5">
          <cell r="G5" t="str">
            <v xml:space="preserve">Deaths attributed to malaria among children under 5 years old  (percentage) </v>
          </cell>
        </row>
        <row r="6">
          <cell r="G6" t="str">
            <v>All-cause under 5 mortality rate</v>
          </cell>
        </row>
        <row r="7">
          <cell r="G7" t="str">
            <v>Number of active foci reported per year</v>
          </cell>
        </row>
        <row r="8">
          <cell r="G8" t="str">
            <v>Number of cases by classification</v>
          </cell>
        </row>
        <row r="9">
          <cell r="G9" t="str">
            <v>Malaria test positivity ratio</v>
          </cell>
        </row>
        <row r="10">
          <cell r="G10" t="str">
            <v>Malaria cases  per 1000 persons per year</v>
          </cell>
        </row>
        <row r="11">
          <cell r="G11" t="str">
            <v>Inpatient malaria cases per 1000 persons per year</v>
          </cell>
        </row>
        <row r="12">
          <cell r="G12" t="str">
            <v>Confirmed malaria cases per 1000 persons per year</v>
          </cell>
        </row>
        <row r="13">
          <cell r="G13" t="str">
            <v xml:space="preserve">Parasitemia prevalence: children aged 6–59 months  with malaria infection (by microscopy) (percentage) </v>
          </cell>
        </row>
        <row r="14">
          <cell r="G14" t="str">
            <v xml:space="preserve">Anemia prevalence: children aged 6–59 months with hemoglobin measurement of &lt;8 g/dl) (percentage) </v>
          </cell>
        </row>
        <row r="15">
          <cell r="G15" t="str">
            <v xml:space="preserve">HSS/CSS: Mortality due to major cause of death by sex and age </v>
          </cell>
        </row>
        <row r="16">
          <cell r="G16" t="str">
            <v xml:space="preserve">HSS/CSS: Child mortality </v>
          </cell>
        </row>
        <row r="17">
          <cell r="G17" t="str">
            <v>HSS/CSS: Future deaths averted</v>
          </cell>
        </row>
        <row r="18">
          <cell r="G18" t="str">
            <v>HSS/CSS: The ratio of household out-of-pocket payments for health to total expenditure on health</v>
          </cell>
        </row>
        <row r="19">
          <cell r="G19" t="str">
            <v>HSS/CSS: Maternal mortality ratio</v>
          </cell>
        </row>
      </sheetData>
      <sheetData sheetId="9"/>
      <sheetData sheetId="10"/>
      <sheetData sheetId="11">
        <row r="2">
          <cell r="B2" t="str">
            <v>Please select…</v>
          </cell>
        </row>
      </sheetData>
      <sheetData sheetId="12"/>
      <sheetData sheetId="13"/>
      <sheetData sheetId="14"/>
      <sheetData sheetId="1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arma CIs"/>
      <sheetName val="CatInt"/>
      <sheetName val="Setup"/>
      <sheetName val="Cost Inputs"/>
      <sheetName val="CatCmp"/>
      <sheetName val="Detailed Budget"/>
      <sheetName val="CatProd"/>
      <sheetName val="Definitions"/>
      <sheetName val="ModInCmp"/>
      <sheetName val="Feuil1"/>
      <sheetName val="Codes "/>
      <sheetName val="Lists"/>
      <sheetName val="Pharma%20CIs"/>
      <sheetName val="asumsi"/>
      <sheetName val="Memo HIV"/>
      <sheetName val="CIs"/>
      <sheetName val="Assumptions"/>
      <sheetName val="Budget Lines"/>
      <sheetName val="Country"/>
      <sheetName val="Translations"/>
      <sheetName val="Currencies"/>
      <sheetName val="Recipient"/>
      <sheetName val="IRS FORMAT GF"/>
      <sheetName val="Apercu - Section A"/>
      <sheetName val="Data Sheet"/>
      <sheetName val="analysis"/>
      <sheetName val="Rate tables"/>
      <sheetName val="1 Res Hum"/>
      <sheetName val="Sheet1"/>
      <sheetName val="Budget Template"/>
      <sheetName val="2-Drugs"/>
      <sheetName val="Pharma_CIs"/>
      <sheetName val="LFA_Programmatic Progress_1B"/>
      <sheetName val="Pharma_CIs1"/>
      <sheetName val="Code"/>
      <sheetName val="Item cost"/>
      <sheetName val="SDA 1.1"/>
      <sheetName val="coa"/>
      <sheetName val="ImpactInCmp"/>
      <sheetName val="OutcomeInCmp"/>
      <sheetName val="Staffing Levels"/>
      <sheetName val="[Pharma CIs]__tgf_sharepoint__2"/>
      <sheetName val="data"/>
      <sheetName val="Detailed_Budget"/>
      <sheetName val="Cost_Inputs"/>
      <sheetName val="Codes_"/>
      <sheetName val="Apercu_-_Section_A"/>
      <sheetName val="Rate_tables"/>
      <sheetName val="1_Res_Hum"/>
      <sheetName val="Budget_Template"/>
      <sheetName val="Data_Sheet"/>
      <sheetName val="INSTRUCTION"/>
      <sheetName val="O. PTB IMA"/>
      <sheetName val="1. REQUETE DES FONDS"/>
      <sheetName val="ACCUSE DE RECEPTION"/>
      <sheetName val="2. SUIVI FINANCIER"/>
      <sheetName val="3. JOURNAL DES DEPENSES"/>
      <sheetName val="4. SUIVI BUDGETAIRE"/>
      <sheetName val="5. EFR MALARIA"/>
      <sheetName val="6.0 RESOURCES EMPLOIS"/>
      <sheetName val="6.1RESSOURCES EMPLOIS CUMULES"/>
      <sheetName val="7.0 DETAILS DES AVANCES"/>
      <sheetName val="7.1 AVANCES AGEES"/>
      <sheetName val="8.DETAILS DES ENGAGEMENTS Cptbl"/>
      <sheetName val="8.DETAILS DES ENGAG. non cptbls"/>
      <sheetName val="9.DETAILS DES OBLIGATIONS"/>
      <sheetName val="10.RECONCILIATION BANCAIRE"/>
      <sheetName val="11.PV DE CAISSE"/>
      <sheetName val="12.INVENTAIRE DES ASSETS"/>
      <sheetName val="excelupload T"/>
      <sheetName val="GJ T"/>
      <sheetName val="excelupload-LC"/>
      <sheetName val="Account Code"/>
      <sheetName val="T4 Codes"/>
      <sheetName val="T7 Codes"/>
      <sheetName val="Sheet3"/>
      <sheetName val="T0T2"/>
      <sheetName val="Pharma_CIs3"/>
      <sheetName val="Detailed_Budget2"/>
      <sheetName val="Cost_Inputs2"/>
      <sheetName val="Codes_2"/>
      <sheetName val="Apercu_-_Section_A2"/>
      <sheetName val="Pharma_CIs2"/>
      <sheetName val="Detailed_Budget1"/>
      <sheetName val="Cost_Inputs1"/>
      <sheetName val="Codes_1"/>
      <sheetName val="Apercu_-_Section_A1"/>
      <sheetName val="Pharma_CIs4"/>
      <sheetName val="Detailed_Budget3"/>
      <sheetName val="Cost_Inputs3"/>
      <sheetName val="Codes_3"/>
      <sheetName val="Apercu_-_Section_A3"/>
      <sheetName val="Summary"/>
      <sheetName val="range page"/>
      <sheetName val="Busgetisation_feuille_revision "/>
      <sheetName val="[Pharma CIs]__tgf_sharepoint__3"/>
      <sheetName val="Ficha de Recalendariz"/>
      <sheetName val="Original"/>
      <sheetName val="Detalle presupuestario "/>
      <sheetName val="Materialidad (2)"/>
      <sheetName val="PST Triggers - Budget"/>
      <sheetName val="OB2"/>
      <sheetName val="OB5"/>
      <sheetName val="[Pharma CIs]__tgf_sharepoint__4"/>
      <sheetName val="NHSO"/>
      <sheetName val="Grants"/>
      <sheetName val="[Pharma CIs]__tgf_sharepoint_36"/>
      <sheetName val="[Pharma CIs]__tgf_sharepoint__5"/>
      <sheetName val="[Pharma CIs]__tgf_sharepoint_28"/>
      <sheetName val="[Pharma CIs]__tgf_sharepoint_24"/>
      <sheetName val="[Pharma CIs]__tgf_sharepoint__8"/>
      <sheetName val="[Pharma CIs]__tgf_sharepoint__6"/>
      <sheetName val="[Pharma CIs]__tgf_sharepoint__7"/>
      <sheetName val="[Pharma CIs]__tgf_sharepoint__9"/>
      <sheetName val="[Pharma CIs]__tgf_sharepoint_10"/>
      <sheetName val="[Pharma CIs]__tgf_sharepoint_11"/>
      <sheetName val="[Pharma CIs]__tgf_sharepoint_12"/>
      <sheetName val="[Pharma CIs]__tgf_sharepoint_13"/>
      <sheetName val="[Pharma CIs]__tgf_sharepoint_15"/>
      <sheetName val="[Pharma CIs]__tgf_sharepoint_14"/>
      <sheetName val="[Pharma CIs]__tgf_sharepoint_16"/>
      <sheetName val="[Pharma CIs]__tgf_sharepoint_19"/>
      <sheetName val="[Pharma CIs]__tgf_sharepoint_17"/>
      <sheetName val="[Pharma CIs]__tgf_sharepoint_18"/>
      <sheetName val="[Pharma CIs]__tgf_sharepoint_20"/>
      <sheetName val="[Pharma CIs]__tgf_sharepoint_22"/>
      <sheetName val="[Pharma CIs]__tgf_sharepoint_21"/>
      <sheetName val="[Pharma CIs]__tgf_sharepoint_23"/>
      <sheetName val="[Pharma CIs]__tgf_sharepoint_25"/>
      <sheetName val="[Pharma CIs]__tgf_sharepoint_26"/>
      <sheetName val="[Pharma CIs]__tgf_sharepoint_27"/>
      <sheetName val="[Pharma CIs]__tgf_sharepoint_30"/>
      <sheetName val="[Pharma CIs]__tgf_sharepoint_29"/>
      <sheetName val="[Pharma CIs]__tgf_sharepoint_34"/>
      <sheetName val="[Pharma CIs]__tgf_sharepoint_31"/>
      <sheetName val="[Pharma CIs]__tgf_sharepoint_32"/>
      <sheetName val="[Pharma CIs]__tgf_sharepoint_33"/>
      <sheetName val="[Pharma CIs]__tgf_sharepoint_35"/>
      <sheetName val="4. National Staff"/>
      <sheetName val="LFA_Programmatic_Progress_1B"/>
      <sheetName val="Range_Page"/>
      <sheetName val="Budget_Lines"/>
      <sheetName val="IRS_FORMAT_GF"/>
      <sheetName val="Memo_HIV"/>
      <sheetName val="Item_cost"/>
      <sheetName val="Pharma_CIs5"/>
      <sheetName val="LFA_Programmatic_Progress_1B1"/>
      <sheetName val="Range_Page1"/>
      <sheetName val="Budget_Lines1"/>
      <sheetName val="IRS_FORMAT_GF1"/>
      <sheetName val="Memo_HIV1"/>
      <sheetName val="Budget_Template1"/>
      <sheetName val="Data_Sheet1"/>
      <sheetName val="Item_cost1"/>
      <sheetName val="to print for signing"/>
      <sheetName val="List"/>
      <sheetName val="Memo Malaria"/>
      <sheetName val="Pharma_CIs6"/>
      <sheetName val="Cost_Inputs4"/>
      <sheetName val="Detailed_Budget4"/>
      <sheetName val="Codes_4"/>
      <sheetName val="Apercu_-_Section_A4"/>
      <sheetName val="excelupload_T"/>
      <sheetName val="GJ_T"/>
      <sheetName val="Account_Code"/>
      <sheetName val="T4_Codes"/>
      <sheetName val="T7_Codes"/>
      <sheetName val="Non-Statistical Sampling Master"/>
      <sheetName val="Two Step Revenue Testing Master"/>
      <sheetName val="Global Data"/>
      <sheetName val="[Pharma CIs]__tgf_sharepoint_37"/>
      <sheetName val="Budget résumé"/>
      <sheetName val="Annexe 1a_PTB_Caritas"/>
      <sheetName val="Annexe 6_Hypot activités"/>
      <sheetName val="Rate_tables1"/>
      <sheetName val="1_Res_Hum1"/>
      <sheetName val="Budget_Template2"/>
      <sheetName val="Data_Sheet2"/>
      <sheetName val="O__PTB_IMA"/>
      <sheetName val="1__REQUETE_DES_FONDS"/>
      <sheetName val="ACCUSE_DE_RECEPTION"/>
      <sheetName val="2__SUIVI_FINANCIER"/>
      <sheetName val="3__JOURNAL_DES_DEPENSES"/>
      <sheetName val="4__SUIVI_BUDGETAIRE"/>
      <sheetName val="5__EFR_MALARIA"/>
      <sheetName val="6_0_RESOURCES_EMPLOIS"/>
      <sheetName val="6_1RESSOURCES_EMPLOIS_CUMULES"/>
      <sheetName val="7_0_DETAILS_DES_AVANCES"/>
      <sheetName val="7_1_AVANCES_AGEES"/>
      <sheetName val="8_DETAILS_DES_ENGAGEMENTS_Cptbl"/>
      <sheetName val="8_DETAILS_DES_ENGAG__non_cptbls"/>
      <sheetName val="9_DETAILS_DES_OBLIGATIONS"/>
      <sheetName val="10_RECONCILIATION_BANCAIRE"/>
      <sheetName val="11_PV_DE_CAISSE"/>
      <sheetName val="12_INVENTAIRE_DES_ASSETS"/>
      <sheetName val="Budget_Lines2"/>
      <sheetName val="IRS_FORMAT_GF2"/>
      <sheetName val="Memo_HIV2"/>
      <sheetName val="Item_cost2"/>
      <sheetName val="LFA_Programmatic_Progress_1B2"/>
      <sheetName val="SDA_1_1"/>
      <sheetName val="//tgf_sharepoint_com/Users/Faza"/>
      <sheetName val="Busgetisation_feuille_revision_"/>
      <sheetName val="Staffing_Levels"/>
      <sheetName val="Pharma_CIs9"/>
      <sheetName val="Cost_Inputs7"/>
      <sheetName val="Detailed_Budget7"/>
      <sheetName val="Codes_7"/>
      <sheetName val="Apercu_-_Section_A7"/>
      <sheetName val="Rate_tables4"/>
      <sheetName val="1_Res_Hum4"/>
      <sheetName val="Budget_Template5"/>
      <sheetName val="Data_Sheet5"/>
      <sheetName val="O__PTB_IMA3"/>
      <sheetName val="1__REQUETE_DES_FONDS3"/>
      <sheetName val="ACCUSE_DE_RECEPTION3"/>
      <sheetName val="2__SUIVI_FINANCIER3"/>
      <sheetName val="3__JOURNAL_DES_DEPENSES3"/>
      <sheetName val="4__SUIVI_BUDGETAIRE3"/>
      <sheetName val="5__EFR_MALARIA3"/>
      <sheetName val="6_0_RESOURCES_EMPLOIS3"/>
      <sheetName val="6_1RESSOURCES_EMPLOIS_CUMULES3"/>
      <sheetName val="7_0_DETAILS_DES_AVANCES3"/>
      <sheetName val="7_1_AVANCES_AGEES3"/>
      <sheetName val="8_DETAILS_DES_ENGAGEMENTS_Cptb3"/>
      <sheetName val="8_DETAILS_DES_ENGAG__non_cptbl3"/>
      <sheetName val="9_DETAILS_DES_OBLIGATIONS3"/>
      <sheetName val="10_RECONCILIATION_BANCAIRE3"/>
      <sheetName val="11_PV_DE_CAISSE3"/>
      <sheetName val="12_INVENTAIRE_DES_ASSETS3"/>
      <sheetName val="Budget_Lines5"/>
      <sheetName val="IRS_FORMAT_GF5"/>
      <sheetName val="Memo_HIV5"/>
      <sheetName val="Item_cost5"/>
      <sheetName val="LFA_Programmatic_Progress_1B5"/>
      <sheetName val="SDA_1_13"/>
      <sheetName val="excelupload_T3"/>
      <sheetName val="GJ_T3"/>
      <sheetName val="Account_Code3"/>
      <sheetName val="T4_Codes3"/>
      <sheetName val="T7_Codes3"/>
      <sheetName val="Busgetisation_feuille_revision3"/>
      <sheetName val="//tgf_sharepoint_com/Users/Faz3"/>
      <sheetName val="Staffing_Levels3"/>
      <sheetName val="Annexe_1a_PTB_Caritas2"/>
      <sheetName val="Annexe_6_Hypot_activités2"/>
      <sheetName val="Non-Statistical_Sampling_Maste2"/>
      <sheetName val="Two_Step_Revenue_Testing_Maste2"/>
      <sheetName val="Global_Data2"/>
      <sheetName val="Budget_résumé2"/>
      <sheetName val="to_print_for_signing2"/>
      <sheetName val="Memo_Malaria2"/>
      <sheetName val="Pharma_CIs7"/>
      <sheetName val="Cost_Inputs5"/>
      <sheetName val="Detailed_Budget5"/>
      <sheetName val="Codes_5"/>
      <sheetName val="Apercu_-_Section_A5"/>
      <sheetName val="Rate_tables2"/>
      <sheetName val="1_Res_Hum2"/>
      <sheetName val="Budget_Template3"/>
      <sheetName val="Data_Sheet3"/>
      <sheetName val="O__PTB_IMA1"/>
      <sheetName val="1__REQUETE_DES_FONDS1"/>
      <sheetName val="ACCUSE_DE_RECEPTION1"/>
      <sheetName val="2__SUIVI_FINANCIER1"/>
      <sheetName val="3__JOURNAL_DES_DEPENSES1"/>
      <sheetName val="4__SUIVI_BUDGETAIRE1"/>
      <sheetName val="5__EFR_MALARIA1"/>
      <sheetName val="6_0_RESOURCES_EMPLOIS1"/>
      <sheetName val="6_1RESSOURCES_EMPLOIS_CUMULES1"/>
      <sheetName val="7_0_DETAILS_DES_AVANCES1"/>
      <sheetName val="7_1_AVANCES_AGEES1"/>
      <sheetName val="8_DETAILS_DES_ENGAGEMENTS_Cptb1"/>
      <sheetName val="8_DETAILS_DES_ENGAG__non_cptbl1"/>
      <sheetName val="9_DETAILS_DES_OBLIGATIONS1"/>
      <sheetName val="10_RECONCILIATION_BANCAIRE1"/>
      <sheetName val="11_PV_DE_CAISSE1"/>
      <sheetName val="12_INVENTAIRE_DES_ASSETS1"/>
      <sheetName val="Budget_Lines3"/>
      <sheetName val="IRS_FORMAT_GF3"/>
      <sheetName val="Memo_HIV3"/>
      <sheetName val="Item_cost3"/>
      <sheetName val="LFA_Programmatic_Progress_1B3"/>
      <sheetName val="SDA_1_11"/>
      <sheetName val="excelupload_T1"/>
      <sheetName val="GJ_T1"/>
      <sheetName val="Account_Code1"/>
      <sheetName val="T4_Codes1"/>
      <sheetName val="T7_Codes1"/>
      <sheetName val="Busgetisation_feuille_revision1"/>
      <sheetName val="//tgf_sharepoint_com/Users/Faz1"/>
      <sheetName val="Staffing_Levels1"/>
      <sheetName val="Annexe_1a_PTB_Caritas"/>
      <sheetName val="Annexe_6_Hypot_activités"/>
      <sheetName val="Non-Statistical_Sampling_Master"/>
      <sheetName val="Two_Step_Revenue_Testing_Master"/>
      <sheetName val="Global_Data"/>
      <sheetName val="Budget_résumé"/>
      <sheetName val="to_print_for_signing"/>
      <sheetName val="Memo_Malaria"/>
      <sheetName val="Pharma_CIs8"/>
      <sheetName val="Cost_Inputs6"/>
      <sheetName val="Detailed_Budget6"/>
      <sheetName val="Codes_6"/>
      <sheetName val="Apercu_-_Section_A6"/>
      <sheetName val="Rate_tables3"/>
      <sheetName val="1_Res_Hum3"/>
      <sheetName val="Budget_Template4"/>
      <sheetName val="Data_Sheet4"/>
      <sheetName val="O__PTB_IMA2"/>
      <sheetName val="1__REQUETE_DES_FONDS2"/>
      <sheetName val="ACCUSE_DE_RECEPTION2"/>
      <sheetName val="2__SUIVI_FINANCIER2"/>
      <sheetName val="3__JOURNAL_DES_DEPENSES2"/>
      <sheetName val="4__SUIVI_BUDGETAIRE2"/>
      <sheetName val="5__EFR_MALARIA2"/>
      <sheetName val="6_0_RESOURCES_EMPLOIS2"/>
      <sheetName val="6_1RESSOURCES_EMPLOIS_CUMULES2"/>
      <sheetName val="7_0_DETAILS_DES_AVANCES2"/>
      <sheetName val="7_1_AVANCES_AGEES2"/>
      <sheetName val="8_DETAILS_DES_ENGAGEMENTS_Cptb2"/>
      <sheetName val="8_DETAILS_DES_ENGAG__non_cptbl2"/>
      <sheetName val="9_DETAILS_DES_OBLIGATIONS2"/>
      <sheetName val="10_RECONCILIATION_BANCAIRE2"/>
      <sheetName val="11_PV_DE_CAISSE2"/>
      <sheetName val="12_INVENTAIRE_DES_ASSETS2"/>
      <sheetName val="Budget_Lines4"/>
      <sheetName val="IRS_FORMAT_GF4"/>
      <sheetName val="Memo_HIV4"/>
      <sheetName val="Item_cost4"/>
      <sheetName val="LFA_Programmatic_Progress_1B4"/>
      <sheetName val="SDA_1_12"/>
      <sheetName val="excelupload_T2"/>
      <sheetName val="GJ_T2"/>
      <sheetName val="Account_Code2"/>
      <sheetName val="T4_Codes2"/>
      <sheetName val="T7_Codes2"/>
      <sheetName val="Busgetisation_feuille_revision2"/>
      <sheetName val="//tgf_sharepoint_com/Users/Faz2"/>
      <sheetName val="Staffing_Levels2"/>
      <sheetName val="Annexe_1a_PTB_Caritas1"/>
      <sheetName val="Annexe_6_Hypot_activités1"/>
      <sheetName val="Non-Statistical_Sampling_Maste1"/>
      <sheetName val="Two_Step_Revenue_Testing_Maste1"/>
      <sheetName val="Global_Data1"/>
      <sheetName val="Budget_résumé1"/>
      <sheetName val="to_print_for_signing1"/>
      <sheetName val="Memo_Malaria1"/>
      <sheetName val="[Pharma CIs]__tgf_sharepoint_38"/>
      <sheetName val="Schedule 1 Trial Balance"/>
      <sheetName val="[Pharma CIs]__tgf_sharepoint_52"/>
      <sheetName val="[Pharma CIs]__tgf_sharepoint_39"/>
      <sheetName val="[Pharma CIs]__tgf_sharepoint_40"/>
      <sheetName val="[Pharma CIs]__tgf_sharepoint_41"/>
      <sheetName val="[Pharma CIs]__tgf_sharepoint_42"/>
      <sheetName val="[Pharma CIs]__tgf_sharepoint_43"/>
      <sheetName val="[Pharma CIs]__tgf_sharepoint_50"/>
      <sheetName val="[Pharma CIs]__tgf_sharepoint_45"/>
      <sheetName val="[Pharma CIs]__tgf_sharepoint_44"/>
      <sheetName val="[Pharma CIs]__tgf_sharepoint_46"/>
      <sheetName val="[Pharma CIs]__tgf_sharepoint_47"/>
      <sheetName val="[Pharma CIs]__tgf_sharepoint_48"/>
      <sheetName val="[Pharma CIs]__tgf_sharepoint_49"/>
      <sheetName val="[Pharma CIs]__tgf_sharepoint_51"/>
      <sheetName val="[Pharma CIs]__tgf_sharepoint_53"/>
      <sheetName val="[Pharma CIs]__tgf_sharepoint_54"/>
      <sheetName val="[Pharma CIs]__tgf_sharepoint_55"/>
      <sheetName val="[Pharma CIs]__tgf_sharepoint_63"/>
      <sheetName val="[Pharma CIs][Pharma CIs]__tgf_3"/>
      <sheetName val="[Pharma CIs][Pharma CIs]//tgf.s"/>
      <sheetName val="[Pharma CIs][Pharma CIs]__tgf_2"/>
      <sheetName val="[Pharma CIs]__tgf_sharepoint_59"/>
      <sheetName val="[Pharma CIs]__tgf_sharepoint_57"/>
      <sheetName val="[Pharma CIs]__tgf_sharepoint_56"/>
      <sheetName val="Bayar"/>
      <sheetName val="CASH BOOK"/>
      <sheetName val="Definitions-lists-EFR"/>
      <sheetName val="[Pharma CIs]__tgf_sharepoint_58"/>
      <sheetName val="[Pharma CIs]__tgf_sharepoint_61"/>
      <sheetName val="[Pharma CIs]__tgf_sharepoint_60"/>
      <sheetName val="[Pharma CIs]__tgf_sharepoint_62"/>
      <sheetName val="[Pharma CIs]__tgf_sharepoint_71"/>
      <sheetName val="[Pharma CIs]__tgf_sharepoint_64"/>
      <sheetName val="[Pharma CIs]__tgf_sharepoint_65"/>
      <sheetName val="[Pharma CIs]__tgf_sharepoint_70"/>
      <sheetName val="[Pharma CIs]__tgf_sharepoint_67"/>
      <sheetName val="[Pharma CIs]__tgf_sharepoint_66"/>
      <sheetName val="Avril 2020 Cohesion sociale"/>
      <sheetName val="Pharma_CIs11"/>
      <sheetName val="Range_Page4"/>
      <sheetName val="Range_Page2"/>
      <sheetName val="Pharma_CIs10"/>
      <sheetName val="Range_Page3"/>
      <sheetName val="Pharma_CIs12"/>
      <sheetName val="Detailed_Budget8"/>
      <sheetName val="Cost_Inputs8"/>
      <sheetName val="Codes_8"/>
      <sheetName val="Apercu_-_Section_A8"/>
      <sheetName val="excelupload_T4"/>
      <sheetName val="GJ_T4"/>
      <sheetName val="Account_Code4"/>
      <sheetName val="T4_Codes4"/>
      <sheetName val="T7_Codes4"/>
      <sheetName val="to_print_for_signing3"/>
      <sheetName val="Non-Statistical_Sampling_Maste3"/>
      <sheetName val="Two_Step_Revenue_Testing_Maste3"/>
      <sheetName val="Global_Data3"/>
      <sheetName val="Pharma_CIs13"/>
      <sheetName val="Detailed_Budget9"/>
      <sheetName val="Codes_9"/>
      <sheetName val="Cost_Inputs9"/>
      <sheetName val="Apercu_-_Section_A9"/>
      <sheetName val="Budget_Template6"/>
      <sheetName val="Data_Sheet6"/>
      <sheetName val="Rate_tables5"/>
      <sheetName val="1_Res_Hum5"/>
      <sheetName val="LFA_Programmatic_Progress_1B6"/>
      <sheetName val="Budget_Lines6"/>
      <sheetName val="IRS_FORMAT_GF6"/>
      <sheetName val="Memo_HIV6"/>
      <sheetName val="Item_cost6"/>
      <sheetName val="excelupload_T5"/>
      <sheetName val="GJ_T5"/>
      <sheetName val="Account_Code5"/>
      <sheetName val="T4_Codes5"/>
      <sheetName val="T7_Codes5"/>
      <sheetName val="SDA_1_14"/>
      <sheetName val="O__PTB_IMA4"/>
      <sheetName val="1__REQUETE_DES_FONDS4"/>
      <sheetName val="ACCUSE_DE_RECEPTION4"/>
      <sheetName val="2__SUIVI_FINANCIER4"/>
      <sheetName val="3__JOURNAL_DES_DEPENSES4"/>
      <sheetName val="4__SUIVI_BUDGETAIRE4"/>
      <sheetName val="5__EFR_MALARIA4"/>
      <sheetName val="6_0_RESOURCES_EMPLOIS4"/>
      <sheetName val="6_1RESSOURCES_EMPLOIS_CUMULES4"/>
      <sheetName val="7_0_DETAILS_DES_AVANCES4"/>
      <sheetName val="7_1_AVANCES_AGEES4"/>
      <sheetName val="8_DETAILS_DES_ENGAGEMENTS_Cptb4"/>
      <sheetName val="8_DETAILS_DES_ENGAG__non_cptbl4"/>
      <sheetName val="9_DETAILS_DES_OBLIGATIONS4"/>
      <sheetName val="10_RECONCILIATION_BANCAIRE4"/>
      <sheetName val="11_PV_DE_CAISSE4"/>
      <sheetName val="12_INVENTAIRE_DES_ASSETS4"/>
      <sheetName val="//tgf_sharepoint_com/Users/Faz4"/>
      <sheetName val="Busgetisation_feuille_revision4"/>
      <sheetName val="Staffing_Levels4"/>
      <sheetName val="to_print_for_signing4"/>
      <sheetName val="Non-Statistical_Sampling_Maste4"/>
      <sheetName val="Two_Step_Revenue_Testing_Maste4"/>
      <sheetName val="Global_Data4"/>
      <sheetName val="Range_Page5"/>
      <sheetName val="Pharma_CIs16"/>
      <sheetName val="Detailed_Budget12"/>
      <sheetName val="Cost_Inputs12"/>
      <sheetName val="Codes_12"/>
      <sheetName val="Apercu_-_Section_A12"/>
      <sheetName val="Budget_Template9"/>
      <sheetName val="Data_Sheet9"/>
      <sheetName val="Rate_tables8"/>
      <sheetName val="1_Res_Hum8"/>
      <sheetName val="Budget_Lines9"/>
      <sheetName val="IRS_FORMAT_GF9"/>
      <sheetName val="Memo_HIV9"/>
      <sheetName val="Item_cost9"/>
      <sheetName val="LFA_Programmatic_Progress_1B9"/>
      <sheetName val="//tgf_sharepoint_com/Users/Faz7"/>
      <sheetName val="O__PTB_IMA7"/>
      <sheetName val="1__REQUETE_DES_FONDS7"/>
      <sheetName val="ACCUSE_DE_RECEPTION7"/>
      <sheetName val="2__SUIVI_FINANCIER7"/>
      <sheetName val="3__JOURNAL_DES_DEPENSES7"/>
      <sheetName val="4__SUIVI_BUDGETAIRE7"/>
      <sheetName val="5__EFR_MALARIA7"/>
      <sheetName val="6_0_RESOURCES_EMPLOIS7"/>
      <sheetName val="6_1RESSOURCES_EMPLOIS_CUMULES7"/>
      <sheetName val="7_0_DETAILS_DES_AVANCES7"/>
      <sheetName val="7_1_AVANCES_AGEES7"/>
      <sheetName val="8_DETAILS_DES_ENGAGEMENTS_Cptb7"/>
      <sheetName val="8_DETAILS_DES_ENGAG__non_cptbl7"/>
      <sheetName val="9_DETAILS_DES_OBLIGATIONS7"/>
      <sheetName val="10_RECONCILIATION_BANCAIRE7"/>
      <sheetName val="11_PV_DE_CAISSE7"/>
      <sheetName val="12_INVENTAIRE_DES_ASSETS7"/>
      <sheetName val="excelupload_T8"/>
      <sheetName val="GJ_T8"/>
      <sheetName val="Account_Code8"/>
      <sheetName val="T4_Codes8"/>
      <sheetName val="T7_Codes8"/>
      <sheetName val="Busgetisation_feuille_revision7"/>
      <sheetName val="SDA_1_17"/>
      <sheetName val="to_print_for_signing7"/>
      <sheetName val="Staffing_Levels7"/>
      <sheetName val="Non-Statistical_Sampling_Maste7"/>
      <sheetName val="Two_Step_Revenue_Testing_Maste7"/>
      <sheetName val="Global_Data7"/>
      <sheetName val="Pharma_CIs15"/>
      <sheetName val="Detailed_Budget11"/>
      <sheetName val="Codes_11"/>
      <sheetName val="Cost_Inputs11"/>
      <sheetName val="Apercu_-_Section_A11"/>
      <sheetName val="Budget_Template8"/>
      <sheetName val="Data_Sheet8"/>
      <sheetName val="Rate_tables7"/>
      <sheetName val="1_Res_Hum7"/>
      <sheetName val="LFA_Programmatic_Progress_1B8"/>
      <sheetName val="Budget_Lines8"/>
      <sheetName val="IRS_FORMAT_GF8"/>
      <sheetName val="Memo_HIV8"/>
      <sheetName val="Item_cost8"/>
      <sheetName val="excelupload_T7"/>
      <sheetName val="GJ_T7"/>
      <sheetName val="Account_Code7"/>
      <sheetName val="T4_Codes7"/>
      <sheetName val="T7_Codes7"/>
      <sheetName val="SDA_1_16"/>
      <sheetName val="O__PTB_IMA6"/>
      <sheetName val="1__REQUETE_DES_FONDS6"/>
      <sheetName val="ACCUSE_DE_RECEPTION6"/>
      <sheetName val="2__SUIVI_FINANCIER6"/>
      <sheetName val="3__JOURNAL_DES_DEPENSES6"/>
      <sheetName val="4__SUIVI_BUDGETAIRE6"/>
      <sheetName val="5__EFR_MALARIA6"/>
      <sheetName val="6_0_RESOURCES_EMPLOIS6"/>
      <sheetName val="6_1RESSOURCES_EMPLOIS_CUMULES6"/>
      <sheetName val="7_0_DETAILS_DES_AVANCES6"/>
      <sheetName val="7_1_AVANCES_AGEES6"/>
      <sheetName val="8_DETAILS_DES_ENGAGEMENTS_Cptb6"/>
      <sheetName val="8_DETAILS_DES_ENGAG__non_cptbl6"/>
      <sheetName val="9_DETAILS_DES_OBLIGATIONS6"/>
      <sheetName val="10_RECONCILIATION_BANCAIRE6"/>
      <sheetName val="11_PV_DE_CAISSE6"/>
      <sheetName val="12_INVENTAIRE_DES_ASSETS6"/>
      <sheetName val="//tgf_sharepoint_com/Users/Faz6"/>
      <sheetName val="Busgetisation_feuille_revision6"/>
      <sheetName val="Staffing_Levels6"/>
      <sheetName val="to_print_for_signing6"/>
      <sheetName val="Non-Statistical_Sampling_Maste6"/>
      <sheetName val="Two_Step_Revenue_Testing_Maste6"/>
      <sheetName val="Global_Data6"/>
      <sheetName val="Pharma_CIs14"/>
      <sheetName val="Detailed_Budget10"/>
      <sheetName val="Cost_Inputs10"/>
      <sheetName val="Codes_10"/>
      <sheetName val="Apercu_-_Section_A10"/>
      <sheetName val="Budget_Template7"/>
      <sheetName val="Data_Sheet7"/>
      <sheetName val="Rate_tables6"/>
      <sheetName val="1_Res_Hum6"/>
      <sheetName val="LFA_Programmatic_Progress_1B7"/>
      <sheetName val="Budget_Lines7"/>
      <sheetName val="IRS_FORMAT_GF7"/>
      <sheetName val="Memo_HIV7"/>
      <sheetName val="Item_cost7"/>
      <sheetName val="SDA_1_15"/>
      <sheetName val="excelupload_T6"/>
      <sheetName val="GJ_T6"/>
      <sheetName val="Account_Code6"/>
      <sheetName val="T4_Codes6"/>
      <sheetName val="T7_Codes6"/>
      <sheetName val="O__PTB_IMA5"/>
      <sheetName val="1__REQUETE_DES_FONDS5"/>
      <sheetName val="ACCUSE_DE_RECEPTION5"/>
      <sheetName val="2__SUIVI_FINANCIER5"/>
      <sheetName val="3__JOURNAL_DES_DEPENSES5"/>
      <sheetName val="4__SUIVI_BUDGETAIRE5"/>
      <sheetName val="5__EFR_MALARIA5"/>
      <sheetName val="6_0_RESOURCES_EMPLOIS5"/>
      <sheetName val="6_1RESSOURCES_EMPLOIS_CUMULES5"/>
      <sheetName val="7_0_DETAILS_DES_AVANCES5"/>
      <sheetName val="7_1_AVANCES_AGEES5"/>
      <sheetName val="8_DETAILS_DES_ENGAGEMENTS_Cptb5"/>
      <sheetName val="8_DETAILS_DES_ENGAG__non_cptbl5"/>
      <sheetName val="9_DETAILS_DES_OBLIGATIONS5"/>
      <sheetName val="10_RECONCILIATION_BANCAIRE5"/>
      <sheetName val="11_PV_DE_CAISSE5"/>
      <sheetName val="12_INVENTAIRE_DES_ASSETS5"/>
      <sheetName val="//tgf_sharepoint_com/Users/Faz5"/>
      <sheetName val="Busgetisation_feuille_revision5"/>
      <sheetName val="Staffing_Levels5"/>
      <sheetName val="to_print_for_signing5"/>
      <sheetName val="Non-Statistical_Sampling_Maste5"/>
      <sheetName val="Two_Step_Revenue_Testing_Maste5"/>
      <sheetName val="Global_Data5"/>
      <sheetName val="Pharma_CIs18"/>
      <sheetName val="Detailed_Budget14"/>
      <sheetName val="Cost_Inputs14"/>
      <sheetName val="Codes_14"/>
      <sheetName val="Apercu_-_Section_A14"/>
      <sheetName val="Budget_Template11"/>
      <sheetName val="Data_Sheet11"/>
      <sheetName val="Rate_tables10"/>
      <sheetName val="1_Res_Hum10"/>
      <sheetName val="Budget_Lines11"/>
      <sheetName val="IRS_FORMAT_GF11"/>
      <sheetName val="Memo_HIV11"/>
      <sheetName val="Item_cost11"/>
      <sheetName val="LFA_Programmatic_Progress_1B11"/>
      <sheetName val="//tgf_sharepoint_com/Users/Faz9"/>
      <sheetName val="O__PTB_IMA9"/>
      <sheetName val="1__REQUETE_DES_FONDS9"/>
      <sheetName val="ACCUSE_DE_RECEPTION9"/>
      <sheetName val="2__SUIVI_FINANCIER9"/>
      <sheetName val="3__JOURNAL_DES_DEPENSES9"/>
      <sheetName val="4__SUIVI_BUDGETAIRE9"/>
      <sheetName val="5__EFR_MALARIA9"/>
      <sheetName val="6_0_RESOURCES_EMPLOIS9"/>
      <sheetName val="6_1RESSOURCES_EMPLOIS_CUMULES9"/>
      <sheetName val="7_0_DETAILS_DES_AVANCES9"/>
      <sheetName val="7_1_AVANCES_AGEES9"/>
      <sheetName val="8_DETAILS_DES_ENGAGEMENTS_Cptb9"/>
      <sheetName val="8_DETAILS_DES_ENGAG__non_cptbl9"/>
      <sheetName val="9_DETAILS_DES_OBLIGATIONS9"/>
      <sheetName val="10_RECONCILIATION_BANCAIRE9"/>
      <sheetName val="11_PV_DE_CAISSE9"/>
      <sheetName val="12_INVENTAIRE_DES_ASSETS9"/>
      <sheetName val="excelupload_T10"/>
      <sheetName val="GJ_T10"/>
      <sheetName val="Account_Code10"/>
      <sheetName val="T4_Codes10"/>
      <sheetName val="T7_Codes10"/>
      <sheetName val="Busgetisation_feuille_revision9"/>
      <sheetName val="SDA_1_19"/>
      <sheetName val="to_print_for_signing9"/>
      <sheetName val="Staffing_Levels9"/>
      <sheetName val="Non-Statistical_Sampling_Maste9"/>
      <sheetName val="Two_Step_Revenue_Testing_Maste9"/>
      <sheetName val="Global_Data9"/>
      <sheetName val="Pharma_CIs17"/>
      <sheetName val="Detailed_Budget13"/>
      <sheetName val="Cost_Inputs13"/>
      <sheetName val="Codes_13"/>
      <sheetName val="Apercu_-_Section_A13"/>
      <sheetName val="Budget_Template10"/>
      <sheetName val="Data_Sheet10"/>
      <sheetName val="Rate_tables9"/>
      <sheetName val="1_Res_Hum9"/>
      <sheetName val="Budget_Lines10"/>
      <sheetName val="IRS_FORMAT_GF10"/>
      <sheetName val="Memo_HIV10"/>
      <sheetName val="Item_cost10"/>
      <sheetName val="LFA_Programmatic_Progress_1B10"/>
      <sheetName val="//tgf_sharepoint_com/Users/Faz8"/>
      <sheetName val="O__PTB_IMA8"/>
      <sheetName val="1__REQUETE_DES_FONDS8"/>
      <sheetName val="ACCUSE_DE_RECEPTION8"/>
      <sheetName val="2__SUIVI_FINANCIER8"/>
      <sheetName val="3__JOURNAL_DES_DEPENSES8"/>
      <sheetName val="4__SUIVI_BUDGETAIRE8"/>
      <sheetName val="5__EFR_MALARIA8"/>
      <sheetName val="6_0_RESOURCES_EMPLOIS8"/>
      <sheetName val="6_1RESSOURCES_EMPLOIS_CUMULES8"/>
      <sheetName val="7_0_DETAILS_DES_AVANCES8"/>
      <sheetName val="7_1_AVANCES_AGEES8"/>
      <sheetName val="8_DETAILS_DES_ENGAGEMENTS_Cptb8"/>
      <sheetName val="8_DETAILS_DES_ENGAG__non_cptbl8"/>
      <sheetName val="9_DETAILS_DES_OBLIGATIONS8"/>
      <sheetName val="10_RECONCILIATION_BANCAIRE8"/>
      <sheetName val="11_PV_DE_CAISSE8"/>
      <sheetName val="12_INVENTAIRE_DES_ASSETS8"/>
      <sheetName val="excelupload_T9"/>
      <sheetName val="GJ_T9"/>
      <sheetName val="Account_Code9"/>
      <sheetName val="T4_Codes9"/>
      <sheetName val="T7_Codes9"/>
      <sheetName val="Busgetisation_feuille_revision8"/>
      <sheetName val="SDA_1_18"/>
      <sheetName val="to_print_for_signing8"/>
      <sheetName val="Staffing_Levels8"/>
      <sheetName val="Non-Statistical_Sampling_Maste8"/>
      <sheetName val="Two_Step_Revenue_Testing_Maste8"/>
      <sheetName val="Global_Data8"/>
      <sheetName val="Pharma_CIs19"/>
      <sheetName val="Detailed_Budget15"/>
      <sheetName val="Cost_Inputs15"/>
      <sheetName val="Codes_15"/>
      <sheetName val="Apercu_-_Section_A15"/>
      <sheetName val="Budget_Template12"/>
      <sheetName val="Data_Sheet12"/>
      <sheetName val="Rate_tables11"/>
      <sheetName val="1_Res_Hum11"/>
      <sheetName val="Budget_Lines12"/>
      <sheetName val="IRS_FORMAT_GF12"/>
      <sheetName val="Memo_HIV12"/>
      <sheetName val="Item_cost12"/>
      <sheetName val="LFA_Programmatic_Progress_1B12"/>
      <sheetName val="//tgf_sharepoint_com/Users/Fa10"/>
      <sheetName val="O__PTB_IMA10"/>
      <sheetName val="1__REQUETE_DES_FONDS10"/>
      <sheetName val="ACCUSE_DE_RECEPTION10"/>
      <sheetName val="2__SUIVI_FINANCIER10"/>
      <sheetName val="3__JOURNAL_DES_DEPENSES10"/>
      <sheetName val="4__SUIVI_BUDGETAIRE10"/>
      <sheetName val="5__EFR_MALARIA10"/>
      <sheetName val="6_0_RESOURCES_EMPLOIS10"/>
      <sheetName val="6_1RESSOURCES_EMPLOIS_CUMULES10"/>
      <sheetName val="7_0_DETAILS_DES_AVANCES10"/>
      <sheetName val="7_1_AVANCES_AGEES10"/>
      <sheetName val="8_DETAILS_DES_ENGAGEMENTS_Cpt10"/>
      <sheetName val="8_DETAILS_DES_ENGAG__non_cptb10"/>
      <sheetName val="9_DETAILS_DES_OBLIGATIONS10"/>
      <sheetName val="10_RECONCILIATION_BANCAIRE10"/>
      <sheetName val="11_PV_DE_CAISSE10"/>
      <sheetName val="12_INVENTAIRE_DES_ASSETS10"/>
      <sheetName val="excelupload_T11"/>
      <sheetName val="GJ_T11"/>
      <sheetName val="Account_Code11"/>
      <sheetName val="T4_Codes11"/>
      <sheetName val="T7_Codes11"/>
      <sheetName val="Busgetisation_feuille_revisio10"/>
      <sheetName val="SDA_1_110"/>
      <sheetName val="to_print_for_signing10"/>
      <sheetName val="Staffing_Levels10"/>
      <sheetName val="Non-Statistical_Sampling_Mast10"/>
      <sheetName val="Two_Step_Revenue_Testing_Mast10"/>
      <sheetName val="Global_Data10"/>
      <sheetName val="Pharma_CIs20"/>
      <sheetName val="Detailed_Budget16"/>
      <sheetName val="Cost_Inputs16"/>
      <sheetName val="Codes_16"/>
      <sheetName val="Apercu_-_Section_A16"/>
      <sheetName val="Budget_Template13"/>
      <sheetName val="Data_Sheet13"/>
      <sheetName val="Rate_tables12"/>
      <sheetName val="1_Res_Hum12"/>
      <sheetName val="Budget_Lines13"/>
      <sheetName val="IRS_FORMAT_GF13"/>
      <sheetName val="Memo_HIV13"/>
      <sheetName val="Item_cost13"/>
      <sheetName val="LFA_Programmatic_Progress_1B13"/>
      <sheetName val="//tgf_sharepoint_com/Users/Fa11"/>
      <sheetName val="O__PTB_IMA11"/>
      <sheetName val="1__REQUETE_DES_FONDS11"/>
      <sheetName val="ACCUSE_DE_RECEPTION11"/>
      <sheetName val="2__SUIVI_FINANCIER11"/>
      <sheetName val="3__JOURNAL_DES_DEPENSES11"/>
      <sheetName val="4__SUIVI_BUDGETAIRE11"/>
      <sheetName val="5__EFR_MALARIA11"/>
      <sheetName val="6_0_RESOURCES_EMPLOIS11"/>
      <sheetName val="6_1RESSOURCES_EMPLOIS_CUMULES11"/>
      <sheetName val="7_0_DETAILS_DES_AVANCES11"/>
      <sheetName val="7_1_AVANCES_AGEES11"/>
      <sheetName val="8_DETAILS_DES_ENGAGEMENTS_Cpt11"/>
      <sheetName val="8_DETAILS_DES_ENGAG__non_cptb11"/>
      <sheetName val="9_DETAILS_DES_OBLIGATIONS11"/>
      <sheetName val="10_RECONCILIATION_BANCAIRE11"/>
      <sheetName val="11_PV_DE_CAISSE11"/>
      <sheetName val="12_INVENTAIRE_DES_ASSETS11"/>
      <sheetName val="excelupload_T12"/>
      <sheetName val="GJ_T12"/>
      <sheetName val="Account_Code12"/>
      <sheetName val="T4_Codes12"/>
      <sheetName val="T7_Codes12"/>
      <sheetName val="Busgetisation_feuille_revisio11"/>
      <sheetName val="SDA_1_111"/>
      <sheetName val="to_print_for_signing11"/>
      <sheetName val="Staffing_Levels11"/>
      <sheetName val="Non-Statistical_Sampling_Mast11"/>
      <sheetName val="Two_Step_Revenue_Testing_Mast11"/>
      <sheetName val="Global_Data11"/>
      <sheetName val="[Pharma CIs]__tgf_sharepoint_68"/>
      <sheetName val="[Pharma CIs]__tgf_sharepoint_69"/>
      <sheetName val="[Pharma CIs]__tgf_sharepoint_73"/>
      <sheetName val="[Pharma CIs]__tgf_sharepoint_72"/>
      <sheetName val="[Pharma CIs]__tgf_sharepoin_170"/>
      <sheetName val="[Pharma CIs]__tgf_sharepoin_167"/>
      <sheetName val="[Pharma CIs]__tgf_sharepoin_166"/>
      <sheetName val="[Pharma CIs]__tgf_sharepoint_76"/>
      <sheetName val="[Pharma CIs]__tgf_sharepoint_74"/>
      <sheetName val="[Pharma CIs]__tgf_sharepoint_75"/>
      <sheetName val="[Pharma CIs]__tgf_sharepoint_80"/>
      <sheetName val="[Pharma CIs]__tgf_sharepoint_79"/>
      <sheetName val="[Pharma CIs]__tgf_sharepoint_77"/>
      <sheetName val="[Pharma CIs]__tgf_sharepoint_78"/>
      <sheetName val="[Pharma CIs]__tgf_sharepoint_81"/>
      <sheetName val="[Pharma CIs]__tgf_sharepoint_82"/>
      <sheetName val="[Pharma CIs]__tgf_sharepoint_83"/>
      <sheetName val="[Pharma CIs]__tgf_sharepoint_84"/>
      <sheetName val="[Pharma CIs]__tgf_sharepoint_87"/>
      <sheetName val="[Pharma CIs]__tgf_sharepoint_85"/>
      <sheetName val="[Pharma CIs]__tgf_sharepoint_86"/>
      <sheetName val="[Pharma CIs]__tgf_sharepoint_88"/>
      <sheetName val="[Pharma CIs]__tgf_sharepoint_90"/>
      <sheetName val="[Pharma CIs]__tgf_sharepoint_89"/>
      <sheetName val="[Pharma CIs]__tgf_sharepoin_104"/>
      <sheetName val="[Pharma CIs]__tgf_sharepoint_91"/>
      <sheetName val="[Pharma CIs]__tgf_sharepoint_92"/>
      <sheetName val="[Pharma CIs]__tgf_sharepoint_93"/>
      <sheetName val="[Pharma CIs]__tgf_sharepoint_98"/>
      <sheetName val="[Pharma CIs]__tgf_sharepoint_94"/>
      <sheetName val="[Pharma CIs]__tgf_sharepoint_95"/>
      <sheetName val="[Pharma CIs]__tgf_sharepoint_96"/>
      <sheetName val="[Pharma CIs]__tgf_sharepoint_97"/>
      <sheetName val="[Pharma CIs]__tgf_sharepoin_100"/>
      <sheetName val="[Pharma CIs]__tgf_sharepoint_99"/>
      <sheetName val="[Pharma CIs]__tgf_sharepoin_101"/>
      <sheetName val="[Pharma CIs]__tgf_sharepoin_102"/>
      <sheetName val="[Pharma CIs]__tgf_sharepoin_103"/>
      <sheetName val="[Pharma CIs]__tgf_sharepoin_106"/>
      <sheetName val="[Pharma CIs]__tgf_sharepoin_105"/>
      <sheetName val="[Pharma CIs]__tgf_sharepoin_107"/>
      <sheetName val="[Pharma CIs]__tgf_sharepoin_156"/>
      <sheetName val="[Pharma CIs]__tgf_sharepoin_144"/>
      <sheetName val="[Pharma CIs]__tgf_sharepoin_143"/>
      <sheetName val="[Pharma CIs]__tgf_sharepoin_118"/>
      <sheetName val="[Pharma CIs]__tgf_sharepoin_115"/>
      <sheetName val="[Pharma CIs]__tgf_sharepoin_108"/>
      <sheetName val="[Pharma CIs]__tgf_sharepoin_109"/>
      <sheetName val="[Pharma CIs]__tgf_sharepoin_110"/>
      <sheetName val="[Pharma CIs]__tgf_sharepoin_111"/>
      <sheetName val="[Pharma CIs]__tgf_sharepoin_112"/>
      <sheetName val="[Pharma CIs]__tgf_sharepoin_113"/>
      <sheetName val="[Pharma CIs]__tgf_sharepoin_114"/>
      <sheetName val="[Pharma CIs]__tgf_sharepoin_116"/>
      <sheetName val="[Pharma CIs]__tgf_sharepoin_117"/>
      <sheetName val="[Pharma CIs]__tgf_sharepoin_135"/>
      <sheetName val="[Pharma CIs]__tgf_sharepoin_119"/>
      <sheetName val="[Pharma CIs]__tgf_sharepoin_120"/>
      <sheetName val="[Pharma CIs]__tgf_sharepoin_121"/>
      <sheetName val="[Pharma CIs]__tgf_sharepoin_123"/>
      <sheetName val="[Pharma CIs]__tgf_sharepoin_122"/>
      <sheetName val="[Pharma CIs]__tgf_sharepoin_124"/>
      <sheetName val="[Pharma CIs]__tgf_sharepoin_125"/>
      <sheetName val="[Pharma CIs]__tgf_sharepoin_128"/>
      <sheetName val="[Pharma CIs]__tgf_sharepoin_126"/>
      <sheetName val="[Pharma CIs]__tgf_sharepoin_127"/>
      <sheetName val="[Pharma CIs]__tgf_sharepoin_129"/>
      <sheetName val="[Pharma CIs]__tgf_sharepoin_131"/>
      <sheetName val="[Pharma CIs]__tgf_sharepoin_130"/>
      <sheetName val="[Pharma CIs]__tgf_sharepoin_134"/>
      <sheetName val="[Pharma CIs]__tgf_sharepoin_132"/>
      <sheetName val="[Pharma CIs]__tgf_sharepoin_133"/>
      <sheetName val="[Pharma CIs]__tgf_sharepoin_142"/>
      <sheetName val="[Pharma CIs]__tgf_sharepoin_136"/>
      <sheetName val="[Pharma CIs]__tgf_sharepoin_137"/>
      <sheetName val="[Pharma CIs]__tgf_sharepoin_138"/>
      <sheetName val="[Pharma CIs]__tgf_sharepoin_139"/>
      <sheetName val="[Pharma CIs]__tgf_sharepoin_140"/>
      <sheetName val="[Pharma CIs]__tgf_sharepoin_141"/>
      <sheetName val="[Pharma CIs]__tgf_sharepoin_145"/>
      <sheetName val="[Pharma CIs]__tgf_sharepoin_155"/>
      <sheetName val="[Pharma CIs]__tgf_sharepoin_146"/>
      <sheetName val="[Pharma CIs]__tgf_sharepoin_147"/>
      <sheetName val="[Pharma CIs]__tgf_sharepoin_148"/>
      <sheetName val="[Pharma CIs]__tgf_sharepoin_149"/>
      <sheetName val="[Pharma CIs]__tgf_sharepoin_150"/>
      <sheetName val="[Pharma CIs]__tgf_sharepoin_151"/>
      <sheetName val="[Pharma CIs]__tgf_sharepoin_152"/>
      <sheetName val="[Pharma CIs]__tgf_sharepoin_153"/>
      <sheetName val="[Pharma CIs]__tgf_sharepoin_154"/>
      <sheetName val="[Pharma CIs]__tgf_sharepoin_161"/>
      <sheetName val="[Pharma CIs]__tgf_sharepoin_158"/>
      <sheetName val="[Pharma CIs]__tgf_sharepoin_157"/>
      <sheetName val="[Pharma CIs]__tgf_sharepoin_159"/>
      <sheetName val="[Pharma CIs]__tgf_sharepoin_160"/>
      <sheetName val="[Pharma CIs]__tgf_sharepoin_165"/>
      <sheetName val="[Pharma CIs]__tgf_sharepoin_162"/>
      <sheetName val="[Pharma CIs]__tgf_sharepoin_163"/>
      <sheetName val="[Pharma CIs]__tgf_sharepoin_164"/>
      <sheetName val="[Pharma CIs][Pharma CIs]__tgf_4"/>
      <sheetName val="[Pharma CIs]__tgf_sharepoin_168"/>
      <sheetName val="[Pharma CIs][Pharma CIs]__tgf_5"/>
      <sheetName val="[Pharma CIs]__tgf_sharepoin_169"/>
      <sheetName val="[Pharma CIs]__tgf_sharepoin_172"/>
      <sheetName val="[Pharma CIs]__tgf_sharepoin_171"/>
      <sheetName val="[Pharma CIs]__tgf_sharepoin_173"/>
      <sheetName val="[Pharma CIs]__tgf_sharepoin_175"/>
      <sheetName val="[Pharma CIs]__tgf_sharepoin_174"/>
      <sheetName val="[Pharma CIs]__tgf_sharepoin_180"/>
      <sheetName val="[Pharma CIs][Pharma CIs]__tgf_6"/>
      <sheetName val="Merge"/>
      <sheetName val="[Pharma CIs][Pharma CIs]__tgf_7"/>
      <sheetName val="Memo_Malaria4"/>
      <sheetName val="Annexe_1a_PTB_Caritas4"/>
      <sheetName val="Annexe_6_Hypot_activités4"/>
      <sheetName val="Budget_résumé4"/>
      <sheetName val="[Pharma_CIs]__tgf_sharepoint__1"/>
      <sheetName val="[Pharma_CIs]__tgf_sharepoint__4"/>
      <sheetName val="Memo_Malaria3"/>
      <sheetName val="Annexe_1a_PTB_Caritas3"/>
      <sheetName val="Annexe_6_Hypot_activités3"/>
      <sheetName val="Budget_résumé3"/>
      <sheetName val="[Pharma_CIs]__tgf_sharepoint__2"/>
      <sheetName val="[Pharma_CIs]__tgf_sharepoint__3"/>
      <sheetName val="[Pharma_CIs]__tgf_sharepoint__5"/>
      <sheetName val="[Pharma CIs]__tgf_sharepoin_177"/>
      <sheetName val="[Pharma CIs]__tgf_sharepoin_176"/>
      <sheetName val="[Pharma CIs]__tgf_sharepoin_179"/>
      <sheetName val="[Pharma CIs]__tgf_sharepoin_178"/>
      <sheetName val="Propuesta a FM 2020"/>
      <sheetName val="Lieu"/>
      <sheetName val="Plans"/>
      <sheetName val="Range_Page8"/>
      <sheetName val="Range_Page7"/>
      <sheetName val="Range_Page6"/>
      <sheetName val="Range_Page9"/>
      <sheetName val="[Pharma CIs][Pharma CIs]__tg_11"/>
      <sheetName val="[Pharma CIs][Pharma CIs]__tgf_8"/>
      <sheetName val="[Pharma CIs][Pharma CIs]__tg_10"/>
      <sheetName val="[Pharma CIs][Pharma CIs]__tgf_9"/>
      <sheetName val="[Pharma CIs]__tgf_sharepoin_181"/>
      <sheetName val="[Pharma CIs]__tgf_sharepoin_185"/>
      <sheetName val="[Pharma CIs]__tgf_sharepoin_182"/>
      <sheetName val="[Pharma CIs]__tgf_sharepoin_184"/>
      <sheetName val="[Pharma CIs]__tgf_sharepoin_183"/>
      <sheetName val="[Pharma CIs]__tgf_sharepoin_186"/>
      <sheetName val="[Pharma CIs]__tgf_sharepoin_187"/>
      <sheetName val="[Pharma CIs]__tgf_sharepoin_247"/>
      <sheetName val="[Pharma CIs]__tgf_sharepoin_239"/>
      <sheetName val="[Pharma CIs]__tgf_sharepoin_203"/>
      <sheetName val="[Pharma CIs]__tgf_sharepoin_200"/>
      <sheetName val="[Pharma CIs]__tgf_sharepoin_199"/>
      <sheetName val="[Pharma CIs]__tgf_sharepoin_190"/>
      <sheetName val="[Pharma CIs]__tgf_sharepoin_188"/>
      <sheetName val="[Pharma CIs]__tgf_sharepoin_189"/>
      <sheetName val="[Pharma CIs]__tgf_sharepoin_191"/>
      <sheetName val="[Pharma CIs]__tgf_sharepoin_193"/>
      <sheetName val="[Pharma CIs]__tgf_sharepoin_192"/>
      <sheetName val="[Pharma CIs]__tgf_sharepoin_196"/>
      <sheetName val="[Pharma CIs]__tgf_sharepoin_194"/>
      <sheetName val="[Pharma CIs]__tgf_sharepoin_195"/>
      <sheetName val="[Pharma CIs]__tgf_sharepoin_197"/>
      <sheetName val="[Pharma CIs]__tgf_sharepoin_198"/>
      <sheetName val="[Pharma CIs]__tgf_sharepoin_201"/>
      <sheetName val="[Pharma CIs]__tgf_sharepoin_202"/>
      <sheetName val="[Pharma CIs]__tgf_sharepoin_204"/>
      <sheetName val="[Pharma CIs]__tgf_sharepoin_232"/>
      <sheetName val="[Pharma CIs]__tgf_sharepoin_205"/>
      <sheetName val="[Pharma CIs]__tgf_sharepoin_206"/>
      <sheetName val="[Pharma CIs]__tgf_sharepoin_207"/>
      <sheetName val="[Pharma CIs]__tgf_sharepoin_208"/>
      <sheetName val="[Pharma CIs]__tgf_sharepoin_209"/>
      <sheetName val="[Pharma CIs]__tgf_sharepoin_210"/>
      <sheetName val="[Pharma CIs]__tgf_sharepoin_211"/>
      <sheetName val="[Pharma CIs]__tgf_sharepoin_212"/>
      <sheetName val="[Pharma CIs]__tgf_sharepoin_213"/>
      <sheetName val="[Pharma CIs]__tgf_sharepoin_214"/>
      <sheetName val="[Pharma CIs]__tgf_sharepoin_215"/>
      <sheetName val="[Pharma CIs]__tgf_sharepoin_216"/>
      <sheetName val="[Pharma CIs]__tgf_sharepoin_217"/>
      <sheetName val="[Pharma CIs]__tgf_sharepoin_218"/>
      <sheetName val="[Pharma CIs]__tgf_sharepoin_219"/>
      <sheetName val="[Pharma CIs]__tgf_sharepoin_220"/>
      <sheetName val="[Pharma CIs]__tgf_sharepoin_221"/>
      <sheetName val="[Pharma CIs]__tgf_sharepoin_222"/>
      <sheetName val="[Pharma CIs]__tgf_sharepoin_223"/>
      <sheetName val="[Pharma CIs]__tgf_sharepoin_224"/>
      <sheetName val="[Pharma CIs]__tgf_sharepoin_225"/>
      <sheetName val="[Pharma CIs]__tgf_sharepoin_226"/>
      <sheetName val="[Pharma CIs]__tgf_sharepoin_227"/>
      <sheetName val="[Pharma CIs]__tgf_sharepoin_228"/>
      <sheetName val="[Pharma CIs]__tgf_sharepoin_229"/>
      <sheetName val="[Pharma CIs]__tgf_sharepoin_230"/>
      <sheetName val="[Pharma CIs]__tgf_sharepoin_231"/>
      <sheetName val="[Pharma CIs]__tgf_sharepoin_234"/>
      <sheetName val="[Pharma CIs]__tgf_sharepoin_233"/>
      <sheetName val="[Pharma CIs]__tgf_sharepoin_236"/>
      <sheetName val="[Pharma CIs]__tgf_sharepoin_235"/>
      <sheetName val="[Pharma CIs]__tgf_sharepoin_237"/>
      <sheetName val="[Pharma CIs]__tgf_sharepoin_238"/>
      <sheetName val="[Pharma CIs]__tgf_sharepoin_242"/>
      <sheetName val="[Pharma CIs]__tgf_sharepoin_240"/>
      <sheetName val="[Pharma CIs]__tgf_sharepoin_241"/>
      <sheetName val="[Pharma CIs]__tgf_sharepoin_243"/>
      <sheetName val="[Pharma CIs]__tgf_sharepoin_244"/>
      <sheetName val="[Pharma CIs]__tgf_sharepoin_245"/>
      <sheetName val="[Pharma CIs]__tgf_sharepoin_246"/>
      <sheetName val="[Pharma CIs]__tgf_sharepoin_248"/>
      <sheetName val="[Pharma CIs][Pharma CIs]__tg_15"/>
      <sheetName val="[Pharma CIs][Pharma CIs]__tg_13"/>
      <sheetName val="[Pharma CIs][Pharma CIs]__tg_12"/>
      <sheetName val="[Pharma CIs][Pharma CIs]__tg_14"/>
      <sheetName val="[Pharma CIs][Pharma CIs]__tg_19"/>
      <sheetName val="[Pharma CIs][Pharma CIs]__tg_16"/>
      <sheetName val="[Pharma CIs][Pharma CIs]__tg_17"/>
      <sheetName val="[Pharma CIs][Pharma CIs]__tg_18"/>
      <sheetName val="[Pharma CIs][Pharma CIs]__tg_20"/>
      <sheetName val="[Pharma CIs][Pharma CIs]__tg_23"/>
      <sheetName val="[Pharma CIs][Pharma CIs]__tg_21"/>
      <sheetName val="[Pharma CIs][Pharma CIs]__tg_22"/>
      <sheetName val="[Pharma CIs][Pharma CIs]__tg_27"/>
      <sheetName val="[Pharma CIs][Pharma CIs]__tg_24"/>
      <sheetName val="[Pharma CIs][Pharma CIs]__tg_26"/>
      <sheetName val="[Pharma CIs][Pharma CIs]__tg_25"/>
      <sheetName val="[Pharma CIs][Pharma CIs]__tg_28"/>
      <sheetName val="[Pharma CIs][Pharma CIs]__tg_29"/>
      <sheetName val="[Pharma CIs][Pharma CIs]__tg_30"/>
      <sheetName val="[Pharma CIs][Pharma CIs]__tg_31"/>
      <sheetName val="[Pharma CIs][Pharma CIs]__tg_32"/>
      <sheetName val="[Pharma CIs][Pharma CIs]__tg_34"/>
      <sheetName val="[Pharma CIs][Pharma CIs]__tg_33"/>
      <sheetName val="[Pharma CIs][Pharma CIs]__tg_35"/>
      <sheetName val="[Pharma CIs][Pharma CIs]__tg_36"/>
      <sheetName val="[Pharma CIs][Pharma CIs]__tg_39"/>
      <sheetName val="[Pharma CIs][Pharma CIs]__tg_37"/>
      <sheetName val="[Pharma CIs][Pharma CIs]__tg_38"/>
      <sheetName val="[Pharma CIs][Pharma CIs]__tg_40"/>
      <sheetName val="[Pharma CIs][Pharma CIs]__tg_41"/>
      <sheetName val="[Pharma CIs][Pharma CIs]__tg_44"/>
      <sheetName val="[Pharma CIs][Pharma CIs]__tg_42"/>
      <sheetName val="[Pharma CIs][Pharma CIs]__tg_43"/>
      <sheetName val="[Pharma CIs][Pharma CIs]__tg_46"/>
      <sheetName val="[Pharma CIs][Pharma CIs]__tg_45"/>
      <sheetName val="[Pharma CIs][Pharma CIs]__tg_47"/>
      <sheetName val="[Pharma CIs][Pharma CIs]__tg_48"/>
      <sheetName val="Databank"/>
      <sheetName val="Tables"/>
      <sheetName val="[Pharma CIs][Pharma CIs]__tg_49"/>
      <sheetName val="[Pharma CIs][Pharma CIs]__tg_50"/>
      <sheetName val="[Pharma CIs][Pharma CIs]__tg_51"/>
      <sheetName val="[Pharma CIs][Pharma CIs]__tg_52"/>
      <sheetName val="[Pharma CIs][Pharma CIs]__tg_53"/>
      <sheetName val="[Pharma CIs]__tgf_sharepoin_249"/>
      <sheetName val="[Pharma CIs]__tgf_sharepoin_250"/>
      <sheetName val="[Pharma CIs]__tgf_sharepoin_251"/>
      <sheetName val="[Pharma CIs]__tgf_sharepoin_252"/>
      <sheetName val="[Pharma CIs]__tgf_sharepoin_267"/>
      <sheetName val="[Pharma CIs]__tgf_sharepoin_258"/>
      <sheetName val="Ficha_de_Recalendariz"/>
      <sheetName val="Detalle_presupuestario_"/>
      <sheetName val="Materialidad_(2)"/>
      <sheetName val="PST_Triggers_-_Budget"/>
      <sheetName val="__tgf.sharepoint.com_Users_Faza"/>
      <sheetName val="[Pharma CIs]__tgf_sharepoin_254"/>
      <sheetName val="[Pharma CIs]__tgf_sharepoin_253"/>
      <sheetName val="[Pharma CIs]__tgf_sharepoin_255"/>
      <sheetName val="[Pharma CIs]__tgf_sharepoin_256"/>
      <sheetName val="[Pharma CIs]__tgf_sharepoin_257"/>
      <sheetName val="[Pharma CIs]__tgf_sharepoin_260"/>
      <sheetName val="[Pharma CIs]__tgf_sharepoin_259"/>
      <sheetName val="[Pharma CIs]__tgf_sharepoin_265"/>
      <sheetName val="[Pharma CIs]__tgf_sharepoin_261"/>
      <sheetName val="[Pharma CIs]__tgf_sharepoin_262"/>
      <sheetName val="[Pharma CIs]__tgf_sharepoin_263"/>
      <sheetName val="[Pharma CIs]__tgf_sharepoin_264"/>
      <sheetName val="[Pharma CIs]__tgf_sharepoin_266"/>
      <sheetName val="Malaria"/>
      <sheetName val="[Pharma CIs][Pharma CIs]__tg_54"/>
      <sheetName val="_Pharma CIs___tgf.sharepoint.co"/>
      <sheetName val="[Pharma CIs][Pharma CIs]__tg_55"/>
      <sheetName val="[Pharma CIs][Pharma CIs]__tg_56"/>
      <sheetName val="[Pharma CIs][Pharma CIs]__tg_58"/>
      <sheetName val="[Pharma CIs][Pharma CIs]__tg_57"/>
      <sheetName val="[Pharma CIs][Pharma CIs]__tg_59"/>
      <sheetName val="[Pharma CIs]__tgf_sharepoin_269"/>
      <sheetName val="[Pharma CIs]__tgf_sharepoin_268"/>
      <sheetName val="[Pharma CIs]__tgf_sharepoin_270"/>
      <sheetName val="[Pharma CIs]__tgf_sharepoin_271"/>
      <sheetName val="[Pharma CIs]__tgf_sharepoin_272"/>
      <sheetName val="[Pharma CIs]__tgf_sharepoin_276"/>
      <sheetName val="[Pharma CIs]__tgf_sharepoin_273"/>
      <sheetName val="[Pharma CIs]__tgf_sharepoin_274"/>
      <sheetName val="[Pharma CIs]__tgf_sharepoin_275"/>
      <sheetName val="[Pharma CIs]__tgf_sharepoin_280"/>
      <sheetName val="[Pharma CIs]__tgf_sharepoin_277"/>
      <sheetName val="[Pharma CIs]__tgf_sharepoin_278"/>
      <sheetName val="[Pharma CIs]__tgf_sharepoin_279"/>
      <sheetName val="[Pharma CIs]__tgf_sharepoin_281"/>
      <sheetName val="[Pharma CIs]__tgf_sharepoin_283"/>
      <sheetName val="[Pharma CIs]__tgf_sharepoin_282"/>
      <sheetName val="Pharma_CIs21"/>
      <sheetName val="[Pharma CIs]__tgf_sharepoin_412"/>
      <sheetName val="_Pharma CIs__Pharma CIs___tgf.s"/>
      <sheetName val="_Pharma CIs___tgf_sharepoint__2"/>
      <sheetName val="_Pharma CIs___tgf_sharepoint__3"/>
      <sheetName val="[Pharma CIs][Pharma CIs]__tg_60"/>
      <sheetName val="[Pharma CIs][Pharma CIs]__tg_61"/>
      <sheetName val="[Pharma CIs][Pharma CIs]__tg_62"/>
      <sheetName val="[Pharma CIs][Pharma CIs]__tg_63"/>
      <sheetName val="[Pharma CIs][Pharma CIs]__tg_64"/>
      <sheetName val="[Pharma_CIs]__tgf_sharepoint__6"/>
      <sheetName val="[Pharma_CIs]__tgf_sharepoint_11"/>
      <sheetName val="[Pharma_CIs]__tgf_sharepoint__8"/>
      <sheetName val="[Pharma_CIs]__tgf_sharepoint__7"/>
      <sheetName val="[Pharma_CIs]__tgf_sharepoint_10"/>
      <sheetName val="[Pharma_CIs]__tgf_sharepoint__9"/>
      <sheetName val="[Pharma_CIs]__tgf_sharepoint_12"/>
      <sheetName val="Support"/>
      <sheetName val="[Pharma_CIs]__tgf_sharepoint_21"/>
      <sheetName val="Annexe_1a_PTB_Caritas5"/>
      <sheetName val="Annexe_6_Hypot_activités5"/>
      <sheetName val="Budget_résumé5"/>
      <sheetName val="Memo_Malaria5"/>
      <sheetName val="[Pharma_CIs]__tgf_sharepoint_13"/>
      <sheetName val="[Pharma_CIs]__tgf_sharepoint_14"/>
      <sheetName val="[Pharma_CIs]__tgf_sharepoint_15"/>
      <sheetName val="[Pharma_CIs]__tgf_sharepoint_16"/>
      <sheetName val="[Pharma_CIs]__tgf_sharepoint_17"/>
      <sheetName val="[Pharma_CIs]__tgf_sharepoint_18"/>
      <sheetName val="[Pharma_CIs]__tgf_sharepoint_19"/>
      <sheetName val="[Pharma_CIs]__tgf_sharepoint_20"/>
      <sheetName val="[Pharma_CIs]__tgf_sharepoint_22"/>
      <sheetName val="[Pharma_CIs]__tgf_sharepoint_23"/>
      <sheetName val="[Pharma_CIs]__tgf_sharepoint_24"/>
      <sheetName val="[Pharma_CIs]__tgf_sharepoint_25"/>
      <sheetName val="[Pharma_CIs]__tgf_sharepoint_26"/>
      <sheetName val="[Pharma_CIs]__tgf_sharepoint_27"/>
      <sheetName val="[Pharma_CIs]__tgf_sharepoint_28"/>
      <sheetName val="[Pharma_CIs]__tgf_sharepoint_29"/>
      <sheetName val="[Pharma_CIs]__tgf_sharepoint_30"/>
      <sheetName val="[Pharma_CIs]__tgf_sharepoint_31"/>
      <sheetName val="[Pharma_CIs]__tgf_sharepoint_32"/>
      <sheetName val="[Pharma_CIs]__tgf_sharepoint_33"/>
      <sheetName val="[Pharma_CIs]__tgf_sharepoint_34"/>
      <sheetName val="[Pharma_CIs]__tgf_sharepoint_35"/>
      <sheetName val="[Pharma_CIs]__tgf_sharepoint_36"/>
      <sheetName val="[Pharma_CIs]__tgf_sharepoint_37"/>
      <sheetName val="[Pharma_CIs]__tgf_sharepoint_38"/>
      <sheetName val="[Pharma_CIs]__tgf_sharepoint_39"/>
      <sheetName val="[Pharma_CIs]__tgf_sharepoint_40"/>
      <sheetName val="[Pharma_CIs]__tgf_sharepoint_41"/>
      <sheetName val="[Pharma_CIs]__tgf_sharepoint_42"/>
      <sheetName val="[Pharma_CIs]__tgf_sharepoint_43"/>
      <sheetName val="[Pharma_CIs]__tgf_sharepoint_44"/>
      <sheetName val="[Pharma_CIs]__tgf_sharepoint_45"/>
      <sheetName val="[Pharma_CIs]__tgf_sharepoint_46"/>
      <sheetName val="[Pharma_CIs]__tgf_sharepoint_47"/>
      <sheetName val="[Pharma_CIs]__tgf_sharepoint_48"/>
      <sheetName val="[Pharma_CIs]__tgf_sharepoint_49"/>
      <sheetName val="[Pharma_CIs]__tgf_sharepoint_50"/>
      <sheetName val="[Pharma_CIs]__tgf_sharepoint_51"/>
      <sheetName val="[Pharma_CIs]__tgf_sharepoint_52"/>
      <sheetName val="[Pharma_CIs]__tgf_sharepoint_53"/>
      <sheetName val="[Pharma_CIs]__tgf_sharepoint_54"/>
      <sheetName val="[Pharma_CIs]__tgf_sharepoint_55"/>
      <sheetName val="[Pharma_CIs]__tgf_sharepoint_92"/>
      <sheetName val="[Pharma_CIs]__tgf_sharepoint_56"/>
      <sheetName val="[Pharma_CIs]__tgf_sharepoint_57"/>
      <sheetName val="[Pharma_CIs]__tgf_sharepoint_58"/>
      <sheetName val="[Pharma_CIs]__tgf_sharepoint_59"/>
      <sheetName val="[Pharma_CIs]__tgf_sharepoint_60"/>
      <sheetName val="[Pharma_CIs]__tgf_sharepoint_61"/>
      <sheetName val="[Pharma_CIs]__tgf_sharepoint_62"/>
      <sheetName val="[Pharma_CIs]__tgf_sharepoint_63"/>
      <sheetName val="[Pharma_CIs]__tgf_sharepoint_64"/>
      <sheetName val="[Pharma_CIs]__tgf_sharepoint_65"/>
      <sheetName val="[Pharma_CIs]__tgf_sharepoint_66"/>
      <sheetName val="[Pharma_CIs]__tgf_sharepoint_88"/>
      <sheetName val="[Pharma_CIs]__tgf_sharepoint_67"/>
      <sheetName val="[Pharma_CIs]__tgf_sharepoint_68"/>
      <sheetName val="[Pharma_CIs]__tgf_sharepoint_69"/>
      <sheetName val="[Pharma_CIs]__tgf_sharepoint_70"/>
      <sheetName val="[Pharma_CIs]__tgf_sharepoint_71"/>
      <sheetName val="[Pharma_CIs]__tgf_sharepoint_72"/>
      <sheetName val="[Pharma_CIs]__tgf_sharepoint_73"/>
      <sheetName val="[Pharma_CIs]__tgf_sharepoint_74"/>
      <sheetName val="[Pharma_CIs]__tgf_sharepoint_75"/>
      <sheetName val="[Pharma_CIs]__tgf_sharepoint_76"/>
      <sheetName val="[Pharma_CIs]__tgf_sharepoint_77"/>
      <sheetName val="[Pharma_CIs]__tgf_sharepoint_78"/>
      <sheetName val="[Pharma_CIs]__tgf_sharepoint_79"/>
      <sheetName val="[Pharma_CIs]__tgf_sharepoint_80"/>
      <sheetName val="[Pharma_CIs]__tgf_sharepoint_81"/>
      <sheetName val="[Pharma_CIs]__tgf_sharepoint_82"/>
      <sheetName val="[Pharma_CIs]__tgf_sharepoint_83"/>
      <sheetName val="[Pharma_CIs]__tgf_sharepoint_84"/>
      <sheetName val="[Pharma_CIs]__tgf_sharepoint_85"/>
      <sheetName val="[Pharma_CIs]__tgf_sharepoint_86"/>
      <sheetName val="[Pharma_CIs]__tgf_sharepoint_87"/>
      <sheetName val="[Pharma_CIs]__tgf_sharepoint_89"/>
      <sheetName val="[Pharma_CIs]__tgf_sharepoint_90"/>
      <sheetName val="[Pharma_CIs]__tgf_sharepoint_91"/>
      <sheetName val="[Pharma_CIs]__tgf_sharepoint_93"/>
      <sheetName val="[Pharma_CIs]__tgf_sharepoint_94"/>
      <sheetName val="[Pharma_CIs]__tgf_sharepoint_95"/>
      <sheetName val="[Pharma_CIs]__tgf_sharepoint_96"/>
      <sheetName val="[Pharma_CIs]__tgf_sharepoint_97"/>
      <sheetName val="[Pharma_CIs]__tgf_sharepoint_98"/>
      <sheetName val="[Pharma_CIs]__tgf_sharepoint_99"/>
      <sheetName val="[Pharma_CIs]__tgf_sharepoint100"/>
      <sheetName val="[Pharma_CIs]__tgf_sharepoint101"/>
      <sheetName val="[Pharma_CIs]__tgf_sharepoint102"/>
      <sheetName val="[Pharma_CIs]__tgf_sharepoint103"/>
      <sheetName val="[Pharma_CIs]__tgf_sharepoint104"/>
      <sheetName val="[Pharma_CIs][Pharma_CIs]__tgf_2"/>
      <sheetName val="[Pharma_CIs]__tgf_sharepoint105"/>
      <sheetName val="[Pharma_CIs]__tgf_sharepoint106"/>
      <sheetName val="[Pharma_CIs]__tgf_sharepoint107"/>
      <sheetName val="Memo_Malaria6"/>
      <sheetName val="Annexe_1a_PTB_Caritas6"/>
      <sheetName val="Annexe_6_Hypot_activités6"/>
      <sheetName val="Budget_résumé6"/>
      <sheetName val="Memo_Malaria7"/>
      <sheetName val="Annexe_1a_PTB_Caritas7"/>
      <sheetName val="Annexe_6_Hypot_activités7"/>
      <sheetName val="Budget_résumé7"/>
      <sheetName val="Memo_Malaria8"/>
      <sheetName val="Annexe_1a_PTB_Caritas8"/>
      <sheetName val="Annexe_6_Hypot_activités8"/>
      <sheetName val="Budget_résumé8"/>
      <sheetName val="Memo_Malaria9"/>
      <sheetName val="Annexe_1a_PTB_Caritas9"/>
      <sheetName val="Annexe_6_Hypot_activités9"/>
      <sheetName val="Budget_résumé9"/>
      <sheetName val="[Pharma_CIs]__tgf_sharepoin_104"/>
      <sheetName val="[Pharma_CIs]__tgf_sharepoin_103"/>
      <sheetName val="[Pharma_CIs]__tgf_sharepoint108"/>
      <sheetName val="[Pharma_CIs]__tgf_sharepoint109"/>
      <sheetName val="[Pharma_CIs]__tgf_sharepoin_101"/>
      <sheetName val="[Pharma_CIs]__tgf_sharepoint110"/>
      <sheetName val="[Pharma_CIs]__tgf_sharepoin_100"/>
      <sheetName val="[Pharma_CIs]__tgf_sharepoin_102"/>
      <sheetName val="[Pharma_CIs][Pharma_CIs]__tgf_3"/>
      <sheetName val="[Pharma_CIs]__tgf_sharepoin_105"/>
      <sheetName val="[Pharma_CIs]__tgf_sharepoin_106"/>
      <sheetName val="[Pharma_CIs]__tgf_sharepoin_110"/>
      <sheetName val="[Pharma_CIs]__tgf_sharepoin_107"/>
      <sheetName val="[Pharma_CIs]__tgf_sharepoin_108"/>
      <sheetName val="[Pharma_CIs]__tgf_sharepoin_109"/>
      <sheetName val="[Pharma_CIs]__tgf_sharepoin_114"/>
      <sheetName val="[Pharma_CIs]__tgf_sharepoin_111"/>
      <sheetName val="[Pharma_CIs]__tgf_sharepoin_113"/>
      <sheetName val="[Pharma_CIs]__tgf_sharepoin_112"/>
      <sheetName val="[Pharma_CIs]__tgf_sharepoin_132"/>
      <sheetName val="[Pharma_CIs]__tgf_sharepoin_115"/>
      <sheetName val="[Pharma_CIs]__tgf_sharepoin_116"/>
      <sheetName val="[Pharma_CIs]__tgf_sharepoin_122"/>
      <sheetName val="[Pharma_CIs]__tgf_sharepoin_117"/>
      <sheetName val="[Pharma_CIs]__tgf_sharepoin_118"/>
      <sheetName val="[Pharma_CIs]__tgf_sharepoin_119"/>
      <sheetName val="[Pharma_CIs][Pharma_CIs]__tgf_4"/>
      <sheetName val="[Pharma_CIs][Pharma_CIs]__tgf_5"/>
      <sheetName val="[Pharma_CIs]__tgf_sharepoin_121"/>
      <sheetName val="[Pharma_CIs]__tgf_sharepoin_120"/>
      <sheetName val="[Pharma_CIs][Pharma_CIs]__tgf_6"/>
      <sheetName val="[Pharma_CIs]__tgf_sharepoin_125"/>
      <sheetName val="[Pharma_CIs][Pharma_CIs]__tgf_7"/>
      <sheetName val="[Pharma_CIs]__tgf_sharepoin_123"/>
      <sheetName val="[Pharma_CIs]__tgf_sharepoin_124"/>
      <sheetName val="[Pharma_CIs]__tgf_sharepoin_126"/>
      <sheetName val="[Pharma_CIs]__tgf_sharepoin_131"/>
      <sheetName val="[Pharma_CIs][Pharma_CIs]__tgf_8"/>
      <sheetName val="[Pharma_CIs]__tgf_sharepoin_127"/>
      <sheetName val="[Pharma_CIs]__tgf_sharepoin_128"/>
      <sheetName val="[Pharma_CIs]__tgf_sharepoin_129"/>
      <sheetName val="[Pharma_CIs]__tgf_sharepoin_130"/>
      <sheetName val="[Pharma_CIs][Pharma_CIs]__tgf_9"/>
      <sheetName val="[Pharma_CIs]__tgf_sharepoin_134"/>
      <sheetName val="[Pharma_CIs][Pharma_CIs]__tg_10"/>
      <sheetName val="[Pharma_CIs]__tgf_sharepoin_133"/>
      <sheetName val="[Pharma_CIs][Pharma_CIs]__tg_11"/>
      <sheetName val="[Pharma_CIs][Pharma_CIs]//tgf_s"/>
      <sheetName val="[Pharma_CIs]__tgf_sharepoin_138"/>
      <sheetName val="[Pharma_CIs]__tgf_sharepoin_135"/>
      <sheetName val="[Pharma_CIs][Pharma_CIs]__tg_13"/>
      <sheetName val="[Pharma_CIs]__tgf_sharepoin_137"/>
      <sheetName val="[Pharma_CIs][Pharma_CIs]__tg_12"/>
      <sheetName val="[Pharma_CIs]__tgf_sharepoin_136"/>
      <sheetName val="[Pharma_CIs]__tgf_sharepoin_140"/>
      <sheetName val="[Pharma_CIs][Pharma_CIs]__tg_15"/>
      <sheetName val="[Pharma_CIs]__tgf_sharepoin_139"/>
      <sheetName val="[Pharma_CIs][Pharma_CIs]__tg_14"/>
      <sheetName val="[Pharma_CIs]__tgf_sharepoin_141"/>
      <sheetName val="[Pharma_CIs]__tgf_sharepoin_143"/>
      <sheetName val="[Pharma_CIs][Pharma_CIs]__tg_17"/>
      <sheetName val="[Pharma_CIs]__tgf_sharepoin_142"/>
      <sheetName val="[Pharma_CIs][Pharma_CIs]__tg_16"/>
      <sheetName val="Annexe_1a_PTB_Caritas10"/>
      <sheetName val="Annexe_6_Hypot_activités10"/>
      <sheetName val="Budget_résumé10"/>
      <sheetName val="Memo_Malaria10"/>
      <sheetName val="[Pharma_CIs]__tgf_sharepoint111"/>
      <sheetName val="[Pharma_CIs]__tgf_sharepoint112"/>
      <sheetName val="[Pharma_CIs]__tgf_sharepoint113"/>
      <sheetName val="[Pharma_CIs]__tgf_sharepoint114"/>
      <sheetName val="[Pharma_CIs]__tgf_sharepoint115"/>
      <sheetName val="[Pharma_CIs]__tgf_sharepoint116"/>
      <sheetName val="[Pharma_CIs]__tgf_sharepoint117"/>
      <sheetName val="[Pharma_CIs]__tgf_sharepoint118"/>
      <sheetName val="[Pharma_CIs]__tgf_sharepoint119"/>
      <sheetName val="[Pharma_CIs]__tgf_sharepoint120"/>
      <sheetName val="[Pharma_CIs]__tgf_sharepoint121"/>
      <sheetName val="[Pharma_CIs]__tgf_sharepoint122"/>
      <sheetName val="[Pharma_CIs]__tgf_sharepoint123"/>
      <sheetName val="[Pharma_CIs]__tgf_sharepoint124"/>
      <sheetName val="[Pharma_CIs]__tgf_sharepoint125"/>
      <sheetName val="[Pharma_CIs]__tgf_sharepoint126"/>
      <sheetName val="[Pharma_CIs]__tgf_sharepoint127"/>
      <sheetName val="[Pharma_CIs]__tgf_sharepoint128"/>
      <sheetName val="[Pharma_CIs]__tgf_sharepoint129"/>
      <sheetName val="[Pharma_CIs]__tgf_sharepoint130"/>
      <sheetName val="[Pharma_CIs]__tgf_sharepoint131"/>
      <sheetName val="[Pharma_CIs]__tgf_sharepoint132"/>
      <sheetName val="[Pharma_CIs]__tgf_sharepoint133"/>
      <sheetName val="[Pharma_CIs]__tgf_sharepoint134"/>
      <sheetName val="[Pharma_CIs]__tgf_sharepoint135"/>
      <sheetName val="[Pharma_CIs]__tgf_sharepoint136"/>
      <sheetName val="[Pharma_CIs]__tgf_sharepoint137"/>
      <sheetName val="[Pharma_CIs]__tgf_sharepoint138"/>
      <sheetName val="[Pharma_CIs]__tgf_sharepoint139"/>
      <sheetName val="[Pharma_CIs]__tgf_sharepoint140"/>
      <sheetName val="[Pharma_CIs]__tgf_sharepoint141"/>
      <sheetName val="[Pharma_CIs]__tgf_sharepoint142"/>
      <sheetName val="[Pharma_CIs]__tgf_sharepoint143"/>
      <sheetName val="[Pharma_CIs]__tgf_sharepoint144"/>
      <sheetName val="[Pharma_CIs]__tgf_sharepoint145"/>
      <sheetName val="[Pharma_CIs]__tgf_sharepoint146"/>
      <sheetName val="[Pharma_CIs]__tgf_sharepoint147"/>
      <sheetName val="[Pharma_CIs]__tgf_sharepoint148"/>
      <sheetName val="[Pharma_CIs]__tgf_sharepoint149"/>
      <sheetName val="[Pharma_CIs]__tgf_sharepoint150"/>
      <sheetName val="[Pharma_CIs]__tgf_sharepoint151"/>
      <sheetName val="[Pharma_CIs]__tgf_sharepoint152"/>
      <sheetName val="Ficha_de_Recalendariz1"/>
      <sheetName val="Detalle_presupuestario_1"/>
      <sheetName val="Materialidad_(2)1"/>
      <sheetName val="PST_Triggers_-_Budget1"/>
      <sheetName val="[Pharma_CIs]__tgf_sharepoint153"/>
      <sheetName val="[Pharma_CIs]__tgf_sharepoint154"/>
      <sheetName val="[Pharma_CIs]__tgf_sharepoint155"/>
      <sheetName val="[Pharma_CIs]__tgf_sharepoint156"/>
      <sheetName val="[Pharma_CIs]__tgf_sharepoint157"/>
      <sheetName val="[Pharma_CIs]__tgf_sharepoint158"/>
      <sheetName val="[Pharma_CIs]__tgf_sharepoint159"/>
      <sheetName val="[Pharma_CIs]__tgf_sharepoint160"/>
      <sheetName val="[Pharma_CIs]__tgf_sharepoint161"/>
      <sheetName val="[Pharma_CIs]__tgf_sharepoin_162"/>
      <sheetName val="[Pharma_CIs]__tgf_sharepoint162"/>
      <sheetName val="[Pharma_CIs]__tgf_sharepoint163"/>
      <sheetName val="[Pharma_CIs]__tgf_sharepoint164"/>
      <sheetName val="[Pharma_CIs]__tgf_sharepoint165"/>
      <sheetName val="[Pharma_CIs]__tgf_sharepoint166"/>
      <sheetName val="[Pharma_CIs]__tgf_sharepoint167"/>
      <sheetName val="[Pharma_CIs]__tgf_sharepoint168"/>
      <sheetName val="[Pharma_CIs]__tgf_sharepoint169"/>
      <sheetName val="[Pharma_CIs]__tgf_sharepoint170"/>
      <sheetName val="[Pharma_CIs]__tgf_sharepoint171"/>
      <sheetName val="[Pharma_CIs]__tgf_sharepoint172"/>
      <sheetName val="[Pharma_CIs]__tgf_sharepoint173"/>
      <sheetName val="[Pharma_CIs]__tgf_sharepoint174"/>
      <sheetName val="[Pharma_CIs]__tgf_sharepoint175"/>
      <sheetName val="[Pharma_CIs]__tgf_sharepoint176"/>
      <sheetName val="[Pharma_CIs]__tgf_sharepoint177"/>
      <sheetName val="[Pharma_CIs]__tgf_sharepoint178"/>
      <sheetName val="[Pharma_CIs]__tgf_sharepoint179"/>
      <sheetName val="[Pharma_CIs]__tgf_sharepoint180"/>
      <sheetName val="[Pharma_CIs]__tgf_sharepoint181"/>
      <sheetName val="[Pharma_CIs]__tgf_sharepoint182"/>
      <sheetName val="[Pharma_CIs]__tgf_sharepoint183"/>
      <sheetName val="[Pharma_CIs]__tgf_sharepoint184"/>
      <sheetName val="[Pharma_CIs]__tgf_sharepoint185"/>
      <sheetName val="[Pharma_CIs]__tgf_sharepoint186"/>
      <sheetName val="[Pharma_CIs]__tgf_sharepoint187"/>
      <sheetName val="[Pharma_CIs]__tgf_sharepoint188"/>
      <sheetName val="[Pharma_CIs]__tgf_sharepoint189"/>
      <sheetName val="[Pharma_CIs]__tgf_sharepoint190"/>
      <sheetName val="[Pharma_CIs]__tgf_sharepoint191"/>
      <sheetName val="[Pharma_CIs]__tgf_sharepoint192"/>
      <sheetName val="[Pharma_CIs]__tgf_sharepoint193"/>
      <sheetName val="[Pharma_CIs]__tgf_sharepoint194"/>
      <sheetName val="[Pharma_CIs]__tgf_sharepoint195"/>
      <sheetName val="[Pharma_CIs]__tgf_sharepoint196"/>
      <sheetName val="[Pharma_CIs]__tgf_sharepoint197"/>
      <sheetName val="[Pharma_CIs]__tgf_sharepoint198"/>
      <sheetName val="[Pharma_CIs]__tgf_sharepoint199"/>
      <sheetName val="[Pharma_CIs]__tgf_sharepoint200"/>
      <sheetName val="[Pharma_CIs]__tgf_sharepoint201"/>
      <sheetName val="[Pharma_CIs]__tgf_sharepoint202"/>
      <sheetName val="[Pharma_CIs]__tgf_sharepoint203"/>
      <sheetName val="[Pharma_CIs]__tgf_sharepoint204"/>
      <sheetName val="[Pharma_CIs]__tgf_sharepoint205"/>
      <sheetName val="[Pharma_CIs][Pharma_CIs]__tgf_1"/>
      <sheetName val="[Pharma_CIs]__tgf_sharepoin_152"/>
      <sheetName val="[Pharma_CIs]__tgf_sharepoin_148"/>
      <sheetName val="[Pharma_CIs]__tgf_sharepoin_144"/>
      <sheetName val="[Pharma_CIs]__tgf_sharepoin_145"/>
      <sheetName val="[Pharma_CIs]__tgf_sharepoin_147"/>
      <sheetName val="[Pharma_CIs]__tgf_sharepoin_146"/>
      <sheetName val="[Pharma_CIs]__tgf_sharepoin_149"/>
      <sheetName val="[Pharma_CIs]__tgf_sharepoin_150"/>
      <sheetName val="[Pharma_CIs]__tgf_sharepoin_151"/>
      <sheetName val="[Pharma_CIs]__tgf_sharepoin_153"/>
      <sheetName val="[Pharma_CIs]__tgf_sharepoin_154"/>
      <sheetName val="[Pharma_CIs]__tgf_sharepoin_155"/>
      <sheetName val="[Pharma_CIs]__tgf_sharepoin_156"/>
      <sheetName val="[Pharma_CIs]__tgf_sharepoin_157"/>
      <sheetName val="[Pharma_CIs][Pharma_CIs]__tg_19"/>
      <sheetName val="[Pharma_CIs][Pharma_CIs]__tg_18"/>
      <sheetName val="[Pharma_CIs]__tgf_sharepoin_159"/>
      <sheetName val="[Pharma_CIs]__tgf_sharepoin_158"/>
      <sheetName val="[Pharma_CIs]__tgf_sharepoin_160"/>
      <sheetName val="[Pharma_CIs][Pharma_CIs]__tg_20"/>
      <sheetName val="[Pharma_CIs]__tgf_sharepoin_161"/>
      <sheetName val="Cost_Inputs17"/>
      <sheetName val="Detailed_Budget17"/>
      <sheetName val="Codes_17"/>
      <sheetName val="Apercu_-_Section_A17"/>
      <sheetName val="Budget_Lines14"/>
      <sheetName val="IRS_FORMAT_GF14"/>
      <sheetName val="Memo_HIV14"/>
      <sheetName val="Budget_Template14"/>
      <sheetName val="Data_Sheet14"/>
      <sheetName val="Item_cost14"/>
      <sheetName val="Rate_tables13"/>
      <sheetName val="1_Res_Hum13"/>
      <sheetName val="LFA_Programmatic_Progress_1B14"/>
      <sheetName val="SDA_1_112"/>
      <sheetName val="O__PTB_IMA12"/>
      <sheetName val="1__REQUETE_DES_FONDS12"/>
      <sheetName val="ACCUSE_DE_RECEPTION12"/>
      <sheetName val="2__SUIVI_FINANCIER12"/>
      <sheetName val="3__JOURNAL_DES_DEPENSES12"/>
      <sheetName val="4__SUIVI_BUDGETAIRE12"/>
      <sheetName val="5__EFR_MALARIA12"/>
      <sheetName val="6_0_RESOURCES_EMPLOIS12"/>
      <sheetName val="6_1RESSOURCES_EMPLOIS_CUMULES12"/>
      <sheetName val="7_0_DETAILS_DES_AVANCES12"/>
      <sheetName val="7_1_AVANCES_AGEES12"/>
      <sheetName val="8_DETAILS_DES_ENGAGEMENTS_Cpt12"/>
      <sheetName val="8_DETAILS_DES_ENGAG__non_cptb12"/>
      <sheetName val="9_DETAILS_DES_OBLIGATIONS12"/>
      <sheetName val="10_RECONCILIATION_BANCAIRE12"/>
      <sheetName val="11_PV_DE_CAISSE12"/>
      <sheetName val="12_INVENTAIRE_DES_ASSETS12"/>
      <sheetName val="[Pharma_CIs]__tgf_sharepoint206"/>
      <sheetName val="excelupload_T13"/>
      <sheetName val="GJ_T13"/>
      <sheetName val="Account_Code13"/>
      <sheetName val="T4_Codes13"/>
      <sheetName val="T7_Codes13"/>
      <sheetName val="Non-Statistical_Sampling_Mast12"/>
      <sheetName val="Two_Step_Revenue_Testing_Mast12"/>
      <sheetName val="Global_Data12"/>
      <sheetName val="Budget_résumé11"/>
      <sheetName val="Busgetisation_feuille_revisio12"/>
      <sheetName val="Staffing_Levels12"/>
      <sheetName val="Annexe_1a_PTB_Caritas11"/>
      <sheetName val="Annexe_6_Hypot_activités11"/>
      <sheetName val="to_print_for_signing12"/>
      <sheetName val="Memo_Malaria11"/>
      <sheetName val="[Pharma_CIs]__tgf_sharepoint207"/>
      <sheetName val="[Pharma_CIs]__tgf_sharepoint208"/>
      <sheetName val="[Pharma_CIs]__tgf_sharepoint209"/>
      <sheetName val="[Pharma_CIs]__tgf_sharepoint210"/>
      <sheetName val="[Pharma_CIs]__tgf_sharepoint211"/>
      <sheetName val="[Pharma_CIs]__tgf_sharepoint212"/>
      <sheetName val="[Pharma_CIs]__tgf_sharepoint213"/>
      <sheetName val="[Pharma_CIs]__tgf_sharepoint214"/>
      <sheetName val="[Pharma_CIs]__tgf_sharepoint215"/>
      <sheetName val="[Pharma_CIs]__tgf_sharepoint216"/>
      <sheetName val="[Pharma_CIs]__tgf_sharepoint217"/>
      <sheetName val="[Pharma_CIs]__tgf_sharepoint218"/>
      <sheetName val="[Pharma_CIs]__tgf_sharepoint219"/>
      <sheetName val="[Pharma_CIs]__tgf_sharepoint220"/>
      <sheetName val="[Pharma_CIs]__tgf_sharepoint221"/>
      <sheetName val="[Pharma_CIs]__tgf_sharepoint222"/>
      <sheetName val="[Pharma_CIs]__tgf_sharepoint223"/>
      <sheetName val="[Pharma_CIs]__tgf_sharepoint224"/>
      <sheetName val="[Pharma_CIs]__tgf_sharepoint225"/>
      <sheetName val="[Pharma_CIs]__tgf_sharepoint226"/>
      <sheetName val="[Pharma_CIs]__tgf_sharepoint227"/>
      <sheetName val="[Pharma_CIs]__tgf_sharepoint228"/>
      <sheetName val="[Pharma_CIs]__tgf_sharepoint229"/>
      <sheetName val="[Pharma_CIs]__tgf_sharepoint230"/>
      <sheetName val="[Pharma_CIs]__tgf_sharepoint231"/>
      <sheetName val="[Pharma_CIs]__tgf_sharepoint232"/>
      <sheetName val="[Pharma_CIs]__tgf_sharepoint233"/>
      <sheetName val="[Pharma_CIs]__tgf_sharepoint234"/>
      <sheetName val="[Pharma_CIs]__tgf_sharepoint235"/>
      <sheetName val="[Pharma_CIs]__tgf_sharepoint236"/>
      <sheetName val="[Pharma_CIs]__tgf_sharepoint237"/>
      <sheetName val="[Pharma_CIs]__tgf_sharepoint238"/>
      <sheetName val="[Pharma_CIs]__tgf_sharepoint239"/>
      <sheetName val="[Pharma_CIs]__tgf_sharepoint240"/>
      <sheetName val="[Pharma_CIs]__tgf_sharepoint241"/>
      <sheetName val="[Pharma_CIs]__tgf_sharepoint242"/>
      <sheetName val="[Pharma_CIs]__tgf_sharepoint243"/>
      <sheetName val="[Pharma_CIs]__tgf_sharepoint244"/>
      <sheetName val="[Pharma_CIs]__tgf_sharepoint245"/>
      <sheetName val="[Pharma_CIs]__tgf_sharepoint246"/>
      <sheetName val="[Pharma_CIs]__tgf_sharepoint247"/>
      <sheetName val="[Pharma_CIs]__tgf_sharepoint248"/>
      <sheetName val="[Pharma_CIs]__tgf_sharepoint249"/>
      <sheetName val="[Pharma_CIs]__tgf_sharepoint250"/>
      <sheetName val="[Pharma_CIs]__tgf_sharepoint251"/>
      <sheetName val="[Pharma_CIs]__tgf_sharepoint252"/>
      <sheetName val="[Pharma_CIs]__tgf_sharepoint253"/>
      <sheetName val="[Pharma_CIs]__tgf_sharepoint254"/>
      <sheetName val="[Pharma_CIs]__tgf_sharepoint255"/>
      <sheetName val="[Pharma_CIs]__tgf_sharepoint256"/>
      <sheetName val="[Pharma_CIs]__tgf_sharepoint257"/>
      <sheetName val="[Pharma_CIs]__tgf_sharepoint258"/>
      <sheetName val="[Pharma_CIs]__tgf_sharepoint259"/>
      <sheetName val="[Pharma_CIs]__tgf_sharepoint260"/>
      <sheetName val="Ficha_de_Recalendariz2"/>
      <sheetName val="Detalle_presupuestario_2"/>
      <sheetName val="Materialidad_(2)2"/>
      <sheetName val="PST_Triggers_-_Budget2"/>
      <sheetName val="[Pharma_CIs]__tgf_sharepoint261"/>
      <sheetName val="[Pharma_CIs]__tgf_sharepoint262"/>
      <sheetName val="[Pharma_CIs]__tgf_sharepoint263"/>
      <sheetName val="[Pharma_CIs]__tgf_sharepoint264"/>
      <sheetName val="[Pharma_CIs]__tgf_sharepoint265"/>
      <sheetName val="[Pharma_CIs]__tgf_sharepoint266"/>
      <sheetName val="[Pharma_CIs]__tgf_sharepoint267"/>
      <sheetName val="[Pharma_CIs]__tgf_sharepoint268"/>
      <sheetName val="[Pharma_CIs]__tgf_sharepoint269"/>
      <sheetName val="[Pharma_CIs]__tgf_sharepoint270"/>
      <sheetName val="[Pharma_CIs]__tgf_sharepoint271"/>
      <sheetName val="[Pharma_CIs]__tgf_sharepoint272"/>
      <sheetName val="[Pharma_CIs]__tgf_sharepoint273"/>
      <sheetName val="[Pharma_CIs]__tgf_sharepoint274"/>
      <sheetName val="[Pharma_CIs]__tgf_sharepoin_163"/>
      <sheetName val="[Pharma_CIs]__tgf_sharepoin_164"/>
      <sheetName val="[Pharma_CIs]__tgf_sharepoint275"/>
      <sheetName val="[Pharma_CIs]__tgf_sharepoint276"/>
      <sheetName val="[Pharma_CIs]__tgf_sharepoint277"/>
      <sheetName val="[Pharma_CIs]__tgf_sharepoint278"/>
      <sheetName val="[Pharma_CIs]__tgf_sharepoint279"/>
      <sheetName val="[Pharma_CIs]__tgf_sharepoint280"/>
      <sheetName val="[Pharma_CIs]__tgf_sharepoint281"/>
      <sheetName val="[Pharma_CIs]__tgf_sharepoint282"/>
      <sheetName val="[Pharma_CIs]__tgf_sharepoint283"/>
      <sheetName val="[Pharma_CIs]__tgf_sharepoint284"/>
      <sheetName val="[Pharma_CIs]__tgf_sharepoint285"/>
      <sheetName val="[Pharma_CIs]__tgf_sharepoint286"/>
      <sheetName val="[Pharma_CIs]__tgf_sharepoint287"/>
      <sheetName val="[Pharma_CIs]__tgf_sharepoint288"/>
      <sheetName val="[Pharma_CIs]__tgf_sharepoint289"/>
      <sheetName val="[Pharma_CIs]__tgf_sharepoint290"/>
      <sheetName val="[Pharma_CIs]__tgf_sharepoint291"/>
      <sheetName val="[Pharma_CIs]__tgf_sharepoint292"/>
      <sheetName val="[Pharma_CIs]__tgf_sharepoint293"/>
      <sheetName val="[Pharma_CIs]__tgf_sharepoint294"/>
      <sheetName val="[Pharma_CIs]__tgf_sharepoint295"/>
      <sheetName val="[Pharma_CIs]__tgf_sharepoint296"/>
      <sheetName val="[Pharma_CIs]__tgf_sharepoint297"/>
      <sheetName val="[Pharma_CIs]__tgf_sharepoint298"/>
      <sheetName val="[Pharma_CIs]__tgf_sharepoint299"/>
      <sheetName val="[Pharma_CIs]__tgf_sharepoint300"/>
      <sheetName val="[Pharma_CIs]__tgf_sharepoint301"/>
      <sheetName val="[Pharma_CIs]__tgf_sharepoint302"/>
      <sheetName val="[Pharma_CIs]__tgf_sharepoin_165"/>
      <sheetName val="[Pharma_CIs]__tgf_sharepoint303"/>
      <sheetName val="[Pharma_CIs][Pharma_CIs]__tgf10"/>
      <sheetName val="[Pharma_CIs]__tgf_sharepoin_166"/>
      <sheetName val="[Pharma_CIs]__tgf_sharepoin_167"/>
      <sheetName val="[Pharma_CIs]__tgf_sharepoin_168"/>
      <sheetName val="[Pharma_CIs]__tgf_sharepoin_169"/>
      <sheetName val="[Pharma_CIs][Pharma_CIs]__tgf11"/>
      <sheetName val="[Pharma_CIs]__tgf_sharepoin_170"/>
      <sheetName val="[Pharma_CIs]__tgf_sharepoin_171"/>
      <sheetName val="[Pharma_CIs]__tgf_sharepoin_172"/>
      <sheetName val="[Pharma_CIs]__tgf_sharepoin_173"/>
      <sheetName val="[Pharma_CIs]__tgf_sharepoin_174"/>
      <sheetName val="[Pharma_CIs]__tgf_sharepoin_175"/>
      <sheetName val="[Pharma_CIs]__tgf_sharepoin_176"/>
      <sheetName val="[Pharma_CIs]__tgf_sharepoin_177"/>
      <sheetName val="[Pharma_CIs]__tgf_sharepoin_178"/>
      <sheetName val="[Pharma_CIs]__tgf_sharepoin_179"/>
      <sheetName val="[Pharma_CIs]__tgf_sharepoin_180"/>
      <sheetName val="[Pharma_CIs]__tgf_sharepoin_181"/>
      <sheetName val="[Pharma_CIs]__tgf_sharepoin_182"/>
      <sheetName val="[Pharma_CIs]__tgf_sharepoin_183"/>
      <sheetName val="[Pharma_CIs]__tgf_sharepoin_184"/>
      <sheetName val="[Pharma_CIs]__tgf_sharepoin_185"/>
      <sheetName val="[Pharma_CIs]__tgf_sharepoin_186"/>
      <sheetName val="[Pharma_CIs]__tgf_sharepoin_187"/>
      <sheetName val="[Pharma_CIs]__tgf_sharepoin_188"/>
      <sheetName val="[Pharma_CIs]__tgf_sharepoin_189"/>
      <sheetName val="[Pharma_CIs]__tgf_sharepoin_190"/>
      <sheetName val="[Pharma_CIs]__tgf_sharepoin_191"/>
      <sheetName val="[Pharma_CIs]__tgf_sharepoin_192"/>
      <sheetName val="[Pharma_CIs]__tgf_sharepoin_193"/>
      <sheetName val="[Pharma_CIs][Pharma_CIs]__tgf12"/>
      <sheetName val="[Pharma_CIs][Pharma_CIs]__tgf13"/>
      <sheetName val="[Pharma_CIs][Pharma_CIs]__tgf14"/>
      <sheetName val="[Pharma_CIs]__tgf_sharepoin_194"/>
      <sheetName val="[Pharma_CIs]__tgf_sharepoin_195"/>
      <sheetName val="[Pharma_CIs]__tgf_sharepoin_196"/>
      <sheetName val="[Pharma_CIs][Pharma_CIs]__tgf15"/>
      <sheetName val="[Pharma_CIs]__tgf_sharepoin_197"/>
      <sheetName val="[Pharma_CIs][Pharma_CIs]__tgf16"/>
      <sheetName val="[Pharma_CIs]__tgf_sharepoin_198"/>
      <sheetName val="[Pharma_CIs]__tgf_sharepoin_199"/>
      <sheetName val="[Pharma_CIs][Pharma_CIs]__tgf17"/>
      <sheetName val="[Pharma_CIs]__tgf_sharepoin_200"/>
      <sheetName val="[Pharma_CIs]__tgf_sharepoin_201"/>
      <sheetName val="[Pharma_CIs]__tgf_sharepoin_202"/>
      <sheetName val="[Pharma_CIs]__tgf_sharepoin_203"/>
      <sheetName val="[Pharma_CIs]__tgf_sharepoin_204"/>
      <sheetName val="[Pharma_CIs][Pharma_CIs]__tg_21"/>
      <sheetName val="[Pharma_CIs][Pharma_CIs]__tg_22"/>
      <sheetName val="[Pharma_CIs]__tgf_sharepoin_205"/>
      <sheetName val="[Pharma_CIs]__tgf_sharepoin_206"/>
      <sheetName val="[Pharma_CIs]__tgf_sharepoin_207"/>
      <sheetName val="[Pharma_CIs][Pharma_CIs]//tgf_1"/>
      <sheetName val="[Pharma_CIs][Pharma_CIs]__tg_23"/>
      <sheetName val="[Pharma_CIs][Pharma_CIs]__tg_24"/>
      <sheetName val="[Pharma_CIs][Pharma_CIs]__tg_25"/>
      <sheetName val="[Pharma_CIs][Pharma_CIs]__tg_26"/>
      <sheetName val="[Pharma_CIs]__tgf_sharepoin_208"/>
      <sheetName val="[Pharma_CIs]__tgf_sharepoin_209"/>
      <sheetName val="[Pharma_CIs][Pharma_CIs]__tg_27"/>
      <sheetName val="[Pharma_CIs]__tgf_sharepoin_210"/>
      <sheetName val="[Pharma_CIs][Pharma_CIs]__tg_28"/>
      <sheetName val="[Pharma_CIs]__tgf_sharepoin_211"/>
      <sheetName val="[Pharma_CIs]__tgf_sharepoin_212"/>
      <sheetName val="[Pharma_CIs]__tgf_sharepoin_213"/>
      <sheetName val="[Pharma_CIs]__tgf_sharepoin_214"/>
      <sheetName val="[Pharma_CIs]__tgf_sharepoin_215"/>
      <sheetName val="[Pharma_CIs]__tgf_sharepoin_216"/>
      <sheetName val="[Pharma_CIs]__tgf_sharepoin_217"/>
      <sheetName val="[Pharma_CIs][Pharma_CIs]__tg_29"/>
      <sheetName val="[Pharma_CIs]__tgf_sharepoin_218"/>
      <sheetName val="[Pharma_CIs][Pharma_CIs]__tg_30"/>
      <sheetName val="[Pharma_CIs]__tgf_sharepoin_219"/>
      <sheetName val="[Pharma_CIs]__tgf_sharepoin_220"/>
      <sheetName val="[Pharma_CIs]__tgf_sharepoin_221"/>
      <sheetName val="[Pharma_CIs]__tgf_sharepoin_222"/>
      <sheetName val="[Pharma_CIs]__tgf_sharepoin_223"/>
      <sheetName val="[Pharma_CIs][Pharma_CIs]__tg_31"/>
      <sheetName val="[Pharma_CIs]__tgf_sharepoin_224"/>
      <sheetName val="[Pharma_CIs][Pharma_CIs]__tg_32"/>
      <sheetName val="[Pharma_CIs]__tgf_sharepoin_225"/>
      <sheetName val="[Pharma_CIs]__tgf_sharepoin_226"/>
      <sheetName val="[Pharma_CIs]__tgf_sharepoin_227"/>
      <sheetName val="[Pharma_CIs]__tgf_sharepoin_228"/>
      <sheetName val="[Pharma_CIs]__tgf_sharepoin_229"/>
      <sheetName val="[Pharma_CIs]__tgf_sharepoin_230"/>
      <sheetName val="[Pharma_CIs]__tgf_sharepoin_231"/>
      <sheetName val="[Pharma_CIs]__tgf_sharepoin_232"/>
      <sheetName val="Avril_2020_Cohesion_sociale"/>
      <sheetName val="[Pharma_CIs][Pharma_CIs]__tg_33"/>
      <sheetName val="[Pharma_CIs][Pharma_CIs]__tg_34"/>
      <sheetName val="[Pharma_CIs][Pharma_CIs]__tg_35"/>
      <sheetName val="[Pharma_CIs][Pharma_CIs]__tg_36"/>
      <sheetName val="[Pharma_CIs][Pharma_CIs]__tg_37"/>
      <sheetName val="[Pharma_CIs][Pharma_CIs]__tg_38"/>
      <sheetName val="[Pharma_CIs][Pharma_CIs]__tg_39"/>
      <sheetName val="[Pharma_CIs][Pharma_CIs]__tg_40"/>
      <sheetName val="[Pharma_CIs][Pharma_CIs]__tg_41"/>
      <sheetName val="[Pharma_CIs][Pharma_CIs]__tg_42"/>
      <sheetName val="[Pharma_CIs][Pharma_CIs]__tg_43"/>
      <sheetName val="[Pharma_CIs][Pharma_CIs]__tg_44"/>
      <sheetName val="[Pharma_CIs][Pharma_CIs]__tg_45"/>
      <sheetName val="[Pharma_CIs][Pharma_CIs]__tg_46"/>
      <sheetName val="[Pharma_CIs][Pharma_CIs]__tg_47"/>
      <sheetName val="[Pharma_CIs][Pharma_CIs]__tg_48"/>
      <sheetName val="[Pharma_CIs][Pharma_CIs]__tg_49"/>
      <sheetName val="[Pharma_CIs][Pharma_CIs]__tg_50"/>
      <sheetName val="Schedule_1_Trial_Balance"/>
      <sheetName val="[Pharma_CIs][Pharma_CIs]__tg_51"/>
      <sheetName val="[Pharma_CIs][Pharma_CIs]__tg_52"/>
      <sheetName val="[Pharma_CIs][Pharma_CIs]__tg_53"/>
      <sheetName val="[Pharma_CIs][Pharma_CIs]__tg_54"/>
      <sheetName val="[Pharma_CIs][Pharma_CIs]__tg_55"/>
      <sheetName val="[Pharma_CIs][Pharma_CIs]__tg_56"/>
      <sheetName val="[Pharma_CIs]__tgf_sharepoin_233"/>
      <sheetName val="[Pharma_CIs]__tgf_sharepoin_234"/>
      <sheetName val="[Pharma_CIs]__tgf_sharepoin_235"/>
      <sheetName val="[Pharma_CIs]__tgf_sharepoin_236"/>
      <sheetName val="[Pharma_CIs]__tgf_sharepoin_237"/>
      <sheetName val="[Pharma_CIs]__tgf_sharepoin_238"/>
      <sheetName val="[Pharma_CIs]__tgf_sharepoin_239"/>
      <sheetName val="[Pharma_CIs]__tgf_sharepoin_240"/>
      <sheetName val="[Pharma_CIs]__tgf_sharepoin_241"/>
      <sheetName val="[Pharma_CIs]__tgf_sharepoin_242"/>
      <sheetName val="//tgf_sharepoint_com/Users/Fa12"/>
      <sheetName val="[Pharma_CIs]__tgf_sharepoin_243"/>
      <sheetName val="[Pharma_CIs]__tgf_sharepoin_244"/>
      <sheetName val="[Pharma_CIs]__tgf_sharepoin_245"/>
      <sheetName val="Pharma_CIs22"/>
      <sheetName val="Cost_Inputs18"/>
      <sheetName val="Detailed_Budget18"/>
      <sheetName val="Codes_18"/>
      <sheetName val="Apercu_-_Section_A18"/>
      <sheetName val="Budget_Lines15"/>
      <sheetName val="IRS_FORMAT_GF15"/>
      <sheetName val="Memo_HIV15"/>
      <sheetName val="Budget_Template15"/>
      <sheetName val="Data_Sheet15"/>
      <sheetName val="Item_cost15"/>
      <sheetName val="Rate_tables14"/>
      <sheetName val="1_Res_Hum14"/>
      <sheetName val="LFA_Programmatic_Progress_1B15"/>
      <sheetName val="SDA_1_113"/>
      <sheetName val="O__PTB_IMA13"/>
      <sheetName val="1__REQUETE_DES_FONDS13"/>
      <sheetName val="ACCUSE_DE_RECEPTION13"/>
      <sheetName val="2__SUIVI_FINANCIER13"/>
      <sheetName val="3__JOURNAL_DES_DEPENSES13"/>
      <sheetName val="4__SUIVI_BUDGETAIRE13"/>
      <sheetName val="5__EFR_MALARIA13"/>
      <sheetName val="6_0_RESOURCES_EMPLOIS13"/>
      <sheetName val="6_1RESSOURCES_EMPLOIS_CUMULES13"/>
      <sheetName val="7_0_DETAILS_DES_AVANCES13"/>
      <sheetName val="7_1_AVANCES_AGEES13"/>
      <sheetName val="8_DETAILS_DES_ENGAGEMENTS_Cpt13"/>
      <sheetName val="8_DETAILS_DES_ENGAG__non_cptb13"/>
      <sheetName val="9_DETAILS_DES_OBLIGATIONS13"/>
      <sheetName val="10_RECONCILIATION_BANCAIRE13"/>
      <sheetName val="11_PV_DE_CAISSE13"/>
      <sheetName val="12_INVENTAIRE_DES_ASSETS13"/>
      <sheetName val="[Pharma_CIs]__tgf_sharepoint304"/>
      <sheetName val="excelupload_T14"/>
      <sheetName val="GJ_T14"/>
      <sheetName val="Account_Code14"/>
      <sheetName val="T4_Codes14"/>
      <sheetName val="T7_Codes14"/>
      <sheetName val="Non-Statistical_Sampling_Mast13"/>
      <sheetName val="Two_Step_Revenue_Testing_Mast13"/>
      <sheetName val="Global_Data13"/>
      <sheetName val="Budget_résumé12"/>
      <sheetName val="Busgetisation_feuille_revisio13"/>
      <sheetName val="Staffing_Levels13"/>
      <sheetName val="Annexe_1a_PTB_Caritas12"/>
      <sheetName val="Annexe_6_Hypot_activités12"/>
      <sheetName val="to_print_for_signing13"/>
      <sheetName val="Memo_Malaria12"/>
      <sheetName val="[Pharma_CIs]__tgf_sharepoint305"/>
      <sheetName val="[Pharma_CIs]__tgf_sharepoint306"/>
      <sheetName val="[Pharma_CIs]__tgf_sharepoint307"/>
      <sheetName val="[Pharma_CIs]__tgf_sharepoint308"/>
      <sheetName val="[Pharma_CIs]__tgf_sharepoint309"/>
      <sheetName val="[Pharma_CIs]__tgf_sharepoint310"/>
      <sheetName val="[Pharma_CIs]__tgf_sharepoint311"/>
      <sheetName val="[Pharma_CIs]__tgf_sharepoint312"/>
      <sheetName val="[Pharma_CIs]__tgf_sharepoint313"/>
      <sheetName val="[Pharma_CIs]__tgf_sharepoint314"/>
      <sheetName val="[Pharma_CIs]__tgf_sharepoint315"/>
      <sheetName val="[Pharma_CIs]__tgf_sharepoint316"/>
      <sheetName val="[Pharma_CIs]__tgf_sharepoint317"/>
      <sheetName val="[Pharma_CIs]__tgf_sharepoint318"/>
      <sheetName val="[Pharma_CIs]__tgf_sharepoint319"/>
      <sheetName val="[Pharma_CIs]__tgf_sharepoint320"/>
      <sheetName val="[Pharma_CIs]__tgf_sharepoint321"/>
      <sheetName val="[Pharma_CIs]__tgf_sharepoint322"/>
      <sheetName val="[Pharma_CIs]__tgf_sharepoint323"/>
      <sheetName val="[Pharma_CIs]__tgf_sharepoint324"/>
      <sheetName val="[Pharma_CIs]__tgf_sharepoint325"/>
      <sheetName val="[Pharma_CIs]__tgf_sharepoint326"/>
      <sheetName val="[Pharma_CIs]__tgf_sharepoint327"/>
      <sheetName val="[Pharma_CIs]__tgf_sharepoint328"/>
      <sheetName val="[Pharma_CIs]__tgf_sharepoint329"/>
      <sheetName val="[Pharma_CIs]__tgf_sharepoint330"/>
      <sheetName val="[Pharma_CIs]__tgf_sharepoint331"/>
      <sheetName val="[Pharma_CIs]__tgf_sharepoint332"/>
      <sheetName val="[Pharma_CIs]__tgf_sharepoint333"/>
      <sheetName val="[Pharma_CIs]__tgf_sharepoint334"/>
      <sheetName val="[Pharma_CIs]__tgf_sharepoint335"/>
      <sheetName val="[Pharma_CIs]__tgf_sharepoint336"/>
      <sheetName val="[Pharma_CIs]__tgf_sharepoint337"/>
      <sheetName val="[Pharma_CIs]__tgf_sharepoint338"/>
      <sheetName val="[Pharma_CIs]__tgf_sharepoint339"/>
      <sheetName val="[Pharma_CIs]__tgf_sharepoint340"/>
      <sheetName val="[Pharma_CIs]__tgf_sharepoint341"/>
      <sheetName val="[Pharma_CIs]__tgf_sharepoint342"/>
      <sheetName val="[Pharma_CIs]__tgf_sharepoint343"/>
      <sheetName val="[Pharma_CIs]__tgf_sharepoint344"/>
      <sheetName val="[Pharma_CIs]__tgf_sharepoint345"/>
      <sheetName val="[Pharma_CIs]__tgf_sharepoint346"/>
      <sheetName val="[Pharma_CIs]__tgf_sharepoint347"/>
      <sheetName val="[Pharma_CIs]__tgf_sharepoint348"/>
      <sheetName val="[Pharma_CIs]__tgf_sharepoint349"/>
      <sheetName val="[Pharma_CIs]__tgf_sharepoint350"/>
      <sheetName val="[Pharma_CIs]__tgf_sharepoint351"/>
      <sheetName val="[Pharma_CIs]__tgf_sharepoint352"/>
      <sheetName val="[Pharma_CIs]__tgf_sharepoint353"/>
      <sheetName val="[Pharma_CIs]__tgf_sharepoint354"/>
      <sheetName val="[Pharma_CIs]__tgf_sharepoint355"/>
      <sheetName val="[Pharma_CIs]__tgf_sharepoint356"/>
      <sheetName val="[Pharma_CIs]__tgf_sharepoint357"/>
      <sheetName val="[Pharma_CIs]__tgf_sharepoint358"/>
      <sheetName val="Ficha_de_Recalendariz3"/>
      <sheetName val="Detalle_presupuestario_3"/>
      <sheetName val="Materialidad_(2)3"/>
      <sheetName val="PST_Triggers_-_Budget3"/>
      <sheetName val="[Pharma_CIs]__tgf_sharepoint359"/>
      <sheetName val="[Pharma_CIs]__tgf_sharepoint360"/>
      <sheetName val="[Pharma_CIs]__tgf_sharepoint361"/>
      <sheetName val="[Pharma_CIs]__tgf_sharepoint362"/>
      <sheetName val="[Pharma_CIs]__tgf_sharepoint363"/>
      <sheetName val="[Pharma_CIs]__tgf_sharepoint364"/>
      <sheetName val="[Pharma_CIs]__tgf_sharepoint365"/>
      <sheetName val="[Pharma_CIs]__tgf_sharepoint366"/>
      <sheetName val="[Pharma_CIs]__tgf_sharepoint367"/>
      <sheetName val="[Pharma_CIs]__tgf_sharepoint368"/>
      <sheetName val="[Pharma_CIs]__tgf_sharepoint369"/>
      <sheetName val="[Pharma_CIs]__tgf_sharepoint370"/>
      <sheetName val="[Pharma_CIs]__tgf_sharepoint371"/>
      <sheetName val="[Pharma_CIs]__tgf_sharepoint372"/>
      <sheetName val="[Pharma_CIs]__tgf_sharepoin_246"/>
      <sheetName val="[Pharma_CIs]__tgf_sharepoin_247"/>
      <sheetName val="[Pharma_CIs]__tgf_sharepoint373"/>
      <sheetName val="[Pharma_CIs]__tgf_sharepoint374"/>
      <sheetName val="[Pharma_CIs]__tgf_sharepoint375"/>
      <sheetName val="[Pharma_CIs]__tgf_sharepoint376"/>
      <sheetName val="[Pharma_CIs]__tgf_sharepoint377"/>
      <sheetName val="[Pharma_CIs]__tgf_sharepoint378"/>
      <sheetName val="[Pharma_CIs]__tgf_sharepoint379"/>
      <sheetName val="[Pharma_CIs]__tgf_sharepoint380"/>
      <sheetName val="[Pharma_CIs]__tgf_sharepoint381"/>
      <sheetName val="[Pharma_CIs]__tgf_sharepoint382"/>
      <sheetName val="[Pharma_CIs]__tgf_sharepoint383"/>
      <sheetName val="[Pharma_CIs]__tgf_sharepoint384"/>
      <sheetName val="[Pharma_CIs]__tgf_sharepoint385"/>
      <sheetName val="[Pharma_CIs]__tgf_sharepoint386"/>
      <sheetName val="[Pharma_CIs]__tgf_sharepoint387"/>
      <sheetName val="[Pharma_CIs]__tgf_sharepoint388"/>
      <sheetName val="[Pharma_CIs]__tgf_sharepoint389"/>
      <sheetName val="[Pharma_CIs]__tgf_sharepoint390"/>
      <sheetName val="[Pharma_CIs]__tgf_sharepoint391"/>
      <sheetName val="[Pharma_CIs]__tgf_sharepoint392"/>
      <sheetName val="[Pharma_CIs]__tgf_sharepoint393"/>
      <sheetName val="[Pharma_CIs]__tgf_sharepoint394"/>
      <sheetName val="[Pharma_CIs]__tgf_sharepoint395"/>
      <sheetName val="[Pharma_CIs]__tgf_sharepoint396"/>
      <sheetName val="[Pharma_CIs]__tgf_sharepoint397"/>
      <sheetName val="[Pharma_CIs]__tgf_sharepoint398"/>
      <sheetName val="[Pharma_CIs]__tgf_sharepoint399"/>
      <sheetName val="[Pharma_CIs]__tgf_sharepoint400"/>
      <sheetName val="[Pharma_CIs]__tgf_sharepoin_248"/>
      <sheetName val="[Pharma_CIs]__tgf_sharepoint401"/>
      <sheetName val="[Pharma_CIs][Pharma_CIs]__tgf18"/>
      <sheetName val="[Pharma_CIs]__tgf_sharepoin_249"/>
      <sheetName val="[Pharma_CIs]__tgf_sharepoin_250"/>
      <sheetName val="[Pharma_CIs]__tgf_sharepoin_251"/>
      <sheetName val="[Pharma_CIs]__tgf_sharepoin_252"/>
      <sheetName val="[Pharma_CIs][Pharma_CIs]__tgf19"/>
      <sheetName val="[Pharma_CIs]__tgf_sharepoin_253"/>
      <sheetName val="[Pharma_CIs]__tgf_sharepoin_254"/>
      <sheetName val="[Pharma_CIs]__tgf_sharepoin_255"/>
      <sheetName val="[Pharma_CIs]__tgf_sharepoin_256"/>
      <sheetName val="[Pharma_CIs]__tgf_sharepoin_257"/>
      <sheetName val="[Pharma_CIs]__tgf_sharepoin_258"/>
      <sheetName val="[Pharma_CIs]__tgf_sharepoin_259"/>
      <sheetName val="[Pharma_CIs]__tgf_sharepoin_260"/>
      <sheetName val="[Pharma_CIs]__tgf_sharepoin_261"/>
      <sheetName val="[Pharma_CIs]__tgf_sharepoin_262"/>
      <sheetName val="[Pharma_CIs]__tgf_sharepoin_263"/>
      <sheetName val="[Pharma_CIs]__tgf_sharepoin_264"/>
      <sheetName val="[Pharma_CIs]__tgf_sharepoin_265"/>
      <sheetName val="[Pharma_CIs]__tgf_sharepoin_266"/>
      <sheetName val="[Pharma_CIs]__tgf_sharepoin_267"/>
      <sheetName val="[Pharma_CIs]__tgf_sharepoin_268"/>
      <sheetName val="[Pharma_CIs]__tgf_sharepoin_269"/>
      <sheetName val="[Pharma_CIs]__tgf_sharepoin_270"/>
      <sheetName val="[Pharma_CIs]__tgf_sharepoin_271"/>
      <sheetName val="[Pharma_CIs]__tgf_sharepoin_272"/>
      <sheetName val="[Pharma_CIs]__tgf_sharepoin_273"/>
      <sheetName val="[Pharma_CIs]__tgf_sharepoin_274"/>
      <sheetName val="[Pharma_CIs]__tgf_sharepoin_275"/>
      <sheetName val="[Pharma_CIs]__tgf_sharepoin_276"/>
      <sheetName val="[Pharma_CIs][Pharma_CIs]__tgf20"/>
      <sheetName val="[Pharma_CIs][Pharma_CIs]__tgf21"/>
      <sheetName val="[Pharma_CIs][Pharma_CIs]__tgf22"/>
      <sheetName val="[Pharma_CIs]__tgf_sharepoin_277"/>
      <sheetName val="[Pharma_CIs]__tgf_sharepoin_278"/>
      <sheetName val="[Pharma_CIs]__tgf_sharepoin_279"/>
      <sheetName val="[Pharma_CIs][Pharma_CIs]__tgf23"/>
      <sheetName val="[Pharma_CIs]__tgf_sharepoin_280"/>
      <sheetName val="[Pharma_CIs][Pharma_CIs]__tgf24"/>
      <sheetName val="[Pharma_CIs]__tgf_sharepoin_281"/>
      <sheetName val="[Pharma_CIs]__tgf_sharepoin_282"/>
      <sheetName val="[Pharma_CIs][Pharma_CIs]__tgf25"/>
      <sheetName val="[Pharma_CIs]__tgf_sharepoin_283"/>
      <sheetName val="[Pharma_CIs]__tgf_sharepoin_284"/>
      <sheetName val="[Pharma_CIs]__tgf_sharepoin_285"/>
      <sheetName val="[Pharma_CIs]__tgf_sharepoin_286"/>
      <sheetName val="[Pharma_CIs]__tgf_sharepoin_287"/>
      <sheetName val="[Pharma_CIs][Pharma_CIs]__tg_57"/>
      <sheetName val="[Pharma_CIs][Pharma_CIs]__tg_58"/>
      <sheetName val="[Pharma_CIs]__tgf_sharepoin_288"/>
      <sheetName val="[Pharma_CIs]__tgf_sharepoin_289"/>
      <sheetName val="[Pharma_CIs]__tgf_sharepoin_290"/>
      <sheetName val="[Pharma_CIs][Pharma_CIs]//tgf_2"/>
      <sheetName val="[Pharma_CIs][Pharma_CIs]__tg_59"/>
      <sheetName val="[Pharma_CIs][Pharma_CIs]__tg_60"/>
      <sheetName val="[Pharma_CIs][Pharma_CIs]__tg_61"/>
      <sheetName val="[Pharma_CIs][Pharma_CIs]__tg_62"/>
      <sheetName val="[Pharma_CIs]__tgf_sharepoin_291"/>
      <sheetName val="[Pharma_CIs]__tgf_sharepoin_292"/>
      <sheetName val="[Pharma_CIs][Pharma_CIs]__tg_63"/>
      <sheetName val="[Pharma_CIs]__tgf_sharepoin_293"/>
      <sheetName val="[Pharma_CIs][Pharma_CIs]__tg_64"/>
      <sheetName val="[Pharma_CIs]__tgf_sharepoin_294"/>
      <sheetName val="[Pharma_CIs]__tgf_sharepoin_295"/>
      <sheetName val="[Pharma_CIs]__tgf_sharepoin_296"/>
      <sheetName val="[Pharma_CIs]__tgf_sharepoin_297"/>
      <sheetName val="[Pharma_CIs]__tgf_sharepoin_298"/>
      <sheetName val="[Pharma_CIs]__tgf_sharepoin_299"/>
      <sheetName val="[Pharma_CIs]__tgf_sharepoin_300"/>
      <sheetName val="[Pharma_CIs][Pharma_CIs]__tg_65"/>
      <sheetName val="[Pharma_CIs]__tgf_sharepoin_301"/>
      <sheetName val="[Pharma_CIs][Pharma_CIs]__tg_66"/>
      <sheetName val="[Pharma_CIs]__tgf_sharepoin_302"/>
      <sheetName val="[Pharma_CIs]__tgf_sharepoin_303"/>
      <sheetName val="[Pharma_CIs]__tgf_sharepoin_304"/>
      <sheetName val="[Pharma_CIs]__tgf_sharepoin_305"/>
      <sheetName val="[Pharma_CIs]__tgf_sharepoin_306"/>
      <sheetName val="[Pharma_CIs][Pharma_CIs]__tg_67"/>
      <sheetName val="[Pharma_CIs]__tgf_sharepoin_307"/>
      <sheetName val="[Pharma_CIs][Pharma_CIs]__tg_68"/>
      <sheetName val="[Pharma_CIs]__tgf_sharepoin_308"/>
      <sheetName val="[Pharma_CIs]__tgf_sharepoin_309"/>
      <sheetName val="[Pharma_CIs]__tgf_sharepoin_310"/>
      <sheetName val="[Pharma_CIs]__tgf_sharepoin_311"/>
      <sheetName val="[Pharma_CIs]__tgf_sharepoin_312"/>
      <sheetName val="[Pharma_CIs]__tgf_sharepoin_313"/>
      <sheetName val="[Pharma_CIs]__tgf_sharepoin_314"/>
      <sheetName val="[Pharma_CIs]__tgf_sharepoin_315"/>
      <sheetName val="Avril_2020_Cohesion_sociale1"/>
      <sheetName val="[Pharma_CIs][Pharma_CIs]__tg_69"/>
      <sheetName val="[Pharma_CIs][Pharma_CIs]__tg_70"/>
      <sheetName val="[Pharma_CIs][Pharma_CIs]__tg_71"/>
      <sheetName val="[Pharma_CIs][Pharma_CIs]__tg_72"/>
      <sheetName val="[Pharma_CIs][Pharma_CIs]__tg_73"/>
      <sheetName val="[Pharma_CIs][Pharma_CIs]__tg_74"/>
      <sheetName val="[Pharma_CIs][Pharma_CIs]__tg_75"/>
      <sheetName val="[Pharma_CIs][Pharma_CIs]__tg_76"/>
      <sheetName val="[Pharma_CIs][Pharma_CIs]__tg_77"/>
      <sheetName val="[Pharma_CIs][Pharma_CIs]__tg_78"/>
      <sheetName val="[Pharma_CIs][Pharma_CIs]__tg_79"/>
      <sheetName val="[Pharma_CIs][Pharma_CIs]__tg_80"/>
      <sheetName val="[Pharma_CIs][Pharma_CIs]__tg_81"/>
      <sheetName val="[Pharma_CIs][Pharma_CIs]__tg_82"/>
      <sheetName val="[Pharma_CIs][Pharma_CIs]__tg_83"/>
      <sheetName val="[Pharma_CIs][Pharma_CIs]__tg_84"/>
      <sheetName val="[Pharma_CIs][Pharma_CIs]__tg_85"/>
      <sheetName val="[Pharma_CIs][Pharma_CIs]__tg_86"/>
      <sheetName val="Schedule_1_Trial_Balance1"/>
      <sheetName val="[Pharma_CIs][Pharma_CIs]__tg_87"/>
      <sheetName val="[Pharma_CIs][Pharma_CIs]__tg_88"/>
      <sheetName val="[Pharma_CIs][Pharma_CIs]__tg_89"/>
      <sheetName val="[Pharma_CIs][Pharma_CIs]__tg_90"/>
      <sheetName val="[Pharma_CIs][Pharma_CIs]__tg_91"/>
      <sheetName val="[Pharma_CIs][Pharma_CIs]__tg_92"/>
      <sheetName val="[Pharma_CIs]__tgf_sharepoin_316"/>
      <sheetName val="[Pharma_CIs]__tgf_sharepoin_317"/>
      <sheetName val="[Pharma_CIs]__tgf_sharepoin_318"/>
      <sheetName val="[Pharma_CIs]__tgf_sharepoin_319"/>
      <sheetName val="[Pharma_CIs]__tgf_sharepoin_320"/>
      <sheetName val="[Pharma_CIs]__tgf_sharepoin_321"/>
      <sheetName val="[Pharma_CIs]__tgf_sharepoin_322"/>
      <sheetName val="[Pharma_CIs]__tgf_sharepoin_323"/>
      <sheetName val="[Pharma_CIs]__tgf_sharepoin_324"/>
      <sheetName val="[Pharma_CIs]__tgf_sharepoin_325"/>
      <sheetName val="//tgf_sharepoint_com/Users/Fa13"/>
      <sheetName val="[Pharma_CIs]__tgf_sharepoin_326"/>
      <sheetName val="[Pharma_CIs]__tgf_sharepoin_327"/>
      <sheetName val="[Pharma_CIs]__tgf_sharepoin_328"/>
      <sheetName val="Pharma_CIs23"/>
      <sheetName val="Cost_Inputs19"/>
      <sheetName val="Detailed_Budget19"/>
      <sheetName val="Codes_19"/>
      <sheetName val="Apercu_-_Section_A19"/>
      <sheetName val="Budget_Lines16"/>
      <sheetName val="IRS_FORMAT_GF16"/>
      <sheetName val="Memo_HIV16"/>
      <sheetName val="Budget_Template16"/>
      <sheetName val="Data_Sheet16"/>
      <sheetName val="Item_cost16"/>
      <sheetName val="Rate_tables15"/>
      <sheetName val="1_Res_Hum15"/>
      <sheetName val="LFA_Programmatic_Progress_1B16"/>
      <sheetName val="SDA_1_114"/>
      <sheetName val="O__PTB_IMA14"/>
      <sheetName val="1__REQUETE_DES_FONDS14"/>
      <sheetName val="ACCUSE_DE_RECEPTION14"/>
      <sheetName val="2__SUIVI_FINANCIER14"/>
      <sheetName val="3__JOURNAL_DES_DEPENSES14"/>
      <sheetName val="4__SUIVI_BUDGETAIRE14"/>
      <sheetName val="5__EFR_MALARIA14"/>
      <sheetName val="6_0_RESOURCES_EMPLOIS14"/>
      <sheetName val="6_1RESSOURCES_EMPLOIS_CUMULES14"/>
      <sheetName val="7_0_DETAILS_DES_AVANCES14"/>
      <sheetName val="7_1_AVANCES_AGEES14"/>
      <sheetName val="8_DETAILS_DES_ENGAGEMENTS_Cpt14"/>
      <sheetName val="8_DETAILS_DES_ENGAG__non_cptb14"/>
      <sheetName val="9_DETAILS_DES_OBLIGATIONS14"/>
      <sheetName val="10_RECONCILIATION_BANCAIRE14"/>
      <sheetName val="11_PV_DE_CAISSE14"/>
      <sheetName val="12_INVENTAIRE_DES_ASSETS14"/>
      <sheetName val="[Pharma_CIs]__tgf_sharepoint402"/>
      <sheetName val="excelupload_T15"/>
      <sheetName val="GJ_T15"/>
      <sheetName val="Account_Code15"/>
      <sheetName val="T4_Codes15"/>
      <sheetName val="T7_Codes15"/>
      <sheetName val="Non-Statistical_Sampling_Mast14"/>
      <sheetName val="Two_Step_Revenue_Testing_Mast14"/>
      <sheetName val="Global_Data14"/>
      <sheetName val="Budget_résumé13"/>
      <sheetName val="Busgetisation_feuille_revisio14"/>
      <sheetName val="Staffing_Levels14"/>
      <sheetName val="Annexe_1a_PTB_Caritas13"/>
      <sheetName val="Annexe_6_Hypot_activités13"/>
      <sheetName val="to_print_for_signing14"/>
      <sheetName val="Memo_Malaria13"/>
      <sheetName val="[Pharma_CIs]__tgf_sharepoint403"/>
      <sheetName val="[Pharma_CIs]__tgf_sharepoint404"/>
      <sheetName val="[Pharma_CIs]__tgf_sharepoint405"/>
      <sheetName val="[Pharma_CIs]__tgf_sharepoint406"/>
      <sheetName val="[Pharma_CIs]__tgf_sharepoint407"/>
      <sheetName val="[Pharma_CIs]__tgf_sharepoint408"/>
      <sheetName val="[Pharma_CIs]__tgf_sharepoint409"/>
      <sheetName val="[Pharma_CIs]__tgf_sharepoint410"/>
      <sheetName val="[Pharma_CIs]__tgf_sharepoint411"/>
      <sheetName val="[Pharma_CIs]__tgf_sharepoint412"/>
      <sheetName val="[Pharma_CIs]__tgf_sharepoint413"/>
      <sheetName val="[Pharma_CIs]__tgf_sharepoint414"/>
      <sheetName val="[Pharma_CIs]__tgf_sharepoint415"/>
      <sheetName val="[Pharma_CIs]__tgf_sharepoint416"/>
      <sheetName val="[Pharma_CIs]__tgf_sharepoint417"/>
      <sheetName val="[Pharma_CIs]__tgf_sharepoint418"/>
      <sheetName val="[Pharma_CIs]__tgf_sharepoint419"/>
      <sheetName val="[Pharma_CIs]__tgf_sharepoint420"/>
      <sheetName val="[Pharma_CIs]__tgf_sharepoint421"/>
      <sheetName val="[Pharma_CIs]__tgf_sharepoint422"/>
      <sheetName val="[Pharma_CIs]__tgf_sharepoint423"/>
      <sheetName val="[Pharma_CIs]__tgf_sharepoint424"/>
      <sheetName val="[Pharma_CIs]__tgf_sharepoint425"/>
      <sheetName val="[Pharma_CIs]__tgf_sharepoint426"/>
      <sheetName val="[Pharma_CIs]__tgf_sharepoint427"/>
      <sheetName val="[Pharma_CIs]__tgf_sharepoint428"/>
      <sheetName val="[Pharma_CIs]__tgf_sharepoint429"/>
      <sheetName val="[Pharma_CIs]__tgf_sharepoint430"/>
      <sheetName val="[Pharma_CIs]__tgf_sharepoint431"/>
      <sheetName val="[Pharma_CIs]__tgf_sharepoint432"/>
      <sheetName val="[Pharma_CIs]__tgf_sharepoint433"/>
      <sheetName val="[Pharma_CIs]__tgf_sharepoint434"/>
      <sheetName val="[Pharma_CIs]__tgf_sharepoint435"/>
      <sheetName val="[Pharma_CIs]__tgf_sharepoint436"/>
      <sheetName val="[Pharma_CIs]__tgf_sharepoint437"/>
      <sheetName val="[Pharma_CIs]__tgf_sharepoint438"/>
      <sheetName val="[Pharma_CIs]__tgf_sharepoint439"/>
      <sheetName val="[Pharma_CIs]__tgf_sharepoint440"/>
      <sheetName val="[Pharma_CIs]__tgf_sharepoint441"/>
      <sheetName val="[Pharma_CIs]__tgf_sharepoint442"/>
      <sheetName val="[Pharma_CIs]__tgf_sharepoint443"/>
      <sheetName val="[Pharma_CIs]__tgf_sharepoint444"/>
      <sheetName val="[Pharma_CIs]__tgf_sharepoint445"/>
      <sheetName val="[Pharma_CIs]__tgf_sharepoint446"/>
      <sheetName val="[Pharma_CIs]__tgf_sharepoint447"/>
      <sheetName val="[Pharma_CIs]__tgf_sharepoint448"/>
      <sheetName val="[Pharma_CIs]__tgf_sharepoint449"/>
      <sheetName val="[Pharma_CIs]__tgf_sharepoint450"/>
      <sheetName val="[Pharma_CIs]__tgf_sharepoint451"/>
      <sheetName val="[Pharma_CIs]__tgf_sharepoint452"/>
      <sheetName val="[Pharma_CIs]__tgf_sharepoint453"/>
      <sheetName val="[Pharma_CIs]__tgf_sharepoint454"/>
      <sheetName val="[Pharma_CIs]__tgf_sharepoint455"/>
      <sheetName val="[Pharma_CIs]__tgf_sharepoint456"/>
      <sheetName val="Ficha_de_Recalendariz4"/>
      <sheetName val="Detalle_presupuestario_4"/>
      <sheetName val="Materialidad_(2)4"/>
      <sheetName val="PST_Triggers_-_Budget4"/>
      <sheetName val="[Pharma_CIs]__tgf_sharepoint457"/>
      <sheetName val="[Pharma_CIs]__tgf_sharepoint458"/>
      <sheetName val="[Pharma_CIs]__tgf_sharepoint459"/>
      <sheetName val="[Pharma_CIs]__tgf_sharepoint460"/>
      <sheetName val="[Pharma_CIs]__tgf_sharepoint461"/>
      <sheetName val="[Pharma_CIs]__tgf_sharepoint462"/>
      <sheetName val="[Pharma_CIs]__tgf_sharepoint463"/>
      <sheetName val="[Pharma_CIs]__tgf_sharepoint464"/>
      <sheetName val="[Pharma_CIs]__tgf_sharepoint465"/>
      <sheetName val="[Pharma_CIs]__tgf_sharepoint466"/>
      <sheetName val="[Pharma_CIs]__tgf_sharepoint467"/>
      <sheetName val="[Pharma_CIs]__tgf_sharepoint468"/>
      <sheetName val="[Pharma_CIs]__tgf_sharepoint469"/>
      <sheetName val="[Pharma_CIs]__tgf_sharepoint470"/>
      <sheetName val="[Pharma_CIs]__tgf_sharepoin_329"/>
      <sheetName val="[Pharma_CIs]__tgf_sharepoin_330"/>
      <sheetName val="[Pharma_CIs]__tgf_sharepoint471"/>
      <sheetName val="[Pharma_CIs]__tgf_sharepoint472"/>
      <sheetName val="[Pharma_CIs]__tgf_sharepoint473"/>
      <sheetName val="[Pharma_CIs]__tgf_sharepoint474"/>
      <sheetName val="[Pharma_CIs]__tgf_sharepoint475"/>
      <sheetName val="[Pharma_CIs]__tgf_sharepoint476"/>
      <sheetName val="[Pharma_CIs]__tgf_sharepoint477"/>
      <sheetName val="[Pharma_CIs]__tgf_sharepoint478"/>
      <sheetName val="[Pharma_CIs]__tgf_sharepoint479"/>
      <sheetName val="[Pharma_CIs]__tgf_sharepoint480"/>
      <sheetName val="[Pharma_CIs]__tgf_sharepoint481"/>
      <sheetName val="[Pharma_CIs]__tgf_sharepoint482"/>
      <sheetName val="[Pharma_CIs]__tgf_sharepoint483"/>
      <sheetName val="[Pharma_CIs]__tgf_sharepoint484"/>
      <sheetName val="[Pharma_CIs]__tgf_sharepoint485"/>
      <sheetName val="[Pharma_CIs]__tgf_sharepoint486"/>
      <sheetName val="[Pharma_CIs]__tgf_sharepoint487"/>
      <sheetName val="[Pharma_CIs]__tgf_sharepoint488"/>
      <sheetName val="[Pharma_CIs]__tgf_sharepoint489"/>
      <sheetName val="[Pharma_CIs]__tgf_sharepoint490"/>
      <sheetName val="[Pharma_CIs]__tgf_sharepoint491"/>
      <sheetName val="[Pharma_CIs]__tgf_sharepoint492"/>
      <sheetName val="[Pharma_CIs]__tgf_sharepoint493"/>
      <sheetName val="[Pharma_CIs]__tgf_sharepoint494"/>
      <sheetName val="[Pharma_CIs]__tgf_sharepoint495"/>
      <sheetName val="[Pharma_CIs]__tgf_sharepoint496"/>
      <sheetName val="[Pharma_CIs]__tgf_sharepoint497"/>
      <sheetName val="[Pharma_CIs]__tgf_sharepoint498"/>
      <sheetName val="[Pharma_CIs]__tgf_sharepoin_331"/>
      <sheetName val="[Pharma_CIs]__tgf_sharepoint499"/>
      <sheetName val="[Pharma_CIs][Pharma_CIs]__tgf26"/>
      <sheetName val="[Pharma_CIs]__tgf_sharepoin_332"/>
      <sheetName val="[Pharma_CIs]__tgf_sharepoin_333"/>
      <sheetName val="[Pharma_CIs]__tgf_sharepoin_334"/>
      <sheetName val="[Pharma_CIs]__tgf_sharepoin_335"/>
      <sheetName val="[Pharma_CIs][Pharma_CIs]__tgf27"/>
      <sheetName val="[Pharma_CIs]__tgf_sharepoin_336"/>
      <sheetName val="[Pharma_CIs]__tgf_sharepoin_337"/>
      <sheetName val="[Pharma_CIs]__tgf_sharepoin_338"/>
      <sheetName val="[Pharma_CIs]__tgf_sharepoin_339"/>
      <sheetName val="[Pharma_CIs]__tgf_sharepoin_340"/>
      <sheetName val="[Pharma_CIs]__tgf_sharepoin_341"/>
      <sheetName val="[Pharma_CIs]__tgf_sharepoin_342"/>
      <sheetName val="[Pharma_CIs]__tgf_sharepoin_343"/>
      <sheetName val="[Pharma_CIs]__tgf_sharepoin_344"/>
      <sheetName val="[Pharma_CIs]__tgf_sharepoin_345"/>
      <sheetName val="[Pharma_CIs]__tgf_sharepoin_346"/>
      <sheetName val="[Pharma_CIs]__tgf_sharepoin_347"/>
      <sheetName val="[Pharma_CIs]__tgf_sharepoin_348"/>
      <sheetName val="[Pharma_CIs]__tgf_sharepoin_349"/>
      <sheetName val="[Pharma_CIs]__tgf_sharepoin_350"/>
      <sheetName val="[Pharma_CIs]__tgf_sharepoin_351"/>
      <sheetName val="[Pharma_CIs]__tgf_sharepoin_352"/>
      <sheetName val="[Pharma_CIs]__tgf_sharepoin_353"/>
      <sheetName val="[Pharma_CIs]__tgf_sharepoin_354"/>
      <sheetName val="[Pharma_CIs]__tgf_sharepoin_355"/>
      <sheetName val="[Pharma_CIs]__tgf_sharepoin_356"/>
      <sheetName val="[Pharma_CIs]__tgf_sharepoin_357"/>
      <sheetName val="[Pharma_CIs]__tgf_sharepoin_358"/>
      <sheetName val="[Pharma_CIs]__tgf_sharepoin_359"/>
      <sheetName val="[Pharma_CIs][Pharma_CIs]__tgf28"/>
      <sheetName val="[Pharma_CIs][Pharma_CIs]__tgf29"/>
      <sheetName val="[Pharma_CIs][Pharma_CIs]__tgf30"/>
      <sheetName val="[Pharma_CIs]__tgf_sharepoin_360"/>
      <sheetName val="[Pharma_CIs]__tgf_sharepoin_361"/>
      <sheetName val="[Pharma_CIs]__tgf_sharepoin_362"/>
      <sheetName val="[Pharma_CIs][Pharma_CIs]__tgf31"/>
      <sheetName val="[Pharma_CIs]__tgf_sharepoin_363"/>
      <sheetName val="[Pharma_CIs][Pharma_CIs]__tgf32"/>
      <sheetName val="[Pharma_CIs]__tgf_sharepoin_364"/>
      <sheetName val="[Pharma_CIs]__tgf_sharepoin_365"/>
      <sheetName val="[Pharma_CIs][Pharma_CIs]__tgf33"/>
      <sheetName val="[Pharma_CIs]__tgf_sharepoin_366"/>
      <sheetName val="[Pharma_CIs]__tgf_sharepoin_367"/>
      <sheetName val="[Pharma_CIs]__tgf_sharepoin_368"/>
      <sheetName val="[Pharma_CIs]__tgf_sharepoin_369"/>
      <sheetName val="[Pharma_CIs]__tgf_sharepoin_370"/>
      <sheetName val="[Pharma_CIs][Pharma_CIs]__tg_93"/>
      <sheetName val="[Pharma_CIs][Pharma_CIs]__tg_94"/>
      <sheetName val="[Pharma_CIs]__tgf_sharepoin_371"/>
      <sheetName val="[Pharma_CIs]__tgf_sharepoin_372"/>
      <sheetName val="[Pharma_CIs]__tgf_sharepoin_373"/>
      <sheetName val="[Pharma_CIs][Pharma_CIs]//tgf_3"/>
      <sheetName val="[Pharma_CIs][Pharma_CIs]__tg_95"/>
      <sheetName val="[Pharma_CIs][Pharma_CIs]__tg_96"/>
      <sheetName val="[Pharma_CIs][Pharma_CIs]__tg_97"/>
      <sheetName val="[Pharma_CIs][Pharma_CIs]__tg_98"/>
      <sheetName val="[Pharma_CIs]__tgf_sharepoin_374"/>
      <sheetName val="[Pharma_CIs]__tgf_sharepoin_375"/>
      <sheetName val="[Pharma_CIs][Pharma_CIs]__tg_99"/>
      <sheetName val="[Pharma_CIs]__tgf_sharepoin_376"/>
      <sheetName val="[Pharma_CIs][Pharma_CIs]__tg100"/>
      <sheetName val="[Pharma_CIs]__tgf_sharepoin_377"/>
      <sheetName val="[Pharma_CIs]__tgf_sharepoin_378"/>
      <sheetName val="[Pharma_CIs]__tgf_sharepoin_379"/>
      <sheetName val="[Pharma_CIs]__tgf_sharepoin_380"/>
      <sheetName val="[Pharma_CIs]__tgf_sharepoin_381"/>
      <sheetName val="[Pharma_CIs]__tgf_sharepoin_382"/>
      <sheetName val="[Pharma_CIs]__tgf_sharepoin_383"/>
      <sheetName val="[Pharma_CIs][Pharma_CIs]__tg101"/>
      <sheetName val="[Pharma_CIs]__tgf_sharepoin_384"/>
      <sheetName val="[Pharma_CIs][Pharma_CIs]__tg102"/>
      <sheetName val="[Pharma_CIs]__tgf_sharepoin_385"/>
      <sheetName val="[Pharma_CIs]__tgf_sharepoin_386"/>
      <sheetName val="[Pharma_CIs]__tgf_sharepoin_387"/>
      <sheetName val="[Pharma_CIs]__tgf_sharepoin_388"/>
      <sheetName val="[Pharma_CIs]__tgf_sharepoin_389"/>
      <sheetName val="[Pharma_CIs][Pharma_CIs]__tg103"/>
      <sheetName val="[Pharma_CIs]__tgf_sharepoin_390"/>
      <sheetName val="[Pharma_CIs][Pharma_CIs]__tg104"/>
      <sheetName val="[Pharma_CIs]__tgf_sharepoin_391"/>
      <sheetName val="[Pharma_CIs]__tgf_sharepoin_392"/>
      <sheetName val="[Pharma_CIs]__tgf_sharepoin_393"/>
      <sheetName val="[Pharma_CIs]__tgf_sharepoin_394"/>
      <sheetName val="[Pharma_CIs]__tgf_sharepoin_395"/>
      <sheetName val="[Pharma_CIs]__tgf_sharepoin_396"/>
      <sheetName val="[Pharma_CIs]__tgf_sharepoin_397"/>
      <sheetName val="[Pharma_CIs]__tgf_sharepoin_398"/>
      <sheetName val="Avril_2020_Cohesion_sociale2"/>
      <sheetName val="[Pharma_CIs][Pharma_CIs]__tg105"/>
      <sheetName val="[Pharma_CIs][Pharma_CIs]__tg106"/>
      <sheetName val="[Pharma_CIs][Pharma_CIs]__tg107"/>
      <sheetName val="[Pharma_CIs][Pharma_CIs]__tg108"/>
      <sheetName val="[Pharma_CIs][Pharma_CIs]__tg109"/>
      <sheetName val="[Pharma_CIs][Pharma_CIs]__tg110"/>
      <sheetName val="[Pharma_CIs][Pharma_CIs]__tg111"/>
      <sheetName val="[Pharma_CIs][Pharma_CIs]__tg112"/>
      <sheetName val="[Pharma_CIs][Pharma_CIs]__tg113"/>
      <sheetName val="[Pharma_CIs][Pharma_CIs]__tg114"/>
      <sheetName val="[Pharma_CIs][Pharma_CIs]__tg115"/>
      <sheetName val="[Pharma_CIs][Pharma_CIs]__tg116"/>
      <sheetName val="[Pharma_CIs][Pharma_CIs]__tg117"/>
      <sheetName val="[Pharma_CIs][Pharma_CIs]__tg118"/>
      <sheetName val="[Pharma_CIs][Pharma_CIs]__tg119"/>
      <sheetName val="[Pharma_CIs][Pharma_CIs]__tg120"/>
      <sheetName val="[Pharma_CIs][Pharma_CIs]__tg121"/>
      <sheetName val="[Pharma_CIs][Pharma_CIs]__tg122"/>
      <sheetName val="Schedule_1_Trial_Balance2"/>
      <sheetName val="[Pharma_CIs][Pharma_CIs]__tg123"/>
      <sheetName val="[Pharma_CIs][Pharma_CIs]__tg124"/>
      <sheetName val="[Pharma_CIs][Pharma_CIs]__tg125"/>
      <sheetName val="[Pharma_CIs][Pharma_CIs]__tg126"/>
      <sheetName val="[Pharma_CIs][Pharma_CIs]__tg127"/>
      <sheetName val="[Pharma_CIs][Pharma_CIs]__tg128"/>
      <sheetName val="[Pharma_CIs]__tgf_sharepoin_399"/>
      <sheetName val="[Pharma_CIs]__tgf_sharepoin_400"/>
      <sheetName val="[Pharma_CIs]__tgf_sharepoin_401"/>
      <sheetName val="[Pharma_CIs]__tgf_sharepoin_402"/>
      <sheetName val="[Pharma_CIs]__tgf_sharepoin_403"/>
      <sheetName val="[Pharma_CIs]__tgf_sharepoin_404"/>
      <sheetName val="[Pharma_CIs]__tgf_sharepoin_405"/>
      <sheetName val="[Pharma_CIs]__tgf_sharepoin_406"/>
      <sheetName val="[Pharma_CIs]__tgf_sharepoin_407"/>
      <sheetName val="[Pharma_CIs]__tgf_sharepoin_408"/>
      <sheetName val="//tgf_sharepoint_com/Users/Fa14"/>
      <sheetName val="[Pharma_CIs]__tgf_sharepoin_409"/>
      <sheetName val="[Pharma_CIs]__tgf_sharepoin_410"/>
      <sheetName val="[Pharma_CIs]__tgf_sharepoin_411"/>
      <sheetName val="Pharma_CIs24"/>
      <sheetName val="Cost_Inputs20"/>
      <sheetName val="Detailed_Budget20"/>
      <sheetName val="Codes_20"/>
      <sheetName val="Apercu_-_Section_A20"/>
      <sheetName val="Budget_Lines17"/>
      <sheetName val="IRS_FORMAT_GF17"/>
      <sheetName val="Memo_HIV17"/>
      <sheetName val="Budget_Template17"/>
      <sheetName val="Data_Sheet17"/>
      <sheetName val="Item_cost17"/>
      <sheetName val="Rate_tables16"/>
      <sheetName val="1_Res_Hum16"/>
      <sheetName val="LFA_Programmatic_Progress_1B17"/>
      <sheetName val="SDA_1_115"/>
      <sheetName val="O__PTB_IMA15"/>
      <sheetName val="1__REQUETE_DES_FONDS15"/>
      <sheetName val="ACCUSE_DE_RECEPTION15"/>
      <sheetName val="2__SUIVI_FINANCIER15"/>
      <sheetName val="3__JOURNAL_DES_DEPENSES15"/>
      <sheetName val="4__SUIVI_BUDGETAIRE15"/>
      <sheetName val="5__EFR_MALARIA15"/>
      <sheetName val="6_0_RESOURCES_EMPLOIS15"/>
      <sheetName val="6_1RESSOURCES_EMPLOIS_CUMULES15"/>
      <sheetName val="7_0_DETAILS_DES_AVANCES15"/>
      <sheetName val="7_1_AVANCES_AGEES15"/>
      <sheetName val="8_DETAILS_DES_ENGAGEMENTS_Cpt15"/>
      <sheetName val="8_DETAILS_DES_ENGAG__non_cptb15"/>
      <sheetName val="9_DETAILS_DES_OBLIGATIONS15"/>
      <sheetName val="10_RECONCILIATION_BANCAIRE15"/>
      <sheetName val="11_PV_DE_CAISSE15"/>
      <sheetName val="12_INVENTAIRE_DES_ASSETS15"/>
      <sheetName val="[Pharma_CIs]__tgf_sharepoint500"/>
      <sheetName val="excelupload_T16"/>
      <sheetName val="GJ_T16"/>
      <sheetName val="Account_Code16"/>
      <sheetName val="T4_Codes16"/>
      <sheetName val="T7_Codes16"/>
      <sheetName val="Non-Statistical_Sampling_Mast15"/>
      <sheetName val="Two_Step_Revenue_Testing_Mast15"/>
      <sheetName val="Global_Data15"/>
      <sheetName val="Budget_résumé14"/>
      <sheetName val="Busgetisation_feuille_revisio15"/>
      <sheetName val="Staffing_Levels15"/>
      <sheetName val="Annexe_1a_PTB_Caritas14"/>
      <sheetName val="Annexe_6_Hypot_activités14"/>
      <sheetName val="to_print_for_signing15"/>
      <sheetName val="Memo_Malaria14"/>
      <sheetName val="[Pharma_CIs]__tgf_sharepoint501"/>
      <sheetName val="[Pharma_CIs]__tgf_sharepoint502"/>
      <sheetName val="[Pharma_CIs]__tgf_sharepoint503"/>
      <sheetName val="[Pharma_CIs]__tgf_sharepoint504"/>
      <sheetName val="[Pharma_CIs]__tgf_sharepoint505"/>
      <sheetName val="[Pharma_CIs]__tgf_sharepoint506"/>
      <sheetName val="[Pharma_CIs]__tgf_sharepoint507"/>
      <sheetName val="[Pharma_CIs]__tgf_sharepoint508"/>
      <sheetName val="[Pharma_CIs]__tgf_sharepoint509"/>
      <sheetName val="[Pharma_CIs]__tgf_sharepoint510"/>
      <sheetName val="[Pharma_CIs]__tgf_sharepoint511"/>
      <sheetName val="[Pharma_CIs]__tgf_sharepoint512"/>
      <sheetName val="[Pharma_CIs]__tgf_sharepoint513"/>
      <sheetName val="[Pharma_CIs]__tgf_sharepoint514"/>
      <sheetName val="[Pharma_CIs]__tgf_sharepoint515"/>
      <sheetName val="[Pharma_CIs]__tgf_sharepoint516"/>
      <sheetName val="[Pharma_CIs]__tgf_sharepoint517"/>
      <sheetName val="[Pharma_CIs]__tgf_sharepoint518"/>
      <sheetName val="[Pharma_CIs]__tgf_sharepoint519"/>
      <sheetName val="[Pharma_CIs]__tgf_sharepoint520"/>
      <sheetName val="[Pharma_CIs]__tgf_sharepoint521"/>
      <sheetName val="[Pharma_CIs]__tgf_sharepoint522"/>
      <sheetName val="[Pharma_CIs]__tgf_sharepoint523"/>
      <sheetName val="[Pharma_CIs]__tgf_sharepoint524"/>
      <sheetName val="[Pharma_CIs]__tgf_sharepoint525"/>
      <sheetName val="[Pharma_CIs]__tgf_sharepoint526"/>
      <sheetName val="[Pharma_CIs]__tgf_sharepoint527"/>
      <sheetName val="[Pharma_CIs]__tgf_sharepoint528"/>
      <sheetName val="[Pharma_CIs]__tgf_sharepoint529"/>
      <sheetName val="[Pharma_CIs]__tgf_sharepoint530"/>
      <sheetName val="[Pharma_CIs]__tgf_sharepoint531"/>
      <sheetName val="[Pharma_CIs]__tgf_sharepoint532"/>
      <sheetName val="[Pharma_CIs]__tgf_sharepoint533"/>
      <sheetName val="[Pharma_CIs]__tgf_sharepoint534"/>
      <sheetName val="[Pharma_CIs]__tgf_sharepoint535"/>
      <sheetName val="[Pharma_CIs]__tgf_sharepoint536"/>
      <sheetName val="[Pharma_CIs]__tgf_sharepoint537"/>
      <sheetName val="[Pharma_CIs]__tgf_sharepoint538"/>
      <sheetName val="[Pharma_CIs]__tgf_sharepoint539"/>
      <sheetName val="[Pharma_CIs]__tgf_sharepoint540"/>
      <sheetName val="[Pharma_CIs]__tgf_sharepoint541"/>
      <sheetName val="[Pharma_CIs]__tgf_sharepoint542"/>
      <sheetName val="[Pharma_CIs]__tgf_sharepoint543"/>
      <sheetName val="[Pharma_CIs]__tgf_sharepoint544"/>
      <sheetName val="[Pharma_CIs]__tgf_sharepoint545"/>
      <sheetName val="[Pharma_CIs]__tgf_sharepoint546"/>
      <sheetName val="[Pharma_CIs]__tgf_sharepoint547"/>
      <sheetName val="[Pharma_CIs]__tgf_sharepoint548"/>
      <sheetName val="[Pharma_CIs]__tgf_sharepoint549"/>
      <sheetName val="[Pharma_CIs]__tgf_sharepoint550"/>
      <sheetName val="[Pharma_CIs]__tgf_sharepoint551"/>
      <sheetName val="[Pharma_CIs]__tgf_sharepoint552"/>
      <sheetName val="[Pharma_CIs]__tgf_sharepoint553"/>
      <sheetName val="[Pharma_CIs]__tgf_sharepoint554"/>
      <sheetName val="Ficha_de_Recalendariz5"/>
      <sheetName val="Detalle_presupuestario_5"/>
      <sheetName val="Materialidad_(2)5"/>
      <sheetName val="PST_Triggers_-_Budget5"/>
      <sheetName val="[Pharma_CIs]__tgf_sharepoint555"/>
      <sheetName val="[Pharma_CIs]__tgf_sharepoint556"/>
      <sheetName val="[Pharma_CIs]__tgf_sharepoint557"/>
      <sheetName val="[Pharma_CIs]__tgf_sharepoint558"/>
      <sheetName val="[Pharma_CIs]__tgf_sharepoint559"/>
      <sheetName val="[Pharma_CIs]__tgf_sharepoint560"/>
      <sheetName val="[Pharma_CIs]__tgf_sharepoint561"/>
      <sheetName val="[Pharma_CIs]__tgf_sharepoint562"/>
      <sheetName val="[Pharma_CIs]__tgf_sharepoint563"/>
      <sheetName val="[Pharma_CIs]__tgf_sharepoint564"/>
      <sheetName val="[Pharma_CIs]__tgf_sharepoint565"/>
      <sheetName val="[Pharma_CIs]__tgf_sharepoint566"/>
      <sheetName val="[Pharma_CIs]__tgf_sharepoint567"/>
      <sheetName val="[Pharma_CIs]__tgf_sharepoint568"/>
      <sheetName val="[Pharma_CIs]__tgf_sharepoin_412"/>
      <sheetName val="[Pharma_CIs]__tgf_sharepoin_413"/>
      <sheetName val="[Pharma_CIs]__tgf_sharepoint569"/>
      <sheetName val="[Pharma_CIs]__tgf_sharepoint570"/>
      <sheetName val="[Pharma_CIs]__tgf_sharepoint571"/>
      <sheetName val="[Pharma_CIs]__tgf_sharepoint572"/>
      <sheetName val="[Pharma_CIs]__tgf_sharepoint573"/>
      <sheetName val="[Pharma_CIs]__tgf_sharepoint574"/>
      <sheetName val="[Pharma_CIs]__tgf_sharepoint575"/>
      <sheetName val="[Pharma_CIs]__tgf_sharepoint576"/>
      <sheetName val="[Pharma_CIs]__tgf_sharepoint577"/>
      <sheetName val="[Pharma_CIs]__tgf_sharepoint578"/>
      <sheetName val="[Pharma_CIs]__tgf_sharepoint579"/>
      <sheetName val="[Pharma_CIs]__tgf_sharepoint580"/>
      <sheetName val="[Pharma_CIs]__tgf_sharepoint581"/>
      <sheetName val="[Pharma_CIs]__tgf_sharepoint582"/>
      <sheetName val="[Pharma_CIs]__tgf_sharepoint583"/>
      <sheetName val="[Pharma_CIs]__tgf_sharepoint584"/>
      <sheetName val="[Pharma_CIs]__tgf_sharepoint585"/>
      <sheetName val="[Pharma_CIs]__tgf_sharepoint586"/>
      <sheetName val="[Pharma_CIs]__tgf_sharepoint587"/>
      <sheetName val="[Pharma_CIs]__tgf_sharepoint588"/>
      <sheetName val="[Pharma_CIs]__tgf_sharepoint589"/>
      <sheetName val="[Pharma_CIs]__tgf_sharepoint590"/>
      <sheetName val="[Pharma_CIs]__tgf_sharepoint591"/>
      <sheetName val="[Pharma_CIs]__tgf_sharepoint592"/>
      <sheetName val="[Pharma_CIs]__tgf_sharepoint593"/>
      <sheetName val="[Pharma_CIs]__tgf_sharepoint594"/>
      <sheetName val="[Pharma_CIs]__tgf_sharepoint595"/>
      <sheetName val="[Pharma_CIs]__tgf_sharepoint596"/>
      <sheetName val="[Pharma_CIs]__tgf_sharepoin_414"/>
      <sheetName val="[Pharma_CIs]__tgf_sharepoint597"/>
      <sheetName val="[Pharma_CIs][Pharma_CIs]__tgf34"/>
      <sheetName val="[Pharma_CIs]__tgf_sharepoin_415"/>
      <sheetName val="[Pharma_CIs]__tgf_sharepoin_416"/>
      <sheetName val="[Pharma_CIs]__tgf_sharepoin_417"/>
      <sheetName val="[Pharma_CIs]__tgf_sharepoin_418"/>
      <sheetName val="[Pharma_CIs][Pharma_CIs]__tgf35"/>
      <sheetName val="[Pharma_CIs]__tgf_sharepoin_419"/>
      <sheetName val="[Pharma_CIs]__tgf_sharepoin_420"/>
      <sheetName val="[Pharma_CIs]__tgf_sharepoin_421"/>
      <sheetName val="[Pharma_CIs]__tgf_sharepoin_422"/>
      <sheetName val="[Pharma_CIs]__tgf_sharepoin_423"/>
      <sheetName val="[Pharma_CIs]__tgf_sharepoin_424"/>
      <sheetName val="[Pharma_CIs]__tgf_sharepoin_425"/>
      <sheetName val="[Pharma_CIs]__tgf_sharepoin_426"/>
      <sheetName val="[Pharma_CIs]__tgf_sharepoin_427"/>
      <sheetName val="[Pharma_CIs]__tgf_sharepoin_428"/>
      <sheetName val="[Pharma_CIs]__tgf_sharepoin_429"/>
      <sheetName val="[Pharma_CIs]__tgf_sharepoin_430"/>
      <sheetName val="[Pharma_CIs]__tgf_sharepoin_431"/>
      <sheetName val="[Pharma_CIs]__tgf_sharepoin_432"/>
      <sheetName val="[Pharma_CIs]__tgf_sharepoin_433"/>
      <sheetName val="[Pharma_CIs]__tgf_sharepoin_434"/>
      <sheetName val="[Pharma_CIs]__tgf_sharepoin_435"/>
      <sheetName val="[Pharma_CIs]__tgf_sharepoin_436"/>
      <sheetName val="[Pharma_CIs]__tgf_sharepoin_437"/>
      <sheetName val="[Pharma_CIs]__tgf_sharepoin_438"/>
      <sheetName val="[Pharma_CIs]__tgf_sharepoin_439"/>
      <sheetName val="[Pharma_CIs]__tgf_sharepoin_440"/>
      <sheetName val="[Pharma_CIs]__tgf_sharepoin_441"/>
      <sheetName val="[Pharma_CIs]__tgf_sharepoin_442"/>
      <sheetName val="[Pharma_CIs][Pharma_CIs]__tgf36"/>
      <sheetName val="[Pharma_CIs][Pharma_CIs]__tgf37"/>
      <sheetName val="[Pharma_CIs][Pharma_CIs]__tgf38"/>
      <sheetName val="[Pharma_CIs]__tgf_sharepoin_443"/>
      <sheetName val="[Pharma_CIs]__tgf_sharepoin_444"/>
      <sheetName val="[Pharma_CIs]__tgf_sharepoin_445"/>
      <sheetName val="[Pharma_CIs][Pharma_CIs]__tgf39"/>
      <sheetName val="[Pharma_CIs]__tgf_sharepoin_446"/>
      <sheetName val="[Pharma_CIs][Pharma_CIs]__tgf40"/>
      <sheetName val="[Pharma_CIs]__tgf_sharepoin_447"/>
      <sheetName val="[Pharma_CIs]__tgf_sharepoin_448"/>
      <sheetName val="[Pharma_CIs][Pharma_CIs]__tgf41"/>
      <sheetName val="[Pharma_CIs]__tgf_sharepoin_449"/>
      <sheetName val="[Pharma_CIs]__tgf_sharepoin_450"/>
      <sheetName val="[Pharma_CIs]__tgf_sharepoin_451"/>
      <sheetName val="[Pharma_CIs]__tgf_sharepoin_452"/>
      <sheetName val="[Pharma_CIs]__tgf_sharepoin_453"/>
      <sheetName val="[Pharma_CIs][Pharma_CIs]__tg129"/>
      <sheetName val="[Pharma_CIs][Pharma_CIs]__tg130"/>
      <sheetName val="[Pharma_CIs]__tgf_sharepoin_454"/>
      <sheetName val="[Pharma_CIs]__tgf_sharepoin_455"/>
      <sheetName val="[Pharma_CIs]__tgf_sharepoin_456"/>
      <sheetName val="[Pharma_CIs][Pharma_CIs]//tgf_4"/>
      <sheetName val="[Pharma_CIs][Pharma_CIs]__tg131"/>
      <sheetName val="[Pharma_CIs][Pharma_CIs]__tg132"/>
      <sheetName val="[Pharma_CIs][Pharma_CIs]__tg133"/>
      <sheetName val="[Pharma_CIs][Pharma_CIs]__tg134"/>
      <sheetName val="[Pharma_CIs]__tgf_sharepoin_457"/>
      <sheetName val="[Pharma_CIs]__tgf_sharepoin_458"/>
      <sheetName val="[Pharma_CIs][Pharma_CIs]__tg135"/>
      <sheetName val="[Pharma_CIs]__tgf_sharepoin_459"/>
      <sheetName val="[Pharma_CIs][Pharma_CIs]__tg136"/>
      <sheetName val="[Pharma_CIs]__tgf_sharepoin_460"/>
      <sheetName val="[Pharma_CIs]__tgf_sharepoin_461"/>
      <sheetName val="[Pharma_CIs]__tgf_sharepoin_462"/>
      <sheetName val="[Pharma_CIs]__tgf_sharepoin_463"/>
      <sheetName val="[Pharma_CIs]__tgf_sharepoin_464"/>
      <sheetName val="[Pharma_CIs]__tgf_sharepoin_465"/>
      <sheetName val="[Pharma_CIs]__tgf_sharepoin_466"/>
      <sheetName val="[Pharma_CIs][Pharma_CIs]__tg137"/>
      <sheetName val="[Pharma_CIs]__tgf_sharepoin_467"/>
      <sheetName val="[Pharma_CIs][Pharma_CIs]__tg138"/>
      <sheetName val="[Pharma_CIs]__tgf_sharepoin_468"/>
      <sheetName val="[Pharma_CIs]__tgf_sharepoin_469"/>
      <sheetName val="[Pharma_CIs]__tgf_sharepoin_470"/>
      <sheetName val="[Pharma_CIs]__tgf_sharepoin_471"/>
      <sheetName val="[Pharma_CIs]__tgf_sharepoin_472"/>
      <sheetName val="[Pharma_CIs][Pharma_CIs]__tg139"/>
      <sheetName val="[Pharma_CIs]__tgf_sharepoin_473"/>
      <sheetName val="[Pharma_CIs][Pharma_CIs]__tg140"/>
      <sheetName val="[Pharma_CIs]__tgf_sharepoin_474"/>
      <sheetName val="[Pharma_CIs]__tgf_sharepoin_475"/>
      <sheetName val="[Pharma_CIs]__tgf_sharepoin_476"/>
      <sheetName val="[Pharma_CIs]__tgf_sharepoin_477"/>
      <sheetName val="[Pharma_CIs]__tgf_sharepoin_478"/>
      <sheetName val="[Pharma_CIs]__tgf_sharepoin_479"/>
      <sheetName val="[Pharma_CIs]__tgf_sharepoin_480"/>
      <sheetName val="[Pharma_CIs]__tgf_sharepoin_481"/>
      <sheetName val="Avril_2020_Cohesion_sociale3"/>
      <sheetName val="[Pharma_CIs][Pharma_CIs]__tg141"/>
      <sheetName val="[Pharma_CIs][Pharma_CIs]__tg142"/>
      <sheetName val="[Pharma_CIs][Pharma_CIs]__tg143"/>
      <sheetName val="[Pharma_CIs][Pharma_CIs]__tg144"/>
      <sheetName val="[Pharma_CIs][Pharma_CIs]__tg145"/>
      <sheetName val="[Pharma_CIs][Pharma_CIs]__tg146"/>
      <sheetName val="[Pharma_CIs][Pharma_CIs]__tg147"/>
      <sheetName val="[Pharma_CIs][Pharma_CIs]__tg148"/>
      <sheetName val="[Pharma_CIs][Pharma_CIs]__tg149"/>
      <sheetName val="[Pharma_CIs][Pharma_CIs]__tg150"/>
      <sheetName val="[Pharma_CIs][Pharma_CIs]__tg151"/>
      <sheetName val="[Pharma_CIs][Pharma_CIs]__tg152"/>
      <sheetName val="[Pharma_CIs][Pharma_CIs]__tg153"/>
      <sheetName val="[Pharma_CIs][Pharma_CIs]__tg154"/>
      <sheetName val="[Pharma_CIs][Pharma_CIs]__tg155"/>
      <sheetName val="[Pharma_CIs][Pharma_CIs]__tg156"/>
      <sheetName val="[Pharma_CIs][Pharma_CIs]__tg157"/>
      <sheetName val="[Pharma_CIs][Pharma_CIs]__tg158"/>
      <sheetName val="Schedule_1_Trial_Balance3"/>
      <sheetName val="[Pharma_CIs][Pharma_CIs]__tg159"/>
      <sheetName val="[Pharma_CIs][Pharma_CIs]__tg160"/>
      <sheetName val="[Pharma_CIs][Pharma_CIs]__tg161"/>
      <sheetName val="[Pharma_CIs][Pharma_CIs]__tg162"/>
      <sheetName val="[Pharma_CIs][Pharma_CIs]__tg163"/>
      <sheetName val="[Pharma_CIs][Pharma_CIs]__tg164"/>
      <sheetName val="[Pharma_CIs]__tgf_sharepoin_482"/>
      <sheetName val="[Pharma_CIs]__tgf_sharepoin_483"/>
      <sheetName val="[Pharma_CIs]__tgf_sharepoin_484"/>
      <sheetName val="[Pharma_CIs]__tgf_sharepoin_485"/>
      <sheetName val="[Pharma_CIs]__tgf_sharepoin_486"/>
      <sheetName val="[Pharma_CIs]__tgf_sharepoin_487"/>
      <sheetName val="[Pharma_CIs]__tgf_sharepoin_488"/>
      <sheetName val="[Pharma_CIs]__tgf_sharepoin_489"/>
      <sheetName val="[Pharma_CIs]__tgf_sharepoin_490"/>
      <sheetName val="[Pharma_CIs]__tgf_sharepoin_491"/>
      <sheetName val="//tgf_sharepoint_com/Users/Fa15"/>
      <sheetName val="[Pharma_CIs]__tgf_sharepoin_492"/>
      <sheetName val="[Pharma_CIs]__tgf_sharepoin_493"/>
      <sheetName val="[Pharma_CIs]__tgf_sharepoin_494"/>
      <sheetName val="Pharma_CIs25"/>
      <sheetName val="Cost_Inputs21"/>
      <sheetName val="Detailed_Budget21"/>
      <sheetName val="Codes_21"/>
      <sheetName val="Apercu_-_Section_A21"/>
      <sheetName val="Budget_Lines18"/>
      <sheetName val="IRS_FORMAT_GF18"/>
      <sheetName val="Memo_HIV18"/>
      <sheetName val="Budget_Template18"/>
      <sheetName val="Data_Sheet18"/>
      <sheetName val="Item_cost18"/>
      <sheetName val="Rate_tables17"/>
      <sheetName val="1_Res_Hum17"/>
      <sheetName val="LFA_Programmatic_Progress_1B18"/>
      <sheetName val="SDA_1_116"/>
      <sheetName val="O__PTB_IMA16"/>
      <sheetName val="1__REQUETE_DES_FONDS16"/>
      <sheetName val="ACCUSE_DE_RECEPTION16"/>
      <sheetName val="2__SUIVI_FINANCIER16"/>
      <sheetName val="3__JOURNAL_DES_DEPENSES16"/>
      <sheetName val="4__SUIVI_BUDGETAIRE16"/>
      <sheetName val="5__EFR_MALARIA16"/>
      <sheetName val="6_0_RESOURCES_EMPLOIS16"/>
      <sheetName val="6_1RESSOURCES_EMPLOIS_CUMULES16"/>
      <sheetName val="7_0_DETAILS_DES_AVANCES16"/>
      <sheetName val="7_1_AVANCES_AGEES16"/>
      <sheetName val="8_DETAILS_DES_ENGAGEMENTS_Cpt16"/>
      <sheetName val="8_DETAILS_DES_ENGAG__non_cptb16"/>
      <sheetName val="9_DETAILS_DES_OBLIGATIONS16"/>
      <sheetName val="10_RECONCILIATION_BANCAIRE16"/>
      <sheetName val="11_PV_DE_CAISSE16"/>
      <sheetName val="12_INVENTAIRE_DES_ASSETS16"/>
      <sheetName val="[Pharma_CIs]__tgf_sharepoint598"/>
      <sheetName val="excelupload_T17"/>
      <sheetName val="GJ_T17"/>
      <sheetName val="Account_Code17"/>
      <sheetName val="T4_Codes17"/>
      <sheetName val="T7_Codes17"/>
      <sheetName val="Non-Statistical_Sampling_Mast16"/>
      <sheetName val="Two_Step_Revenue_Testing_Mast16"/>
      <sheetName val="Global_Data16"/>
      <sheetName val="Budget_résumé15"/>
      <sheetName val="Busgetisation_feuille_revisio16"/>
      <sheetName val="Staffing_Levels16"/>
      <sheetName val="Annexe_1a_PTB_Caritas15"/>
      <sheetName val="Annexe_6_Hypot_activités15"/>
      <sheetName val="to_print_for_signing16"/>
      <sheetName val="Memo_Malaria15"/>
      <sheetName val="[Pharma_CIs]__tgf_sharepoint599"/>
      <sheetName val="[Pharma_CIs]__tgf_sharepoint600"/>
      <sheetName val="[Pharma_CIs]__tgf_sharepoint601"/>
      <sheetName val="[Pharma_CIs]__tgf_sharepoint602"/>
      <sheetName val="[Pharma_CIs]__tgf_sharepoint603"/>
      <sheetName val="[Pharma_CIs]__tgf_sharepoint604"/>
      <sheetName val="[Pharma_CIs]__tgf_sharepoint605"/>
      <sheetName val="[Pharma_CIs]__tgf_sharepoint606"/>
      <sheetName val="[Pharma_CIs]__tgf_sharepoint607"/>
      <sheetName val="[Pharma_CIs]__tgf_sharepoint608"/>
      <sheetName val="[Pharma_CIs]__tgf_sharepoint609"/>
      <sheetName val="[Pharma_CIs]__tgf_sharepoint610"/>
      <sheetName val="[Pharma_CIs]__tgf_sharepoint611"/>
      <sheetName val="[Pharma_CIs]__tgf_sharepoint612"/>
      <sheetName val="[Pharma_CIs]__tgf_sharepoint613"/>
      <sheetName val="[Pharma_CIs]__tgf_sharepoint614"/>
      <sheetName val="[Pharma_CIs]__tgf_sharepoint615"/>
      <sheetName val="[Pharma_CIs]__tgf_sharepoint616"/>
      <sheetName val="[Pharma_CIs]__tgf_sharepoint617"/>
      <sheetName val="[Pharma_CIs]__tgf_sharepoint618"/>
      <sheetName val="[Pharma_CIs]__tgf_sharepoint619"/>
      <sheetName val="[Pharma_CIs]__tgf_sharepoint620"/>
      <sheetName val="[Pharma_CIs]__tgf_sharepoint621"/>
      <sheetName val="[Pharma_CIs]__tgf_sharepoint622"/>
      <sheetName val="[Pharma_CIs]__tgf_sharepoint623"/>
      <sheetName val="[Pharma_CIs]__tgf_sharepoint624"/>
      <sheetName val="[Pharma_CIs]__tgf_sharepoint625"/>
      <sheetName val="[Pharma_CIs]__tgf_sharepoint626"/>
      <sheetName val="[Pharma_CIs]__tgf_sharepoint627"/>
      <sheetName val="[Pharma_CIs]__tgf_sharepoint628"/>
      <sheetName val="[Pharma_CIs]__tgf_sharepoint629"/>
      <sheetName val="[Pharma_CIs]__tgf_sharepoint630"/>
      <sheetName val="[Pharma_CIs]__tgf_sharepoint631"/>
      <sheetName val="[Pharma_CIs]__tgf_sharepoint632"/>
      <sheetName val="[Pharma_CIs]__tgf_sharepoint633"/>
      <sheetName val="[Pharma_CIs]__tgf_sharepoint634"/>
      <sheetName val="[Pharma_CIs]__tgf_sharepoint635"/>
      <sheetName val="[Pharma_CIs]__tgf_sharepoint636"/>
      <sheetName val="[Pharma_CIs]__tgf_sharepoint637"/>
      <sheetName val="[Pharma_CIs]__tgf_sharepoint638"/>
      <sheetName val="[Pharma_CIs]__tgf_sharepoint639"/>
      <sheetName val="[Pharma_CIs]__tgf_sharepoint640"/>
      <sheetName val="[Pharma_CIs]__tgf_sharepoint641"/>
      <sheetName val="[Pharma_CIs]__tgf_sharepoint642"/>
      <sheetName val="[Pharma_CIs]__tgf_sharepoint643"/>
      <sheetName val="[Pharma_CIs]__tgf_sharepoint644"/>
      <sheetName val="[Pharma_CIs]__tgf_sharepoint645"/>
      <sheetName val="[Pharma_CIs]__tgf_sharepoint646"/>
      <sheetName val="[Pharma_CIs]__tgf_sharepoint647"/>
      <sheetName val="[Pharma_CIs]__tgf_sharepoint648"/>
      <sheetName val="[Pharma_CIs]__tgf_sharepoint649"/>
      <sheetName val="[Pharma_CIs]__tgf_sharepoint650"/>
      <sheetName val="[Pharma_CIs]__tgf_sharepoint651"/>
      <sheetName val="[Pharma_CIs]__tgf_sharepoint652"/>
      <sheetName val="Ficha_de_Recalendariz6"/>
      <sheetName val="Detalle_presupuestario_6"/>
      <sheetName val="Materialidad_(2)6"/>
      <sheetName val="PST_Triggers_-_Budget6"/>
      <sheetName val="[Pharma_CIs]__tgf_sharepoint653"/>
      <sheetName val="[Pharma_CIs]__tgf_sharepoint654"/>
      <sheetName val="[Pharma_CIs]__tgf_sharepoint655"/>
      <sheetName val="[Pharma_CIs]__tgf_sharepoint656"/>
      <sheetName val="[Pharma_CIs]__tgf_sharepoint657"/>
      <sheetName val="[Pharma_CIs]__tgf_sharepoint658"/>
      <sheetName val="[Pharma_CIs]__tgf_sharepoint659"/>
      <sheetName val="[Pharma_CIs]__tgf_sharepoint660"/>
      <sheetName val="[Pharma_CIs]__tgf_sharepoint661"/>
      <sheetName val="[Pharma_CIs]__tgf_sharepoint662"/>
      <sheetName val="[Pharma_CIs]__tgf_sharepoint663"/>
      <sheetName val="[Pharma_CIs]__tgf_sharepoint664"/>
      <sheetName val="[Pharma_CIs]__tgf_sharepoint665"/>
      <sheetName val="[Pharma_CIs]__tgf_sharepoint666"/>
      <sheetName val="[Pharma_CIs]__tgf_sharepoin_495"/>
      <sheetName val="[Pharma_CIs]__tgf_sharepoin_496"/>
      <sheetName val="[Pharma_CIs]__tgf_sharepoint667"/>
      <sheetName val="[Pharma_CIs]__tgf_sharepoint668"/>
      <sheetName val="[Pharma_CIs]__tgf_sharepoint669"/>
      <sheetName val="[Pharma_CIs]__tgf_sharepoint670"/>
      <sheetName val="[Pharma_CIs]__tgf_sharepoint671"/>
      <sheetName val="[Pharma_CIs]__tgf_sharepoint672"/>
      <sheetName val="[Pharma_CIs]__tgf_sharepoint673"/>
      <sheetName val="[Pharma_CIs]__tgf_sharepoint674"/>
      <sheetName val="[Pharma_CIs]__tgf_sharepoint675"/>
      <sheetName val="[Pharma_CIs]__tgf_sharepoint676"/>
      <sheetName val="[Pharma_CIs]__tgf_sharepoint677"/>
      <sheetName val="[Pharma_CIs]__tgf_sharepoint678"/>
      <sheetName val="[Pharma_CIs]__tgf_sharepoint679"/>
      <sheetName val="[Pharma_CIs]__tgf_sharepoint680"/>
      <sheetName val="[Pharma_CIs]__tgf_sharepoint681"/>
      <sheetName val="[Pharma_CIs]__tgf_sharepoint682"/>
      <sheetName val="[Pharma_CIs]__tgf_sharepoint683"/>
      <sheetName val="[Pharma_CIs]__tgf_sharepoint684"/>
      <sheetName val="[Pharma_CIs]__tgf_sharepoint685"/>
      <sheetName val="[Pharma_CIs]__tgf_sharepoint686"/>
      <sheetName val="[Pharma_CIs]__tgf_sharepoint687"/>
      <sheetName val="[Pharma_CIs]__tgf_sharepoint688"/>
      <sheetName val="[Pharma_CIs]__tgf_sharepoint689"/>
      <sheetName val="[Pharma_CIs]__tgf_sharepoint690"/>
      <sheetName val="[Pharma_CIs]__tgf_sharepoint691"/>
      <sheetName val="[Pharma_CIs]__tgf_sharepoint692"/>
      <sheetName val="[Pharma_CIs]__tgf_sharepoint693"/>
      <sheetName val="[Pharma_CIs]__tgf_sharepoint694"/>
      <sheetName val="[Pharma_CIs]__tgf_sharepoin_497"/>
      <sheetName val="[Pharma_CIs]__tgf_sharepoint695"/>
      <sheetName val="[Pharma_CIs][Pharma_CIs]__tgf42"/>
      <sheetName val="[Pharma_CIs]__tgf_sharepoin_498"/>
      <sheetName val="[Pharma_CIs]__tgf_sharepoin_499"/>
      <sheetName val="[Pharma_CIs]__tgf_sharepoin_500"/>
      <sheetName val="[Pharma_CIs]__tgf_sharepoin_501"/>
      <sheetName val="[Pharma_CIs][Pharma_CIs]__tgf43"/>
      <sheetName val="[Pharma_CIs]__tgf_sharepoin_502"/>
      <sheetName val="[Pharma_CIs]__tgf_sharepoin_503"/>
      <sheetName val="[Pharma_CIs]__tgf_sharepoin_504"/>
      <sheetName val="[Pharma_CIs]__tgf_sharepoin_505"/>
      <sheetName val="[Pharma_CIs]__tgf_sharepoin_506"/>
      <sheetName val="[Pharma_CIs]__tgf_sharepoin_507"/>
      <sheetName val="[Pharma_CIs]__tgf_sharepoin_508"/>
      <sheetName val="[Pharma_CIs]__tgf_sharepoin_509"/>
      <sheetName val="[Pharma_CIs]__tgf_sharepoin_510"/>
      <sheetName val="[Pharma_CIs]__tgf_sharepoin_511"/>
      <sheetName val="[Pharma_CIs]__tgf_sharepoin_512"/>
      <sheetName val="[Pharma_CIs]__tgf_sharepoin_513"/>
      <sheetName val="[Pharma_CIs]__tgf_sharepoin_514"/>
      <sheetName val="[Pharma_CIs]__tgf_sharepoin_515"/>
      <sheetName val="[Pharma_CIs]__tgf_sharepoin_516"/>
      <sheetName val="[Pharma_CIs]__tgf_sharepoin_517"/>
      <sheetName val="[Pharma_CIs]__tgf_sharepoin_518"/>
      <sheetName val="[Pharma_CIs]__tgf_sharepoin_519"/>
      <sheetName val="[Pharma_CIs]__tgf_sharepoin_520"/>
      <sheetName val="[Pharma_CIs]__tgf_sharepoin_521"/>
      <sheetName val="[Pharma_CIs]__tgf_sharepoin_522"/>
      <sheetName val="[Pharma_CIs]__tgf_sharepoin_523"/>
      <sheetName val="[Pharma_CIs]__tgf_sharepoin_524"/>
      <sheetName val="[Pharma_CIs]__tgf_sharepoin_525"/>
      <sheetName val="[Pharma_CIs][Pharma_CIs]__tgf44"/>
      <sheetName val="[Pharma_CIs][Pharma_CIs]__tgf45"/>
      <sheetName val="[Pharma_CIs][Pharma_CIs]__tgf46"/>
      <sheetName val="[Pharma_CIs]__tgf_sharepoin_526"/>
      <sheetName val="[Pharma_CIs]__tgf_sharepoin_527"/>
      <sheetName val="[Pharma_CIs]__tgf_sharepoin_528"/>
      <sheetName val="[Pharma_CIs][Pharma_CIs]__tgf47"/>
      <sheetName val="[Pharma_CIs]__tgf_sharepoin_529"/>
      <sheetName val="[Pharma_CIs][Pharma_CIs]__tgf48"/>
      <sheetName val="[Pharma_CIs]__tgf_sharepoin_530"/>
      <sheetName val="[Pharma_CIs]__tgf_sharepoin_531"/>
      <sheetName val="[Pharma_CIs][Pharma_CIs]__tgf49"/>
      <sheetName val="[Pharma_CIs]__tgf_sharepoin_532"/>
      <sheetName val="[Pharma_CIs]__tgf_sharepoin_533"/>
      <sheetName val="[Pharma_CIs]__tgf_sharepoin_534"/>
      <sheetName val="[Pharma_CIs]__tgf_sharepoin_535"/>
      <sheetName val="[Pharma_CIs]__tgf_sharepoin_536"/>
      <sheetName val="[Pharma_CIs][Pharma_CIs]__tg165"/>
      <sheetName val="[Pharma_CIs][Pharma_CIs]__tg166"/>
      <sheetName val="[Pharma_CIs]__tgf_sharepoin_537"/>
      <sheetName val="[Pharma_CIs]__tgf_sharepoin_538"/>
      <sheetName val="[Pharma_CIs]__tgf_sharepoin_539"/>
      <sheetName val="[Pharma_CIs][Pharma_CIs]//tgf_5"/>
      <sheetName val="[Pharma_CIs][Pharma_CIs]__tg167"/>
      <sheetName val="[Pharma_CIs][Pharma_CIs]__tg168"/>
      <sheetName val="[Pharma_CIs][Pharma_CIs]__tg169"/>
      <sheetName val="[Pharma_CIs][Pharma_CIs]__tg170"/>
      <sheetName val="[Pharma_CIs]__tgf_sharepoin_540"/>
      <sheetName val="[Pharma_CIs]__tgf_sharepoin_541"/>
      <sheetName val="[Pharma_CIs][Pharma_CIs]__tg171"/>
      <sheetName val="[Pharma_CIs]__tgf_sharepoin_542"/>
      <sheetName val="[Pharma_CIs][Pharma_CIs]__tg172"/>
      <sheetName val="[Pharma_CIs]__tgf_sharepoin_543"/>
      <sheetName val="[Pharma_CIs]__tgf_sharepoin_544"/>
      <sheetName val="[Pharma_CIs]__tgf_sharepoin_545"/>
      <sheetName val="[Pharma_CIs]__tgf_sharepoin_546"/>
      <sheetName val="[Pharma_CIs]__tgf_sharepoin_547"/>
      <sheetName val="[Pharma_CIs]__tgf_sharepoin_548"/>
      <sheetName val="[Pharma_CIs]__tgf_sharepoin_549"/>
      <sheetName val="[Pharma_CIs][Pharma_CIs]__tg173"/>
      <sheetName val="[Pharma_CIs]__tgf_sharepoin_550"/>
      <sheetName val="[Pharma_CIs][Pharma_CIs]__tg174"/>
      <sheetName val="[Pharma_CIs]__tgf_sharepoin_551"/>
      <sheetName val="[Pharma_CIs]__tgf_sharepoin_552"/>
      <sheetName val="[Pharma_CIs]__tgf_sharepoin_553"/>
      <sheetName val="[Pharma_CIs]__tgf_sharepoin_554"/>
      <sheetName val="[Pharma_CIs]__tgf_sharepoin_555"/>
      <sheetName val="[Pharma_CIs][Pharma_CIs]__tg175"/>
      <sheetName val="[Pharma_CIs]__tgf_sharepoin_556"/>
      <sheetName val="[Pharma_CIs][Pharma_CIs]__tg176"/>
      <sheetName val="[Pharma_CIs]__tgf_sharepoin_557"/>
      <sheetName val="[Pharma_CIs]__tgf_sharepoin_558"/>
      <sheetName val="[Pharma_CIs]__tgf_sharepoin_559"/>
      <sheetName val="[Pharma_CIs]__tgf_sharepoin_560"/>
      <sheetName val="[Pharma_CIs]__tgf_sharepoin_561"/>
      <sheetName val="[Pharma_CIs]__tgf_sharepoin_562"/>
      <sheetName val="[Pharma_CIs]__tgf_sharepoin_563"/>
      <sheetName val="[Pharma_CIs]__tgf_sharepoin_564"/>
      <sheetName val="Avril_2020_Cohesion_sociale4"/>
      <sheetName val="[Pharma_CIs][Pharma_CIs]__tg177"/>
      <sheetName val="[Pharma_CIs][Pharma_CIs]__tg178"/>
      <sheetName val="[Pharma_CIs][Pharma_CIs]__tg179"/>
      <sheetName val="[Pharma_CIs][Pharma_CIs]__tg180"/>
      <sheetName val="[Pharma_CIs][Pharma_CIs]__tg181"/>
      <sheetName val="[Pharma_CIs][Pharma_CIs]__tg182"/>
      <sheetName val="[Pharma_CIs][Pharma_CIs]__tg183"/>
      <sheetName val="[Pharma_CIs][Pharma_CIs]__tg184"/>
      <sheetName val="[Pharma_CIs][Pharma_CIs]__tg185"/>
      <sheetName val="[Pharma_CIs][Pharma_CIs]__tg186"/>
      <sheetName val="[Pharma_CIs][Pharma_CIs]__tg187"/>
      <sheetName val="[Pharma_CIs][Pharma_CIs]__tg188"/>
      <sheetName val="[Pharma_CIs][Pharma_CIs]__tg189"/>
      <sheetName val="[Pharma_CIs][Pharma_CIs]__tg190"/>
      <sheetName val="[Pharma_CIs][Pharma_CIs]__tg191"/>
      <sheetName val="[Pharma_CIs][Pharma_CIs]__tg192"/>
      <sheetName val="[Pharma_CIs][Pharma_CIs]__tg193"/>
      <sheetName val="[Pharma_CIs][Pharma_CIs]__tg194"/>
      <sheetName val="Schedule_1_Trial_Balance4"/>
      <sheetName val="[Pharma_CIs][Pharma_CIs]__tg195"/>
      <sheetName val="[Pharma_CIs][Pharma_CIs]__tg196"/>
      <sheetName val="[Pharma_CIs][Pharma_CIs]__tg197"/>
      <sheetName val="[Pharma_CIs][Pharma_CIs]__tg198"/>
      <sheetName val="[Pharma_CIs][Pharma_CIs]__tg199"/>
      <sheetName val="[Pharma_CIs][Pharma_CIs]__tg200"/>
      <sheetName val="[Pharma_CIs]__tgf_sharepoin_565"/>
      <sheetName val="[Pharma_CIs]__tgf_sharepoin_566"/>
      <sheetName val="[Pharma_CIs]__tgf_sharepoin_567"/>
      <sheetName val="[Pharma_CIs]__tgf_sharepoin_568"/>
      <sheetName val="[Pharma_CIs]__tgf_sharepoin_569"/>
      <sheetName val="[Pharma_CIs]__tgf_sharepoin_570"/>
      <sheetName val="[Pharma_CIs]__tgf_sharepoin_571"/>
      <sheetName val="[Pharma_CIs]__tgf_sharepoin_572"/>
      <sheetName val="[Pharma_CIs]__tgf_sharepoin_573"/>
      <sheetName val="[Pharma_CIs]__tgf_sharepoin_574"/>
      <sheetName val="//tgf_sharepoint_com/Users/Fa16"/>
      <sheetName val="[Pharma_CIs]__tgf_sharepoin_575"/>
      <sheetName val="[Pharma_CIs]__tgf_sharepoin_576"/>
      <sheetName val="[Pharma_CIs]__tgf_sharepoin_577"/>
      <sheetName val="[Pharma_CIs][Pharma_CIs]__tg201"/>
      <sheetName val="[Pharma_CIs][Pharma_CIs]__tg202"/>
      <sheetName val="[Pharma_CIs][Pharma_CIs]__tg203"/>
      <sheetName val="[Pharma_CIs][Pharma_CIs]__tg204"/>
      <sheetName val="[Pharma_CIs][Pharma_CIs]__tg205"/>
      <sheetName val="4__National_Staff"/>
      <sheetName val="[Pharma_CIs][Pharma_CIs]__tg206"/>
      <sheetName val="CASH_BOOK"/>
      <sheetName val="[Pharma CIs][Pharma CIs]__tg_69"/>
      <sheetName val="[Pharma CIs][Pharma CIs]__tg_68"/>
      <sheetName val="[Pharma CIs][Pharma CIs]__tg_65"/>
      <sheetName val="[Pharma CIs][Pharma CIs]__tg_66"/>
      <sheetName val="[Pharma CIs][Pharma CIs]__tg_67"/>
      <sheetName val="[Pharma CIs][Pharma CIs]__tg_70"/>
      <sheetName val="[Pharma CIs][Pharma CIs]__tg_71"/>
      <sheetName val="[Pharma CIs][Pharma CIs]__tg_73"/>
      <sheetName val="[Pharma CIs][Pharma CIs]__tg_72"/>
      <sheetName val="[Pharma CIs][Pharma CIs]__tg_74"/>
      <sheetName val="[Pharma CIs][Pharma CIs]__tg_77"/>
      <sheetName val="[Pharma CIs][Pharma CIs]__tg_75"/>
      <sheetName val="[Pharma CIs][Pharma CIs]__tg_76"/>
      <sheetName val="[Pharma CIs][Pharma CIs]__tg_83"/>
      <sheetName val="[Pharma CIs][Pharma CIs]__tg_78"/>
      <sheetName val="[Pharma CIs][Pharma CIs]__tg_82"/>
      <sheetName val="[Pharma CIs][Pharma CIs]__tg_81"/>
      <sheetName val="[Pharma CIs][Pharma CIs]__tg_79"/>
      <sheetName val="[Pharma CIs][Pharma CIs]__tg_80"/>
      <sheetName val="[Pharma CIs][Pharma CIs]__tg_85"/>
      <sheetName val="[Pharma CIs][Pharma CIs]__tg_84"/>
      <sheetName val="[Pharma CIs][Pharma CIs]__tg_86"/>
      <sheetName val="Pharma_CIs26"/>
      <sheetName val="Cost_Inputs22"/>
      <sheetName val="Detailed_Budget22"/>
      <sheetName val="Codes_22"/>
      <sheetName val="Apercu_-_Section_A22"/>
      <sheetName val="Budget_Lines19"/>
      <sheetName val="IRS_FORMAT_GF19"/>
      <sheetName val="Memo_HIV19"/>
      <sheetName val="Budget_Template19"/>
      <sheetName val="Data_Sheet19"/>
      <sheetName val="Item_cost19"/>
      <sheetName val="Rate_tables18"/>
      <sheetName val="1_Res_Hum18"/>
      <sheetName val="LFA_Programmatic_Progress_1B19"/>
      <sheetName val="SDA_1_117"/>
      <sheetName val="O__PTB_IMA17"/>
      <sheetName val="1__REQUETE_DES_FONDS17"/>
      <sheetName val="ACCUSE_DE_RECEPTION17"/>
      <sheetName val="2__SUIVI_FINANCIER17"/>
      <sheetName val="3__JOURNAL_DES_DEPENSES17"/>
      <sheetName val="4__SUIVI_BUDGETAIRE17"/>
      <sheetName val="5__EFR_MALARIA17"/>
      <sheetName val="6_0_RESOURCES_EMPLOIS17"/>
      <sheetName val="6_1RESSOURCES_EMPLOIS_CUMULES17"/>
      <sheetName val="7_0_DETAILS_DES_AVANCES17"/>
      <sheetName val="7_1_AVANCES_AGEES17"/>
      <sheetName val="8_DETAILS_DES_ENGAGEMENTS_Cpt17"/>
      <sheetName val="8_DETAILS_DES_ENGAG__non_cptb17"/>
      <sheetName val="9_DETAILS_DES_OBLIGATIONS17"/>
      <sheetName val="10_RECONCILIATION_BANCAIRE17"/>
      <sheetName val="11_PV_DE_CAISSE17"/>
      <sheetName val="12_INVENTAIRE_DES_ASSETS17"/>
      <sheetName val="[Pharma_CIs]__tgf_sharepoint696"/>
      <sheetName val="excelupload_T18"/>
      <sheetName val="GJ_T18"/>
      <sheetName val="Account_Code18"/>
      <sheetName val="T4_Codes18"/>
      <sheetName val="T7_Codes18"/>
      <sheetName val="Non-Statistical_Sampling_Mast17"/>
      <sheetName val="Two_Step_Revenue_Testing_Mast17"/>
      <sheetName val="Global_Data17"/>
      <sheetName val="Budget_résumé16"/>
      <sheetName val="Busgetisation_feuille_revisio17"/>
      <sheetName val="Staffing_Levels17"/>
      <sheetName val="Annexe_1a_PTB_Caritas16"/>
      <sheetName val="Annexe_6_Hypot_activités16"/>
      <sheetName val="to_print_for_signing17"/>
      <sheetName val="Memo_Malaria16"/>
      <sheetName val="[Pharma_CIs]__tgf_sharepoint697"/>
      <sheetName val="[Pharma_CIs]__tgf_sharepoint698"/>
      <sheetName val="[Pharma_CIs]__tgf_sharepoint699"/>
      <sheetName val="[Pharma_CIs]__tgf_sharepoint700"/>
      <sheetName val="[Pharma_CIs]__tgf_sharepoint701"/>
      <sheetName val="[Pharma_CIs]__tgf_sharepoint702"/>
      <sheetName val="[Pharma_CIs]__tgf_sharepoint703"/>
      <sheetName val="[Pharma_CIs]__tgf_sharepoint704"/>
      <sheetName val="[Pharma_CIs]__tgf_sharepoint705"/>
      <sheetName val="[Pharma_CIs]__tgf_sharepoint706"/>
      <sheetName val="[Pharma_CIs]__tgf_sharepoint707"/>
      <sheetName val="[Pharma_CIs]__tgf_sharepoint708"/>
      <sheetName val="[Pharma_CIs]__tgf_sharepoint709"/>
      <sheetName val="[Pharma_CIs]__tgf_sharepoint710"/>
      <sheetName val="[Pharma_CIs]__tgf_sharepoint711"/>
      <sheetName val="[Pharma_CIs]__tgf_sharepoint712"/>
      <sheetName val="[Pharma_CIs]__tgf_sharepoint713"/>
      <sheetName val="[Pharma_CIs]__tgf_sharepoint714"/>
      <sheetName val="[Pharma_CIs]__tgf_sharepoint715"/>
      <sheetName val="[Pharma_CIs]__tgf_sharepoint716"/>
      <sheetName val="[Pharma_CIs]__tgf_sharepoint717"/>
      <sheetName val="[Pharma_CIs]__tgf_sharepoint718"/>
      <sheetName val="[Pharma_CIs]__tgf_sharepoint719"/>
      <sheetName val="[Pharma_CIs]__tgf_sharepoint720"/>
      <sheetName val="[Pharma_CIs]__tgf_sharepoint721"/>
      <sheetName val="[Pharma_CIs]__tgf_sharepoint722"/>
      <sheetName val="[Pharma_CIs]__tgf_sharepoint723"/>
      <sheetName val="[Pharma_CIs]__tgf_sharepoint724"/>
      <sheetName val="[Pharma_CIs]__tgf_sharepoint725"/>
      <sheetName val="[Pharma_CIs]__tgf_sharepoint726"/>
      <sheetName val="[Pharma_CIs]__tgf_sharepoint727"/>
      <sheetName val="[Pharma_CIs]__tgf_sharepoint728"/>
      <sheetName val="[Pharma_CIs]__tgf_sharepoint729"/>
      <sheetName val="[Pharma_CIs]__tgf_sharepoint730"/>
      <sheetName val="[Pharma_CIs]__tgf_sharepoint731"/>
      <sheetName val="[Pharma_CIs]__tgf_sharepoint732"/>
      <sheetName val="[Pharma_CIs]__tgf_sharepoint733"/>
      <sheetName val="[Pharma_CIs]__tgf_sharepoint734"/>
      <sheetName val="[Pharma_CIs]__tgf_sharepoint735"/>
      <sheetName val="[Pharma_CIs]__tgf_sharepoint736"/>
      <sheetName val="[Pharma_CIs]__tgf_sharepoint737"/>
      <sheetName val="[Pharma_CIs]__tgf_sharepoint738"/>
      <sheetName val="[Pharma_CIs]__tgf_sharepoint739"/>
      <sheetName val="[Pharma_CIs]__tgf_sharepoint740"/>
      <sheetName val="[Pharma_CIs]__tgf_sharepoint741"/>
      <sheetName val="[Pharma_CIs]__tgf_sharepoint742"/>
      <sheetName val="[Pharma_CIs]__tgf_sharepoint743"/>
      <sheetName val="[Pharma_CIs]__tgf_sharepoint744"/>
      <sheetName val="[Pharma_CIs]__tgf_sharepoint745"/>
      <sheetName val="[Pharma_CIs]__tgf_sharepoint746"/>
      <sheetName val="[Pharma_CIs]__tgf_sharepoint747"/>
      <sheetName val="[Pharma_CIs]__tgf_sharepoint748"/>
      <sheetName val="[Pharma_CIs]__tgf_sharepoint749"/>
      <sheetName val="[Pharma_CIs]__tgf_sharepoint750"/>
      <sheetName val="Ficha_de_Recalendariz7"/>
      <sheetName val="Detalle_presupuestario_7"/>
      <sheetName val="Materialidad_(2)7"/>
      <sheetName val="PST_Triggers_-_Budget7"/>
      <sheetName val="[Pharma_CIs]__tgf_sharepoint751"/>
      <sheetName val="[Pharma_CIs]__tgf_sharepoint752"/>
      <sheetName val="[Pharma_CIs]__tgf_sharepoint753"/>
      <sheetName val="[Pharma_CIs]__tgf_sharepoint754"/>
      <sheetName val="[Pharma_CIs]__tgf_sharepoint755"/>
      <sheetName val="[Pharma_CIs]__tgf_sharepoint756"/>
      <sheetName val="[Pharma_CIs]__tgf_sharepoint757"/>
      <sheetName val="[Pharma_CIs]__tgf_sharepoint758"/>
      <sheetName val="[Pharma_CIs]__tgf_sharepoint759"/>
      <sheetName val="[Pharma_CIs]__tgf_sharepoint760"/>
      <sheetName val="[Pharma_CIs]__tgf_sharepoint761"/>
      <sheetName val="[Pharma_CIs]__tgf_sharepoint762"/>
      <sheetName val="[Pharma_CIs]__tgf_sharepoint763"/>
      <sheetName val="[Pharma_CIs]__tgf_sharepoint764"/>
      <sheetName val="[Pharma_CIs]__tgf_sharepoin_578"/>
      <sheetName val="[Pharma_CIs]__tgf_sharepoin_579"/>
      <sheetName val="[Pharma_CIs]__tgf_sharepoint765"/>
      <sheetName val="[Pharma_CIs]__tgf_sharepoint766"/>
      <sheetName val="[Pharma_CIs]__tgf_sharepoint767"/>
      <sheetName val="[Pharma_CIs]__tgf_sharepoint768"/>
      <sheetName val="[Pharma_CIs]__tgf_sharepoint769"/>
      <sheetName val="[Pharma_CIs]__tgf_sharepoint770"/>
      <sheetName val="[Pharma_CIs]__tgf_sharepoint771"/>
      <sheetName val="[Pharma_CIs]__tgf_sharepoint772"/>
      <sheetName val="[Pharma_CIs]__tgf_sharepoint773"/>
      <sheetName val="[Pharma_CIs]__tgf_sharepoint774"/>
      <sheetName val="[Pharma_CIs]__tgf_sharepoint775"/>
      <sheetName val="[Pharma_CIs]__tgf_sharepoint776"/>
      <sheetName val="[Pharma_CIs]__tgf_sharepoint777"/>
      <sheetName val="[Pharma_CIs]__tgf_sharepoint778"/>
      <sheetName val="[Pharma_CIs]__tgf_sharepoint779"/>
      <sheetName val="[Pharma_CIs]__tgf_sharepoint780"/>
      <sheetName val="[Pharma_CIs]__tgf_sharepoint781"/>
      <sheetName val="[Pharma_CIs]__tgf_sharepoint782"/>
      <sheetName val="[Pharma_CIs]__tgf_sharepoint783"/>
      <sheetName val="[Pharma_CIs]__tgf_sharepoint784"/>
      <sheetName val="[Pharma_CIs]__tgf_sharepoint785"/>
      <sheetName val="[Pharma_CIs]__tgf_sharepoint786"/>
      <sheetName val="[Pharma_CIs]__tgf_sharepoint787"/>
      <sheetName val="[Pharma_CIs]__tgf_sharepoint788"/>
      <sheetName val="[Pharma_CIs]__tgf_sharepoint789"/>
      <sheetName val="[Pharma_CIs]__tgf_sharepoint790"/>
      <sheetName val="[Pharma_CIs]__tgf_sharepoint791"/>
      <sheetName val="[Pharma_CIs]__tgf_sharepoint792"/>
      <sheetName val="[Pharma_CIs]__tgf_sharepoin_580"/>
      <sheetName val="[Pharma_CIs]__tgf_sharepoint793"/>
      <sheetName val="[Pharma_CIs][Pharma_CIs]__tgf50"/>
      <sheetName val="[Pharma_CIs]__tgf_sharepoin_581"/>
      <sheetName val="[Pharma_CIs]__tgf_sharepoin_582"/>
      <sheetName val="[Pharma_CIs]__tgf_sharepoin_583"/>
      <sheetName val="[Pharma_CIs]__tgf_sharepoin_584"/>
      <sheetName val="[Pharma_CIs][Pharma_CIs]__tgf51"/>
      <sheetName val="[Pharma_CIs]__tgf_sharepoin_585"/>
      <sheetName val="[Pharma_CIs]__tgf_sharepoin_586"/>
      <sheetName val="[Pharma_CIs]__tgf_sharepoin_587"/>
      <sheetName val="[Pharma_CIs]__tgf_sharepoin_588"/>
      <sheetName val="[Pharma_CIs]__tgf_sharepoin_589"/>
      <sheetName val="[Pharma_CIs]__tgf_sharepoin_590"/>
      <sheetName val="[Pharma_CIs]__tgf_sharepoin_591"/>
      <sheetName val="[Pharma_CIs]__tgf_sharepoin_592"/>
      <sheetName val="[Pharma_CIs]__tgf_sharepoin_593"/>
      <sheetName val="[Pharma_CIs]__tgf_sharepoin_594"/>
      <sheetName val="[Pharma_CIs]__tgf_sharepoin_595"/>
      <sheetName val="[Pharma_CIs]__tgf_sharepoin_596"/>
      <sheetName val="[Pharma_CIs]__tgf_sharepoin_597"/>
      <sheetName val="[Pharma_CIs]__tgf_sharepoin_598"/>
      <sheetName val="[Pharma_CIs]__tgf_sharepoin_599"/>
      <sheetName val="[Pharma_CIs]__tgf_sharepoin_600"/>
      <sheetName val="[Pharma_CIs]__tgf_sharepoin_601"/>
      <sheetName val="[Pharma_CIs]__tgf_sharepoin_602"/>
      <sheetName val="[Pharma_CIs]__tgf_sharepoin_603"/>
      <sheetName val="[Pharma_CIs]__tgf_sharepoin_604"/>
      <sheetName val="[Pharma_CIs]__tgf_sharepoin_605"/>
      <sheetName val="[Pharma_CIs]__tgf_sharepoin_606"/>
      <sheetName val="[Pharma_CIs]__tgf_sharepoin_607"/>
      <sheetName val="[Pharma_CIs]__tgf_sharepoin_608"/>
      <sheetName val="[Pharma_CIs][Pharma_CIs]__tgf52"/>
      <sheetName val="[Pharma_CIs][Pharma_CIs]__tgf53"/>
      <sheetName val="[Pharma_CIs][Pharma_CIs]__tgf54"/>
      <sheetName val="[Pharma_CIs]__tgf_sharepoin_609"/>
      <sheetName val="[Pharma_CIs]__tgf_sharepoin_610"/>
      <sheetName val="[Pharma_CIs]__tgf_sharepoin_611"/>
      <sheetName val="[Pharma_CIs][Pharma_CIs]__tgf55"/>
      <sheetName val="[Pharma_CIs]__tgf_sharepoin_612"/>
      <sheetName val="[Pharma_CIs][Pharma_CIs]__tgf56"/>
      <sheetName val="[Pharma_CIs]__tgf_sharepoin_613"/>
      <sheetName val="[Pharma_CIs]__tgf_sharepoin_614"/>
      <sheetName val="[Pharma_CIs][Pharma_CIs]__tgf57"/>
      <sheetName val="[Pharma_CIs]__tgf_sharepoin_615"/>
      <sheetName val="[Pharma_CIs]__tgf_sharepoin_616"/>
      <sheetName val="[Pharma_CIs]__tgf_sharepoin_617"/>
      <sheetName val="[Pharma_CIs]__tgf_sharepoin_618"/>
      <sheetName val="[Pharma_CIs]__tgf_sharepoin_619"/>
      <sheetName val="[Pharma_CIs][Pharma_CIs]__tg207"/>
      <sheetName val="[Pharma_CIs][Pharma_CIs]__tg208"/>
      <sheetName val="[Pharma_CIs]__tgf_sharepoin_620"/>
      <sheetName val="[Pharma_CIs]__tgf_sharepoin_621"/>
      <sheetName val="[Pharma_CIs]__tgf_sharepoin_622"/>
      <sheetName val="[Pharma_CIs][Pharma_CIs]//tgf_6"/>
      <sheetName val="[Pharma_CIs][Pharma_CIs]__tg209"/>
      <sheetName val="[Pharma_CIs][Pharma_CIs]__tg210"/>
      <sheetName val="[Pharma_CIs][Pharma_CIs]__tg211"/>
      <sheetName val="[Pharma_CIs][Pharma_CIs]__tg212"/>
      <sheetName val="[Pharma_CIs]__tgf_sharepoin_623"/>
      <sheetName val="[Pharma_CIs]__tgf_sharepoin_624"/>
      <sheetName val="[Pharma_CIs][Pharma_CIs]__tg213"/>
      <sheetName val="[Pharma_CIs]__tgf_sharepoin_625"/>
      <sheetName val="[Pharma_CIs][Pharma_CIs]__tg214"/>
      <sheetName val="[Pharma_CIs]__tgf_sharepoin_626"/>
      <sheetName val="[Pharma_CIs]__tgf_sharepoin_627"/>
      <sheetName val="[Pharma_CIs]__tgf_sharepoin_628"/>
      <sheetName val="[Pharma_CIs]__tgf_sharepoin_629"/>
      <sheetName val="[Pharma_CIs]__tgf_sharepoin_630"/>
      <sheetName val="[Pharma_CIs]__tgf_sharepoin_631"/>
      <sheetName val="[Pharma_CIs]__tgf_sharepoin_632"/>
      <sheetName val="[Pharma_CIs][Pharma_CIs]__tg215"/>
      <sheetName val="[Pharma_CIs]__tgf_sharepoin_633"/>
      <sheetName val="[Pharma_CIs][Pharma_CIs]__tg216"/>
      <sheetName val="[Pharma_CIs]__tgf_sharepoin_634"/>
      <sheetName val="[Pharma_CIs]__tgf_sharepoin_635"/>
      <sheetName val="[Pharma_CIs]__tgf_sharepoin_636"/>
      <sheetName val="[Pharma_CIs]__tgf_sharepoin_637"/>
      <sheetName val="[Pharma_CIs]__tgf_sharepoin_638"/>
      <sheetName val="[Pharma_CIs][Pharma_CIs]__tg217"/>
      <sheetName val="[Pharma_CIs]__tgf_sharepoin_639"/>
      <sheetName val="[Pharma_CIs][Pharma_CIs]__tg218"/>
      <sheetName val="[Pharma_CIs]__tgf_sharepoin_640"/>
      <sheetName val="[Pharma_CIs]__tgf_sharepoin_641"/>
      <sheetName val="[Pharma_CIs]__tgf_sharepoin_642"/>
      <sheetName val="[Pharma_CIs]__tgf_sharepoin_643"/>
      <sheetName val="[Pharma_CIs]__tgf_sharepoin_644"/>
      <sheetName val="[Pharma_CIs]__tgf_sharepoin_645"/>
      <sheetName val="[Pharma_CIs]__tgf_sharepoin_646"/>
      <sheetName val="[Pharma_CIs]__tgf_sharepoin_647"/>
      <sheetName val="Avril_2020_Cohesion_sociale5"/>
      <sheetName val="[Pharma_CIs][Pharma_CIs]__tg219"/>
      <sheetName val="[Pharma_CIs][Pharma_CIs]__tg220"/>
      <sheetName val="[Pharma_CIs][Pharma_CIs]__tg221"/>
      <sheetName val="[Pharma_CIs][Pharma_CIs]__tg222"/>
      <sheetName val="[Pharma_CIs][Pharma_CIs]__tg223"/>
      <sheetName val="[Pharma_CIs][Pharma_CIs]__tg224"/>
      <sheetName val="[Pharma_CIs][Pharma_CIs]__tg225"/>
      <sheetName val="[Pharma_CIs][Pharma_CIs]__tg226"/>
      <sheetName val="[Pharma_CIs][Pharma_CIs]__tg227"/>
      <sheetName val="[Pharma_CIs][Pharma_CIs]__tg228"/>
      <sheetName val="[Pharma_CIs][Pharma_CIs]__tg229"/>
      <sheetName val="[Pharma_CIs][Pharma_CIs]__tg230"/>
      <sheetName val="[Pharma_CIs][Pharma_CIs]__tg231"/>
      <sheetName val="[Pharma_CIs][Pharma_CIs]__tg232"/>
      <sheetName val="[Pharma_CIs][Pharma_CIs]__tg233"/>
      <sheetName val="[Pharma_CIs][Pharma_CIs]__tg234"/>
      <sheetName val="[Pharma_CIs][Pharma_CIs]__tg235"/>
      <sheetName val="[Pharma_CIs][Pharma_CIs]__tg236"/>
      <sheetName val="Schedule_1_Trial_Balance5"/>
      <sheetName val="[Pharma_CIs][Pharma_CIs]__tg237"/>
      <sheetName val="[Pharma_CIs][Pharma_CIs]__tg238"/>
      <sheetName val="[Pharma_CIs][Pharma_CIs]__tg239"/>
      <sheetName val="[Pharma_CIs][Pharma_CIs]__tg240"/>
      <sheetName val="[Pharma_CIs][Pharma_CIs]__tg241"/>
      <sheetName val="[Pharma_CIs][Pharma_CIs]__tg242"/>
      <sheetName val="[Pharma_CIs]__tgf_sharepoin_648"/>
      <sheetName val="[Pharma_CIs]__tgf_sharepoin_649"/>
      <sheetName val="[Pharma_CIs]__tgf_sharepoin_650"/>
      <sheetName val="[Pharma_CIs]__tgf_sharepoin_651"/>
      <sheetName val="[Pharma_CIs]__tgf_sharepoin_652"/>
      <sheetName val="[Pharma_CIs]__tgf_sharepoin_653"/>
      <sheetName val="[Pharma_CIs]__tgf_sharepoin_654"/>
      <sheetName val="[Pharma_CIs]__tgf_sharepoin_655"/>
      <sheetName val="[Pharma_CIs]__tgf_sharepoin_656"/>
      <sheetName val="[Pharma_CIs]__tgf_sharepoin_657"/>
      <sheetName val="//tgf_sharepoint_com/Users/Fa17"/>
      <sheetName val="[Pharma_CIs]__tgf_sharepoin_658"/>
      <sheetName val="[Pharma_CIs]__tgf_sharepoin_659"/>
      <sheetName val="[Pharma_CIs]__tgf_sharepoin_660"/>
      <sheetName val="[Pharma_CIs][Pharma_CIs]__tg243"/>
      <sheetName val="[Pharma_CIs][Pharma_CIs]__tg244"/>
      <sheetName val="[Pharma_CIs][Pharma_CIs]__tg245"/>
      <sheetName val="[Pharma_CIs][Pharma_CIs]__tg246"/>
      <sheetName val="[Pharma_CIs][Pharma_CIs]__tg247"/>
      <sheetName val="4__National_Staff1"/>
      <sheetName val="[Pharma_CIs][Pharma_CIs]__tg248"/>
      <sheetName val="CASH_BOOK1"/>
      <sheetName val="[Pharma CIs][Pharma CIs]__tg_87"/>
      <sheetName val="[Pharma CIs][Pharma CIs]__tg_88"/>
      <sheetName val="[Pharma CIs][Pharma CIs]__tg_89"/>
      <sheetName val="[Pharma CIs][Pharma CIs]__tg_93"/>
      <sheetName val="[Pharma CIs][Pharma CIs]__tg_91"/>
      <sheetName val="[Pharma CIs][Pharma CIs]__tg_90"/>
      <sheetName val="[Pharma CIs][Pharma CIs]__tg_92"/>
      <sheetName val="[Pharma CIs][Pharma CIs]__tg_95"/>
      <sheetName val="[Pharma CIs][Pharma CIs]__tg_94"/>
      <sheetName val="[Pharma CIs][Pharma CIs]__tg_96"/>
      <sheetName val="[Pharma CIs][Pharma CIs]__tg_97"/>
      <sheetName val="[Pharma CIs][Pharma CIs]__tg_99"/>
      <sheetName val="[Pharma CIs][Pharma CIs]__tg_98"/>
      <sheetName val="[Pharma CIs][Pharma CIs]__t_106"/>
      <sheetName val="[Pharma CIs][Pharma CIs]__t_105"/>
      <sheetName val="[Pharma CIs][Pharma CIs]__t_101"/>
      <sheetName val="[Pharma CIs][Pharma CIs]__t_100"/>
      <sheetName val="[Pharma CIs][Pharma CIs]__t_102"/>
      <sheetName val="[Pharma CIs][Pharma CIs]__t_104"/>
      <sheetName val="[Pharma CIs][Pharma CIs]__t_103"/>
      <sheetName val="[Pharma CIs][Pharma CIs]__t_107"/>
      <sheetName val="[Pharma CIs][Pharma CIs]__t_110"/>
      <sheetName val="[Pharma CIs][Pharma CIs]__t_109"/>
      <sheetName val="[Pharma CIs][Pharma CIs]__t_108"/>
      <sheetName val="[Pharma CIs][Pharma CIs]__t_111"/>
      <sheetName val="[Pharma CIs][Pharma CIs]__t_112"/>
      <sheetName val="[Pharma CIs][Pharma CIs]__t_113"/>
      <sheetName val="[Pharma CIs][Pharma CIs]__t_115"/>
      <sheetName val="[Pharma CIs][Pharma CIs]__t_114"/>
      <sheetName val="[Pharma CIs]__tgf_sharepoin_377"/>
      <sheetName val="[Pharma CIs][Pharma CIs]__t_204"/>
      <sheetName val="[Pharma CIs][Pharma CIs]__t_122"/>
      <sheetName val="[Pharma CIs][Pharma CIs]__t_118"/>
      <sheetName val="[Pharma CIs][Pharma CIs]__t_116"/>
      <sheetName val="[Pharma CIs][Pharma CIs]__t_117"/>
      <sheetName val="[Pharma CIs][Pharma CIs]__t_119"/>
      <sheetName val="[Pharma CIs][Pharma CIs]__t_120"/>
      <sheetName val="[Pharma CIs][Pharma CIs]__t_121"/>
      <sheetName val="[Pharma CIs][Pharma CIs]__t_124"/>
      <sheetName val="[Pharma CIs][Pharma CIs]__t_123"/>
      <sheetName val="[Pharma CIs]__tgf_sharepoin_284"/>
      <sheetName val="[Pharma CIs][Pharma CIs]__t_125"/>
      <sheetName val="[Pharma CIs]__tgf_sharepoin_285"/>
      <sheetName val="[Pharma CIs][Pharma CIs]__t_126"/>
      <sheetName val="[Pharma CIs]__tgf_sharepoin_287"/>
      <sheetName val="[Pharma CIs][Pharma CIs]__t_128"/>
      <sheetName val="[Pharma CIs]__tgf_sharepoin_286"/>
      <sheetName val="[Pharma CIs][Pharma CIs]__t_127"/>
      <sheetName val="[Pharma CIs]__tgf_sharepoin_288"/>
      <sheetName val="[Pharma CIs][Pharma CIs]__t_129"/>
      <sheetName val="[Pharma CIs]__tgf_sharepoin_289"/>
      <sheetName val="[Pharma CIs][Pharma CIs]__t_130"/>
      <sheetName val="[Pharma CIs]__tgf_sharepoin_291"/>
      <sheetName val="[Pharma CIs][Pharma CIs]__t_132"/>
      <sheetName val="[Pharma CIs]__tgf_sharepoin_290"/>
      <sheetName val="[Pharma CIs][Pharma CIs]__t_131"/>
      <sheetName val="[Pharma CIs]__tgf_sharepoin_292"/>
      <sheetName val="[Pharma CIs]__tgf_sharepoin_293"/>
      <sheetName val="[Pharma CIs][Pharma CIs]__t_133"/>
      <sheetName val="[Pharma CIs]__tgf_sharepoin_313"/>
      <sheetName val="[Pharma CIs]__tgf_sharepoin_312"/>
      <sheetName val="[Pharma CIs]__tgf_sharepoin_295"/>
      <sheetName val="[Pharma CIs][Pharma CIs]__t_136"/>
      <sheetName val="[Pharma CIs][Pharma CIs]__t_134"/>
      <sheetName val="[Pharma CIs]__tgf_sharepoin_294"/>
      <sheetName val="[Pharma CIs][Pharma CIs]__t_135"/>
      <sheetName val="[Pharma CIs]__tgf_sharepoin_297"/>
      <sheetName val="[Pharma CIs][Pharma CIs]__t_138"/>
      <sheetName val="[Pharma CIs]__tgf_sharepoin_296"/>
      <sheetName val="[Pharma CIs][Pharma CIs]__t_137"/>
      <sheetName val="[Pharma CIs]__tgf_sharepoin_298"/>
      <sheetName val="[Pharma CIs][Pharma CIs]__t_139"/>
      <sheetName val="[Pharma CIs][Pharma CIs]__t_153"/>
      <sheetName val="[Pharma CIs]__tgf_sharepoin_301"/>
      <sheetName val="[Pharma CIs][Pharma CIs]__t_142"/>
      <sheetName val="[Pharma CIs]__tgf_sharepoin_299"/>
      <sheetName val="[Pharma CIs][Pharma CIs]__t_140"/>
      <sheetName val="[Pharma CIs]__tgf_sharepoin_300"/>
      <sheetName val="[Pharma CIs][Pharma CIs]__t_141"/>
      <sheetName val="[Pharma CIs]__tgf_sharepoin_302"/>
      <sheetName val="[Pharma CIs][Pharma CIs]__t_143"/>
      <sheetName val="[Pharma CIs]__tgf_sharepoin_303"/>
      <sheetName val="[Pharma CIs][Pharma CIs]__t_144"/>
      <sheetName val="[Pharma CIs]__tgf_sharepoin_308"/>
      <sheetName val="[Pharma CIs][Pharma CIs]__t_149"/>
      <sheetName val="[Pharma CIs]__tgf_sharepoin_304"/>
      <sheetName val="[Pharma CIs][Pharma CIs]__t_145"/>
      <sheetName val="[Pharma CIs]__tgf_sharepoin_305"/>
      <sheetName val="[Pharma CIs][Pharma CIs]__t_146"/>
      <sheetName val="[Pharma CIs]__tgf_sharepoin_306"/>
      <sheetName val="[Pharma CIs][Pharma CIs]__t_147"/>
      <sheetName val="[Pharma CIs]__tgf_sharepoin_307"/>
      <sheetName val="[Pharma CIs][Pharma CIs]__t_148"/>
      <sheetName val="[Pharma CIs]__tgf_sharepoin_309"/>
      <sheetName val="[Pharma CIs][Pharma CIs]__t_150"/>
      <sheetName val="[Pharma CIs]__tgf_sharepoin_310"/>
      <sheetName val="[Pharma CIs][Pharma CIs]__t_151"/>
      <sheetName val="[Pharma CIs]__tgf_sharepoin_311"/>
      <sheetName val="[Pharma CIs][Pharma CIs]__t_152"/>
      <sheetName val="[Pharma CIs]__tgf_sharepoin_320"/>
      <sheetName val="[Pharma CIs][Pharma CIs]__t_154"/>
      <sheetName val="[Pharma CIs]__tgf_sharepoin_314"/>
      <sheetName val="[Pharma CIs][Pharma CIs]__t_155"/>
      <sheetName val="[Pharma CIs]__tgf_sharepoin_315"/>
      <sheetName val="[Pharma CIs][Pharma CIs]__t_156"/>
      <sheetName val="[Pharma CIs]__tgf_sharepoin_316"/>
      <sheetName val="[Pharma CIs][Pharma CIs]__t_157"/>
      <sheetName val="[Pharma CIs]__tgf_sharepoin_317"/>
      <sheetName val="[Pharma CIs][Pharma CIs]__t_158"/>
      <sheetName val="[Pharma CIs]__tgf_sharepoin_319"/>
      <sheetName val="[Pharma CIs]__tgf_sharepoin_318"/>
      <sheetName val="[Pharma CIs][Pharma CIs]__t_159"/>
      <sheetName val="[Pharma CIs]__tgf_sharepoin_321"/>
      <sheetName val="[Pharma CIs]__tgf_sharepoin_323"/>
      <sheetName val="[Pharma CIs]__tgf_sharepoin_322"/>
      <sheetName val="[Pharma CIs]__tgf_sharepoin_324"/>
      <sheetName val="[Pharma CIs][Pharma CIs]__t_161"/>
      <sheetName val="[Pharma CIs][Pharma CIs]__t_160"/>
      <sheetName val="[Pharma CIs][Pharma CIs]__t_162"/>
      <sheetName val="[Pharma CIs]__tgf_sharepoin_325"/>
      <sheetName val="[Pharma CIs][Pharma CIs]__t_164"/>
      <sheetName val="[Pharma CIs][Pharma CIs]__t_163"/>
      <sheetName val="[Pharma CIs]__tgf_sharepoin_327"/>
      <sheetName val="[Pharma CIs][Pharma CIs]__t_166"/>
      <sheetName val="[Pharma CIs]__tgf_sharepoin_326"/>
      <sheetName val="[Pharma CIs][Pharma CIs]__t_165"/>
      <sheetName val="[Pharma CIs]__tgf_sharepoin_328"/>
      <sheetName val="[Pharma CIs][Pharma CIs]__t_167"/>
      <sheetName val="[Pharma CIs]__tgf_sharepoin_329"/>
      <sheetName val="[Pharma CIs][Pharma CIs]__t_168"/>
      <sheetName val="[Pharma CIs]__tgf_sharepoin_330"/>
      <sheetName val="[Pharma CIs]__tgf_sharepoin_332"/>
      <sheetName val="[Pharma CIs]__tgf_sharepoin_331"/>
      <sheetName val="[Pharma CIs][Pharma CIs]__t_170"/>
      <sheetName val="[Pharma CIs][Pharma CIs]__t_169"/>
      <sheetName val="[Pharma CIs]__tgf_sharepoin_333"/>
      <sheetName val="[Pharma CIs][Pharma CIs]__t_171"/>
      <sheetName val="[Pharma CIs]__tgf_sharepoin_334"/>
      <sheetName val="[Pharma CIs][Pharma CIs]__t_172"/>
      <sheetName val="[Pharma CIs]__tgf_sharepoin_336"/>
      <sheetName val="[Pharma CIs][Pharma CIs]__t_174"/>
      <sheetName val="[Pharma CIs]__tgf_sharepoin_335"/>
      <sheetName val="[Pharma CIs][Pharma CIs]__t_173"/>
      <sheetName val="[Pharma CIs]__tgf_sharepoin_337"/>
      <sheetName val="[Pharma CIs][Pharma CIs]__t_175"/>
      <sheetName val="[Pharma CIs]__tgf_sharepoin_338"/>
      <sheetName val="[Pharma CIs][Pharma CIs]__t_176"/>
      <sheetName val="[Pharma CIs]__tgf_sharepoin_339"/>
      <sheetName val="[Pharma CIs]__tgf_sharepoin_341"/>
      <sheetName val="[Pharma CIs]__tgf_sharepoin_340"/>
      <sheetName val="[Pharma CIs]__tgf_sharepoin_342"/>
      <sheetName val="[Pharma CIs]__tgf_sharepoin_344"/>
      <sheetName val="[Pharma CIs][Pharma CIs]__t_178"/>
      <sheetName val="[Pharma CIs]__tgf_sharepoin_343"/>
      <sheetName val="[Pharma CIs][Pharma CIs]__t_177"/>
      <sheetName val="[Pharma CIs]__tgf_sharepoin_345"/>
      <sheetName val="[Pharma CIs][Pharma CIs]__t_179"/>
      <sheetName val="[Pharma CIs]__tgf_sharepoin_347"/>
      <sheetName val="[Pharma CIs]__tgf_sharepoin_346"/>
      <sheetName val="[Pharma CIs][Pharma CIs]__t_180"/>
      <sheetName val="[Pharma CIs]__tgf_sharepoin_348"/>
      <sheetName val="[Pharma CIs][Pharma CIs]__t_181"/>
      <sheetName val="[Pharma CIs]__tgf_sharepoin_349"/>
      <sheetName val="[Pharma CIs][Pharma CIs]__t_182"/>
      <sheetName val="[Pharma CIs]__tgf_sharepoin_355"/>
      <sheetName val="[Pharma CIs][Pharma CIs]__t_187"/>
      <sheetName val="[Pharma CIs]__tgf_sharepoin_350"/>
      <sheetName val="[Pharma CIs][Pharma CIs]__t_183"/>
      <sheetName val="[Pharma CIs]__tgf_sharepoin_351"/>
      <sheetName val="[Pharma CIs][Pharma CIs]__t_184"/>
      <sheetName val="[Pharma CIs]__tgf_sharepoin_353"/>
      <sheetName val="[Pharma CIs][Pharma CIs]__t_185"/>
      <sheetName val="[Pharma CIs]__tgf_sharepoin_352"/>
      <sheetName val="[Pharma CIs]__tgf_sharepoin_354"/>
      <sheetName val="[Pharma CIs][Pharma CIs]__t_186"/>
      <sheetName val="[Pharma CIs]__tgf_sharepoin_361"/>
      <sheetName val="[Pharma CIs]__tgf_sharepoin_357"/>
      <sheetName val="[Pharma CIs][Pharma CIs]__t_189"/>
      <sheetName val="[Pharma CIs]__tgf_sharepoin_356"/>
      <sheetName val="[Pharma CIs][Pharma CIs]__t_188"/>
      <sheetName val="[Pharma CIs]__tgf_sharepoin_359"/>
      <sheetName val="[Pharma CIs][Pharma CIs]__t_191"/>
      <sheetName val="[Pharma CIs]__tgf_sharepoin_358"/>
      <sheetName val="[Pharma CIs][Pharma CIs]__t_190"/>
      <sheetName val="[Pharma CIs]__tgf_sharepoin_360"/>
      <sheetName val="[Pharma CIs][Pharma CIs]__t_192"/>
      <sheetName val="[Pharma CIs][Pharma CIs]__t_193"/>
      <sheetName val="[Pharma CIs]__tgf_sharepoin_362"/>
      <sheetName val="[Pharma CIs]__tgf_sharepoin_363"/>
      <sheetName val="[Pharma CIs][Pharma CIs]__t_194"/>
      <sheetName val="[Pharma CIs]__tgf_sharepoin_364"/>
      <sheetName val="[Pharma CIs][Pharma CIs]__t_195"/>
      <sheetName val="[Pharma CIs]__tgf_sharepoin_365"/>
      <sheetName val="Pharma_CIs28"/>
      <sheetName val="Detailed_Budget24"/>
      <sheetName val="Cost_Inputs24"/>
      <sheetName val="Codes_24"/>
      <sheetName val="Apercu_-_Section_A24"/>
      <sheetName val="Rate_tables20"/>
      <sheetName val="1_Res_Hum20"/>
      <sheetName val="Budget_Template21"/>
      <sheetName val="Data_Sheet21"/>
      <sheetName val="O__PTB_IMA19"/>
      <sheetName val="1__REQUETE_DES_FONDS19"/>
      <sheetName val="ACCUSE_DE_RECEPTION19"/>
      <sheetName val="2__SUIVI_FINANCIER19"/>
      <sheetName val="3__JOURNAL_DES_DEPENSES19"/>
      <sheetName val="4__SUIVI_BUDGETAIRE19"/>
      <sheetName val="5__EFR_MALARIA19"/>
      <sheetName val="6_0_RESOURCES_EMPLOIS19"/>
      <sheetName val="6_1RESSOURCES_EMPLOIS_CUMULES19"/>
      <sheetName val="7_0_DETAILS_DES_AVANCES19"/>
      <sheetName val="7_1_AVANCES_AGEES19"/>
      <sheetName val="8_DETAILS_DES_ENGAGEMENTS_Cpt19"/>
      <sheetName val="8_DETAILS_DES_ENGAG__non_cptb19"/>
      <sheetName val="9_DETAILS_DES_OBLIGATIONS19"/>
      <sheetName val="10_RECONCILIATION_BANCAIRE19"/>
      <sheetName val="11_PV_DE_CAISSE19"/>
      <sheetName val="12_INVENTAIRE_DES_ASSETS19"/>
      <sheetName val="Budget_Lines21"/>
      <sheetName val="IRS_FORMAT_GF21"/>
      <sheetName val="Memo_HIV21"/>
      <sheetName val="Item_cost21"/>
      <sheetName val="LFA_Programmatic_Progress_1B21"/>
      <sheetName val="SDA_1_119"/>
      <sheetName val="[Pharma_CIs]__tgf_sharepoint892"/>
      <sheetName val="excelupload_T20"/>
      <sheetName val="GJ_T20"/>
      <sheetName val="Account_Code20"/>
      <sheetName val="T4_Codes20"/>
      <sheetName val="T7_Codes20"/>
      <sheetName val="Busgetisation_feuille_revisio19"/>
      <sheetName val="Annexe_1a_PTB_Caritas18"/>
      <sheetName val="Annexe_6_Hypot_activités18"/>
      <sheetName val="Staffing_Levels19"/>
      <sheetName val="Non-Statistical_Sampling_Mast19"/>
      <sheetName val="Two_Step_Revenue_Testing_Mast19"/>
      <sheetName val="Global_Data19"/>
      <sheetName val="Budget_résumé18"/>
      <sheetName val="to_print_for_signing19"/>
      <sheetName val="Memo_Malaria18"/>
      <sheetName val="[Pharma_CIs]__tgf_sharepoint893"/>
      <sheetName val="[Pharma_CIs]__tgf_sharepoint894"/>
      <sheetName val="[Pharma_CIs]__tgf_sharepoint895"/>
      <sheetName val="[Pharma_CIs]__tgf_sharepoint896"/>
      <sheetName val="[Pharma_CIs]__tgf_sharepoint897"/>
      <sheetName val="[Pharma_CIs]__tgf_sharepoint898"/>
      <sheetName val="[Pharma_CIs]__tgf_sharepoint899"/>
      <sheetName val="[Pharma_CIs]__tgf_sharepoint900"/>
      <sheetName val="[Pharma_CIs]__tgf_sharepoint901"/>
      <sheetName val="[Pharma_CIs]__tgf_sharepoint902"/>
      <sheetName val="[Pharma_CIs]__tgf_sharepoint903"/>
      <sheetName val="[Pharma_CIs]__tgf_sharepoint904"/>
      <sheetName val="[Pharma_CIs]__tgf_sharepoint905"/>
      <sheetName val="[Pharma_CIs]__tgf_sharepoint906"/>
      <sheetName val="[Pharma_CIs]__tgf_sharepoint907"/>
      <sheetName val="[Pharma_CIs]__tgf_sharepoint908"/>
      <sheetName val="[Pharma_CIs]__tgf_sharepoint909"/>
      <sheetName val="[Pharma_CIs]__tgf_sharepoint910"/>
      <sheetName val="[Pharma_CIs]__tgf_sharepoint911"/>
      <sheetName val="[Pharma_CIs]__tgf_sharepoint912"/>
      <sheetName val="[Pharma_CIs]__tgf_sharepoint913"/>
      <sheetName val="[Pharma_CIs]__tgf_sharepoint914"/>
      <sheetName val="[Pharma_CIs]__tgf_sharepoint915"/>
      <sheetName val="[Pharma_CIs]__tgf_sharepoint916"/>
      <sheetName val="[Pharma_CIs]__tgf_sharepoint917"/>
      <sheetName val="[Pharma_CIs]__tgf_sharepoint918"/>
      <sheetName val="[Pharma_CIs]__tgf_sharepoint919"/>
      <sheetName val="[Pharma_CIs]__tgf_sharepoint920"/>
      <sheetName val="[Pharma_CIs]__tgf_sharepoint921"/>
      <sheetName val="[Pharma_CIs]__tgf_sharepoint922"/>
      <sheetName val="[Pharma_CIs]__tgf_sharepoint923"/>
      <sheetName val="[Pharma_CIs]__tgf_sharepoint924"/>
      <sheetName val="[Pharma_CIs]__tgf_sharepoint925"/>
      <sheetName val="[Pharma_CIs]__tgf_sharepoint926"/>
      <sheetName val="[Pharma_CIs]__tgf_sharepoint927"/>
      <sheetName val="[Pharma_CIs]__tgf_sharepoint928"/>
      <sheetName val="[Pharma_CIs]__tgf_sharepoint929"/>
      <sheetName val="[Pharma_CIs]__tgf_sharepoint930"/>
      <sheetName val="[Pharma_CIs]__tgf_sharepoint931"/>
      <sheetName val="[Pharma_CIs]__tgf_sharepoint932"/>
      <sheetName val="[Pharma_CIs]__tgf_sharepoint933"/>
      <sheetName val="[Pharma_CIs]__tgf_sharepoint934"/>
      <sheetName val="[Pharma_CIs]__tgf_sharepoint935"/>
      <sheetName val="[Pharma_CIs]__tgf_sharepoint936"/>
      <sheetName val="[Pharma_CIs]__tgf_sharepoint937"/>
      <sheetName val="[Pharma_CIs]__tgf_sharepoint938"/>
      <sheetName val="Ficha_de_Recalendariz9"/>
      <sheetName val="Detalle_presupuestario_9"/>
      <sheetName val="Materialidad_(2)9"/>
      <sheetName val="PST_Triggers_-_Budget9"/>
      <sheetName val="[Pharma_CIs]__tgf_sharepoint939"/>
      <sheetName val="[Pharma_CIs]__tgf_sharepoin_817"/>
      <sheetName val="[Pharma_CIs]__tgf_sharepoint940"/>
      <sheetName val="[Pharma_CIs]__tgf_sharepoint941"/>
      <sheetName val="[Pharma_CIs]__tgf_sharepoint942"/>
      <sheetName val="[Pharma_CIs]__tgf_sharepoint943"/>
      <sheetName val="[Pharma_CIs]__tgf_sharepoint944"/>
      <sheetName val="[Pharma_CIs]__tgf_sharepoint945"/>
      <sheetName val="[Pharma_CIs]__tgf_sharepoint946"/>
      <sheetName val="[Pharma_CIs]__tgf_sharepoint947"/>
      <sheetName val="[Pharma_CIs]__tgf_sharepoint948"/>
      <sheetName val="[Pharma_CIs]__tgf_sharepoint949"/>
      <sheetName val="[Pharma_CIs]__tgf_sharepoint950"/>
      <sheetName val="[Pharma_CIs]__tgf_sharepoint951"/>
      <sheetName val="[Pharma_CIs]__tgf_sharepoint952"/>
      <sheetName val="[Pharma_CIs]__tgf_sharepoint953"/>
      <sheetName val="[Pharma_CIs]__tgf_sharepoint954"/>
      <sheetName val="[Pharma_CIs]__tgf_sharepoint955"/>
      <sheetName val="[Pharma_CIs]__tgf_sharepoint956"/>
      <sheetName val="[Pharma_CIs]__tgf_sharepoint957"/>
      <sheetName val="[Pharma_CIs]__tgf_sharepoint958"/>
      <sheetName val="[Pharma_CIs]__tgf_sharepoint959"/>
      <sheetName val="[Pharma_CIs]__tgf_sharepoint960"/>
      <sheetName val="[Pharma_CIs]__tgf_sharepoint961"/>
      <sheetName val="[Pharma_CIs]__tgf_sharepoint962"/>
      <sheetName val="[Pharma_CIs]__tgf_sharepoint963"/>
      <sheetName val="[Pharma_CIs]__tgf_sharepoint964"/>
      <sheetName val="[Pharma_CIs]__tgf_sharepoint965"/>
      <sheetName val="[Pharma_CIs]__tgf_sharepoint966"/>
      <sheetName val="[Pharma_CIs]__tgf_sharepoint967"/>
      <sheetName val="[Pharma_CIs]__tgf_sharepoint968"/>
      <sheetName val="[Pharma_CIs]__tgf_sharepoint969"/>
      <sheetName val="[Pharma_CIs]__tgf_sharepoint970"/>
      <sheetName val="[Pharma_CIs]__tgf_sharepoint971"/>
      <sheetName val="[Pharma_CIs]__tgf_sharepoint972"/>
      <sheetName val="[Pharma_CIs]__tgf_sharepoint973"/>
      <sheetName val="[Pharma_CIs]__tgf_sharepoint974"/>
      <sheetName val="[Pharma_CIs]__tgf_sharepoint975"/>
      <sheetName val="[Pharma_CIs]__tgf_sharepoint976"/>
      <sheetName val="[Pharma_CIs]__tgf_sharepoin_818"/>
      <sheetName val="[Pharma_CIs]__tgf_sharepoin_819"/>
      <sheetName val="[Pharma_CIs]__tgf_sharepoint977"/>
      <sheetName val="[Pharma_CIs]__tgf_sharepoint978"/>
      <sheetName val="[Pharma_CIs]__tgf_sharepoint979"/>
      <sheetName val="[Pharma_CIs]__tgf_sharepoint980"/>
      <sheetName val="[Pharma_CIs]__tgf_sharepoint981"/>
      <sheetName val="[Pharma_CIs]__tgf_sharepoint982"/>
      <sheetName val="[Pharma_CIs]__tgf_sharepoint983"/>
      <sheetName val="[Pharma_CIs]__tgf_sharepoint984"/>
      <sheetName val="[Pharma_CIs]__tgf_sharepoint985"/>
      <sheetName val="[Pharma_CIs]__tgf_sharepoint986"/>
      <sheetName val="[Pharma_CIs]__tgf_sharepoint987"/>
      <sheetName val="[Pharma_CIs]__tgf_sharepoint988"/>
      <sheetName val="[Pharma_CIs]__tgf_sharepoin_820"/>
      <sheetName val="[Pharma_CIs]__tgf_sharepoint989"/>
      <sheetName val="[Pharma_CIs][Pharma_CIs]__tgf66"/>
      <sheetName val="[Pharma_CIs]__tgf_sharepoin_821"/>
      <sheetName val="[Pharma_CIs]__tgf_sharepoin_822"/>
      <sheetName val="[Pharma_CIs][Pharma_CIs]__tgf67"/>
      <sheetName val="[Pharma_CIs]__tgf_sharepoin_823"/>
      <sheetName val="[Pharma_CIs]__tgf_sharepoin_824"/>
      <sheetName val="[Pharma_CIs]__tgf_sharepoin_825"/>
      <sheetName val="[Pharma_CIs]__tgf_sharepoin_826"/>
      <sheetName val="[Pharma_CIs]__tgf_sharepoin_827"/>
      <sheetName val="[Pharma_CIs]__tgf_sharepoin_828"/>
      <sheetName val="[Pharma_CIs]__tgf_sharepoin_829"/>
      <sheetName val="[Pharma_CIs]__tgf_sharepoin_830"/>
      <sheetName val="[Pharma_CIs]__tgf_sharepoin_831"/>
      <sheetName val="[Pharma_CIs]__tgf_sharepoin_832"/>
      <sheetName val="[Pharma_CIs]__tgf_sharepoin_833"/>
      <sheetName val="[Pharma_CIs]__tgf_sharepoin_834"/>
      <sheetName val="[Pharma_CIs]__tgf_sharepoin_835"/>
      <sheetName val="[Pharma_CIs]__tgf_sharepoin_836"/>
      <sheetName val="[Pharma_CIs]__tgf_sharepoin_837"/>
      <sheetName val="[Pharma_CIs]__tgf_sharepoin_838"/>
      <sheetName val="[Pharma_CIs]__tgf_sharepoin_839"/>
      <sheetName val="[Pharma_CIs][Pharma_CIs]__tgf68"/>
      <sheetName val="[Pharma_CIs][Pharma_CIs]__tgf69"/>
      <sheetName val="[Pharma_CIs]__tgf_sharepoin_840"/>
      <sheetName val="[Pharma_CIs]__tgf_sharepoin_841"/>
      <sheetName val="[Pharma_CIs][Pharma_CIs]__tgf70"/>
      <sheetName val="[Pharma_CIs]__tgf_sharepoin_842"/>
      <sheetName val="[Pharma_CIs][Pharma_CIs]__tgf71"/>
      <sheetName val="[Pharma_CIs]__tgf_sharepoin_843"/>
      <sheetName val="[Pharma_CIs]__tgf_sharepoin_844"/>
      <sheetName val="[Pharma_CIs]__tgf_sharepoin_845"/>
      <sheetName val="[Pharma_CIs]__tgf_sharepoin_846"/>
      <sheetName val="[Pharma_CIs][Pharma_CIs]__tgf72"/>
      <sheetName val="[Pharma_CIs]__tgf_sharepoin_847"/>
      <sheetName val="[Pharma_CIs]__tgf_sharepoin_848"/>
      <sheetName val="[Pharma_CIs]__tgf_sharepoin_849"/>
      <sheetName val="[Pharma_CIs]__tgf_sharepoin_850"/>
      <sheetName val="[Pharma_CIs]__tgf_sharepoin_851"/>
      <sheetName val="[Pharma_CIs][Pharma_CIs]__tgf73"/>
      <sheetName val="[Pharma_CIs]__tgf_sharepoin_852"/>
      <sheetName val="[Pharma_CIs]__tgf_sharepoin_853"/>
      <sheetName val="[Pharma_CIs][Pharma_CIs]__tg338"/>
      <sheetName val="[Pharma_CIs]__tgf_sharepoin_854"/>
      <sheetName val="[Pharma_CIs][Pharma_CIs]__tg339"/>
      <sheetName val="[Pharma_CIs]__tgf_sharepoin_855"/>
      <sheetName val="[Pharma_CIs][Pharma_CIs]__tg340"/>
      <sheetName val="[Pharma_CIs]__tgf_sharepoin_856"/>
      <sheetName val="[Pharma_CIs][Pharma_CIs]__tg341"/>
      <sheetName val="[Pharma_CIs]__tgf_sharepoin_857"/>
      <sheetName val="[Pharma_CIs][Pharma_CIs]__tg342"/>
      <sheetName val="[Pharma_CIs]__tgf_sharepoin_858"/>
      <sheetName val="[Pharma_CIs][Pharma_CIs]__tg343"/>
      <sheetName val="[Pharma_CIs]__tgf_sharepoin_859"/>
      <sheetName val="[Pharma_CIs][Pharma_CIs]__tg344"/>
      <sheetName val="[Pharma_CIs]__tgf_sharepoin_860"/>
      <sheetName val="[Pharma_CIs][Pharma_CIs]__tg345"/>
      <sheetName val="[Pharma_CIs]__tgf_sharepoin_861"/>
      <sheetName val="[Pharma_CIs][Pharma_CIs]__tg346"/>
      <sheetName val="[Pharma_CIs]__tgf_sharepoin_862"/>
      <sheetName val="[Pharma_CIs]__tgf_sharepoin_863"/>
      <sheetName val="[Pharma_CIs]__tgf_sharepoin_864"/>
      <sheetName val="[Pharma_CIs]__tgf_sharepoin_865"/>
      <sheetName val="[Pharma_CIs]__tgf_sharepoin_866"/>
      <sheetName val="[Pharma_CIs]__tgf_sharepoin_867"/>
      <sheetName val="[Pharma_CIs]__tgf_sharepoin_868"/>
      <sheetName val="[Pharma_CIs]__tgf_sharepoin_869"/>
      <sheetName val="[Pharma_CIs]__tgf_sharepoin_870"/>
      <sheetName val="[Pharma_CIs][Pharma_CIs]//tgf_8"/>
      <sheetName val="[Pharma_CIs]__tgf_sharepoin_871"/>
      <sheetName val="[Pharma_CIs]__tgf_sharepoin_872"/>
      <sheetName val="[Pharma_CIs]__tgf_sharepoin_873"/>
      <sheetName val="[Pharma_CIs]__tgf_sharepoin_874"/>
      <sheetName val="[Pharma_CIs]__tgf_sharepoin_875"/>
      <sheetName val="[Pharma_CIs]__tgf_sharepoin_876"/>
      <sheetName val="[Pharma_CIs]__tgf_sharepoin_877"/>
      <sheetName val="[Pharma_CIs]__tgf_sharepoin_878"/>
      <sheetName val="[Pharma_CIs]__tgf_sharepoin_879"/>
      <sheetName val="[Pharma_CIs]__tgf_sharepoin_880"/>
      <sheetName val="[Pharma_CIs][Pharma_CIs]__tg347"/>
      <sheetName val="[Pharma_CIs]__tgf_sharepoin_881"/>
      <sheetName val="[Pharma_CIs][Pharma_CIs]__tg348"/>
      <sheetName val="[Pharma_CIs]__tgf_sharepoin_882"/>
      <sheetName val="[Pharma_CIs]__tgf_sharepoin_883"/>
      <sheetName val="[Pharma_CIs]__tgf_sharepoin_884"/>
      <sheetName val="[Pharma_CIs]__tgf_sharepoin_885"/>
      <sheetName val="[Pharma_CIs]__tgf_sharepoin_886"/>
      <sheetName val="[Pharma_CIs]__tgf_sharepoin_887"/>
      <sheetName val="[Pharma_CIs]__tgf_sharepoin_888"/>
      <sheetName val="[Pharma_CIs]__tgf_sharepoin_889"/>
      <sheetName val="[Pharma_CIs]__tgf_sharepoin_890"/>
      <sheetName val="[Pharma_CIs][Pharma_CIs]__tg349"/>
      <sheetName val="[Pharma_CIs]__tgf_sharepoin_891"/>
      <sheetName val="Avril_2020_Cohesion_sociale7"/>
      <sheetName val="[Pharma_CIs][Pharma_CIs]__tg350"/>
      <sheetName val="[Pharma_CIs][Pharma_CIs]__tg351"/>
      <sheetName val="[Pharma_CIs][Pharma_CIs]__tg352"/>
      <sheetName val="[Pharma_CIs][Pharma_CIs]__tg353"/>
      <sheetName val="[Pharma_CIs][Pharma_CIs]__tg354"/>
      <sheetName val="[Pharma_CIs][Pharma_CIs]__tg355"/>
      <sheetName val="[Pharma_CIs][Pharma_CIs]__tg356"/>
      <sheetName val="[Pharma_CIs][Pharma_CIs]__tg357"/>
      <sheetName val="[Pharma_CIs][Pharma_CIs]__tg358"/>
      <sheetName val="[Pharma_CIs][Pharma_CIs]__tg359"/>
      <sheetName val="[Pharma_CIs][Pharma_CIs]__tg360"/>
      <sheetName val="[Pharma_CIs][Pharma_CIs]__tg361"/>
      <sheetName val="[Pharma_CIs][Pharma_CIs]__tg362"/>
      <sheetName val="[Pharma_CIs][Pharma_CIs]__tg363"/>
      <sheetName val="[Pharma_CIs][Pharma_CIs]__tg364"/>
      <sheetName val="[Pharma_CIs][Pharma_CIs]__tg365"/>
      <sheetName val="[Pharma_CIs][Pharma_CIs]__tg366"/>
      <sheetName val="[Pharma_CIs][Pharma_CIs]__tg367"/>
      <sheetName val="Schedule_1_Trial_Balance7"/>
      <sheetName val="[Pharma_CIs][Pharma_CIs]__tg368"/>
      <sheetName val="[Pharma_CIs][Pharma_CIs]__tg369"/>
      <sheetName val="[Pharma_CIs][Pharma_CIs]__tg370"/>
      <sheetName val="[Pharma_CIs][Pharma_CIs]__tg371"/>
      <sheetName val="[Pharma_CIs][Pharma_CIs]__tg372"/>
      <sheetName val="[Pharma_CIs][Pharma_CIs]__tg373"/>
      <sheetName val="[Pharma_CIs]__tgf_sharepoin_892"/>
      <sheetName val="[Pharma_CIs]__tgf_sharepoin_893"/>
      <sheetName val="[Pharma_CIs]__tgf_sharepoin_894"/>
      <sheetName val="[Pharma_CIs]__tgf_sharepoin_895"/>
      <sheetName val="[Pharma_CIs]__tgf_sharepoin_896"/>
      <sheetName val="[Pharma_CIs]__tgf_sharepoin_897"/>
      <sheetName val="[Pharma_CIs]__tgf_sharepoin_898"/>
      <sheetName val="[Pharma_CIs]__tgf_sharepoin_899"/>
      <sheetName val="[Pharma_CIs]__tgf_sharepoin_900"/>
      <sheetName val="4__National_Staff3"/>
      <sheetName val="[Pharma_CIs]__tgf_sharepoin_901"/>
      <sheetName val="[Pharma_CIs]__tgf_sharepoin_902"/>
      <sheetName val="[Pharma_CIs]__tgf_sharepoin_903"/>
      <sheetName val="[Pharma_CIs]__tgf_sharepoin_904"/>
      <sheetName val="[Pharma_CIs]__tgf_sharepoin_905"/>
      <sheetName val="[Pharma_CIs]__tgf_sharepoin_906"/>
      <sheetName val="[Pharma_CIs]__tgf_sharepoin_907"/>
      <sheetName val="[Pharma_CIs]__tgf_sharepoin_908"/>
      <sheetName val="[Pharma_CIs][Pharma_CIs]__tg374"/>
      <sheetName val="[Pharma_CIs][Pharma_CIs]__tg375"/>
      <sheetName val="[Pharma_CIs][Pharma_CIs]__tg376"/>
      <sheetName val="[Pharma_CIs][Pharma_CIs]__tg377"/>
      <sheetName val="[Pharma_CIs][Pharma_CIs]__tg378"/>
      <sheetName val="[Pharma_CIs]__tgf_sharepoin_909"/>
      <sheetName val="[Pharma_CIs]__tgf_sharepoin_910"/>
      <sheetName val="[Pharma_CIs][Pharma_CIs]__tg379"/>
      <sheetName val="[Pharma_CIs]__tgf_sharepoin_911"/>
      <sheetName val="[Pharma_CIs]__tgf_sharepoin_912"/>
      <sheetName val="[Pharma_CIs]__tgf_sharepoin_913"/>
      <sheetName val="[Pharma_CIs]__tgf_sharepoin_914"/>
      <sheetName val="CASH_BOOK3"/>
      <sheetName val="[Pharma_CIs][Pharma_CIs]__tg380"/>
      <sheetName val="[Pharma_CIs][Pharma_CIs]__tg381"/>
      <sheetName val="[Pharma_CIs]__tgf_sharepoin_915"/>
      <sheetName val="[Pharma_CIs][Pharma_CIs]__tg382"/>
      <sheetName val="[Pharma_CIs]__tgf_sharepoin_916"/>
      <sheetName val="[Pharma_CIs]__tgf_sharepoin_917"/>
      <sheetName val="[Pharma_CIs][Pharma_CIs]__tg383"/>
      <sheetName val="[Pharma_CIs]__tgf_sharepoin_918"/>
      <sheetName val="[Pharma_CIs][Pharma_CIs]__tg384"/>
      <sheetName val="[Pharma_CIs]__tgf_sharepoin_919"/>
      <sheetName val="[Pharma_CIs][Pharma_CIs]__tg385"/>
      <sheetName val="[Pharma_CIs]__tgf_sharepoin_920"/>
      <sheetName val="[Pharma_CIs][Pharma_CIs]__tg386"/>
      <sheetName val="[Pharma_CIs]__tgf_sharepoin_921"/>
      <sheetName val="[Pharma_CIs][Pharma_CIs]__tg387"/>
      <sheetName val="[Pharma_CIs]__tgf_sharepoin_922"/>
      <sheetName val="[Pharma_CIs][Pharma_CIs]__tg388"/>
      <sheetName val="[Pharma_CIs]__tgf_sharepoin_923"/>
      <sheetName val="[Pharma_CIs][Pharma_CIs]__tg389"/>
      <sheetName val="[Pharma_CIs]__tgf_sharepoin_924"/>
      <sheetName val="[Pharma_CIs][Pharma_CIs]__tg390"/>
      <sheetName val="[Pharma_CIs]__tgf_sharepoin_925"/>
      <sheetName val="[Pharma_CIs][Pharma_CIs]__tg391"/>
      <sheetName val="[Pharma_CIs]__tgf_sharepoin_926"/>
      <sheetName val="[Pharma_CIs][Pharma_CIs]__tg392"/>
      <sheetName val="[Pharma_CIs]__tgf_sharepoin_927"/>
      <sheetName val="[Pharma_CIs]__tgf_sharepoin_928"/>
      <sheetName val="[Pharma_CIs]__tgf_sharepoin_929"/>
      <sheetName val="[Pharma_CIs][Pharma_CIs]__tg393"/>
      <sheetName val="[Pharma_CIs]__tgf_sharepoin_930"/>
      <sheetName val="[Pharma_CIs][Pharma_CIs]__tg394"/>
      <sheetName val="[Pharma_CIs]__tgf_sharepoin_931"/>
      <sheetName val="[Pharma_CIs][Pharma_CIs]__tg395"/>
      <sheetName val="[Pharma_CIs]__tgf_sharepoin_932"/>
      <sheetName val="[Pharma_CIs]__tgf_sharepoin_933"/>
      <sheetName val="[Pharma_CIs]__tgf_sharepoin_934"/>
      <sheetName val="[Pharma_CIs][Pharma_CIs]__tg396"/>
      <sheetName val="[Pharma_CIs]__tgf_sharepoin_935"/>
      <sheetName val="[Pharma_CIs][Pharma_CIs]__tg397"/>
      <sheetName val="[Pharma_CIs]__tgf_sharepoin_936"/>
      <sheetName val="[Pharma_CIs][Pharma_CIs]__tg398"/>
      <sheetName val="[Pharma_CIs][Pharma_CIs]__tg399"/>
      <sheetName val="[Pharma_CIs]__tgf_sharepoin_937"/>
      <sheetName val="[Pharma_CIs][Pharma_CIs]__tg400"/>
      <sheetName val="[Pharma_CIs]__tgf_sharepoin_938"/>
      <sheetName val="[Pharma_CIs][Pharma_CIs]__tg401"/>
      <sheetName val="[Pharma_CIs]__tgf_sharepoin_939"/>
      <sheetName val="[Pharma_CIs]__tgf_sharepoin_940"/>
      <sheetName val="[Pharma_CIs]__tgf_sharepoin_941"/>
      <sheetName val="[Pharma_CIs][Pharma_CIs]__tg402"/>
      <sheetName val="[Pharma_CIs]__tgf_sharepoin_942"/>
      <sheetName val="[Pharma_CIs][Pharma_CIs]__tg403"/>
      <sheetName val="[Pharma_CIs]__tgf_sharepoin_943"/>
      <sheetName val="[Pharma_CIs]__tgf_sharepoin_944"/>
      <sheetName val="[Pharma_CIs][Pharma_CIs]__tg404"/>
      <sheetName val="[Pharma_CIs]__tgf_sharepoin_945"/>
      <sheetName val="[Pharma_CIs][Pharma_CIs]__tg405"/>
      <sheetName val="[Pharma_CIs]__tgf_sharepoin_946"/>
      <sheetName val="[Pharma_CIs]__tgf_sharepoin_947"/>
      <sheetName val="[Pharma_CIs]__tgf_sharepoin_948"/>
      <sheetName val="[Pharma_CIs]__tgf_sharepoin_949"/>
      <sheetName val="[Pharma_CIs]__tgf_sharepoin_950"/>
      <sheetName val="[Pharma_CIs][Pharma_CIs]__tg406"/>
      <sheetName val="[Pharma_CIs][Pharma_CIs]__tg407"/>
      <sheetName val="[Pharma_CIs]__tgf_sharepoin_951"/>
      <sheetName val="[Pharma_CIs][Pharma_CIs]__tg408"/>
      <sheetName val="[Pharma_CIs]__tgf_sharepoin_952"/>
      <sheetName val="[Pharma_CIs]__tgf_sharepoin_953"/>
      <sheetName val="[Pharma_CIs]__tgf_sharepoin_954"/>
      <sheetName val="[Pharma_CIs][Pharma_CIs]__tg409"/>
      <sheetName val="[Pharma_CIs][Pharma_CIs]__tg410"/>
      <sheetName val="[Pharma_CIs]__tgf_sharepoin_955"/>
      <sheetName val="[Pharma_CIs][Pharma_CIs]__tg411"/>
      <sheetName val="[Pharma_CIs]__tgf_sharepoin_956"/>
      <sheetName val="[Pharma_CIs]__tgf_sharepoin_957"/>
      <sheetName val="[Pharma_CIs][Pharma_CIs]__tg412"/>
      <sheetName val="[Pharma_CIs][Pharma_CIs]__tg413"/>
      <sheetName val="[Pharma_CIs]__tgf_sharepoin_958"/>
      <sheetName val="[Pharma_CIs][Pharma_CIs]__tg414"/>
      <sheetName val="[Pharma_CIs]__tgf_sharepoin_959"/>
      <sheetName val="[Pharma_CIs]__tgf_sharepoin_960"/>
      <sheetName val="[Pharma_CIs]__tgf_sharepoin_961"/>
      <sheetName val="[Pharma_CIs][Pharma_CIs]__tg415"/>
      <sheetName val="[Pharma_CIs]__tgf_sharepoin_962"/>
      <sheetName val="[Pharma_CIs][Pharma_CIs]__tg416"/>
      <sheetName val="[Pharma_CIs]__tgf_sharepoin_963"/>
      <sheetName val="[Pharma_CIs]__tgf_sharepoin_964"/>
      <sheetName val="[Pharma_CIs]__tgf_sharepoin_965"/>
      <sheetName val="[Pharma_CIs]__tgf_sharepoin_966"/>
      <sheetName val="[Pharma_CIs]__tgf_sharepoin_967"/>
      <sheetName val="[Pharma_CIs]__tgf_sharepoin_968"/>
      <sheetName val="__tgf_sharepoint_com_Users_Faza"/>
      <sheetName val="[Pharma_CIs]__tgf_sharepoin_969"/>
      <sheetName val="[Pharma_CIs]__tgf_sharepoin_970"/>
      <sheetName val="[Pharma_CIs]__tgf_sharepoin_971"/>
      <sheetName val="[Pharma_CIs]__tgf_sharepoin_972"/>
      <sheetName val="[Pharma_CIs]__tgf_sharepoin_973"/>
      <sheetName val="[Pharma_CIs][Pharma_CIs]__tg417"/>
      <sheetName val="[Pharma_CIs][Pharma_CIs]__tg418"/>
      <sheetName val="[Pharma_CIs][Pharma_CIs]__tg419"/>
      <sheetName val="[Pharma_CIs][Pharma_CIs]__tg420"/>
      <sheetName val="[Pharma_CIs][Pharma_CIs]__tg421"/>
      <sheetName val="[Pharma_CIs][Pharma_CIs]__tg422"/>
      <sheetName val="[Pharma_CIs][Pharma_CIs]__tg423"/>
      <sheetName val="[Pharma_CIs][Pharma_CIs]__tg424"/>
      <sheetName val="[Pharma_CIs][Pharma_CIs]__tg425"/>
      <sheetName val="[Pharma_CIs]__tgf_sharepoin_974"/>
      <sheetName val="[Pharma_CIs][Pharma_CIs]__tg426"/>
      <sheetName val="[Pharma_CIs]__tgf_sharepoin_975"/>
      <sheetName val="[Pharma_CIs][Pharma_CIs]__tg427"/>
      <sheetName val="[Pharma_CIs]__tgf_sharepoin_976"/>
      <sheetName val="[Pharma_CIs][Pharma_CIs]__t_106"/>
      <sheetName val="[Pharma_CIs]__tgf_sharepoin_977"/>
      <sheetName val="[Pharma_CIs][Pharma_CIs]__t_105"/>
      <sheetName val="[Pharma_CIs]__tgf_sharepoin_978"/>
      <sheetName val="[Pharma_CIs][Pharma_CIs]__t_101"/>
      <sheetName val="[Pharma_CIs][Pharma_CIs]__t_100"/>
      <sheetName val="[Pharma_CIs]__tgf_sharepoin_979"/>
      <sheetName val="[Pharma_CIs][Pharma_CIs]__t_102"/>
      <sheetName val="[Pharma_CIs]__tgf_sharepoin_980"/>
      <sheetName val="[Pharma_CIs][Pharma_CIs]__t_104"/>
      <sheetName val="[Pharma_CIs]__tgf_sharepoin_981"/>
      <sheetName val="[Pharma_CIs][Pharma_CIs]__t_103"/>
      <sheetName val="[Pharma_CIs]__tgf_sharepoin_982"/>
      <sheetName val="[Pharma_CIs][Pharma_CIs]__t_107"/>
      <sheetName val="[Pharma_CIs]__tgf_sharepoin_983"/>
      <sheetName val="[Pharma_CIs][Pharma_CIs]__t_110"/>
      <sheetName val="[Pharma_CIs]__tgf_sharepoin_984"/>
      <sheetName val="[Pharma_CIs][Pharma_CIs]__t_109"/>
      <sheetName val="[Pharma_CIs]__tgf_sharepoin_985"/>
      <sheetName val="[Pharma_CIs][Pharma_CIs]__t_108"/>
      <sheetName val="[Pharma_CIs]__tgf_sharepoin_986"/>
      <sheetName val="[Pharma_CIs][Pharma_CIs]__t_111"/>
      <sheetName val="[Pharma_CIs]__tgf_sharepoin_987"/>
      <sheetName val="[Pharma_CIs][Pharma_CIs]__t_112"/>
      <sheetName val="[Pharma_CIs]__tgf_sharepoin_988"/>
      <sheetName val="[Pharma_CIs]__tgf_sharepoin_989"/>
      <sheetName val="[Pharma_CIs][Pharma_CIs]__t_113"/>
      <sheetName val="[Pharma_CIs]__tgf_sharepoin_990"/>
      <sheetName val="[Pharma_CIs][Pharma_CIs]__t_115"/>
      <sheetName val="[Pharma_CIs]__tgf_sharepoin_991"/>
      <sheetName val="[Pharma_CIs][Pharma_CIs]__t_114"/>
      <sheetName val="[Pharma_CIs]__tgf_sharepoin_992"/>
      <sheetName val="[Pharma_CIs]__tgf_sharepoin_993"/>
      <sheetName val="[Pharma_CIs][Pharma_CIs]__t_122"/>
      <sheetName val="[Pharma_CIs]__tgf_sharepoin_994"/>
      <sheetName val="[Pharma_CIs][Pharma_CIs]__t_118"/>
      <sheetName val="[Pharma_CIs][Pharma_CIs]__t_116"/>
      <sheetName val="[Pharma_CIs][Pharma_CIs]__t_117"/>
      <sheetName val="[Pharma_CIs]__tgf_sharepoin_995"/>
      <sheetName val="[Pharma_CIs][Pharma_CIs]__t_119"/>
      <sheetName val="[Pharma_CIs]__tgf_sharepoin_996"/>
      <sheetName val="[Pharma_CIs][Pharma_CIs]__t_120"/>
      <sheetName val="[Pharma_CIs]__tgf_sharepoin_997"/>
      <sheetName val="[Pharma_CIs][Pharma_CIs]__t_121"/>
      <sheetName val="[Pharma_CIs]__tgf_sharepoin_998"/>
      <sheetName val="[Pharma_CIs][Pharma_CIs]__t_124"/>
      <sheetName val="[Pharma_CIs]__tgf_sharepoin_999"/>
      <sheetName val="[Pharma_CIs][Pharma_CIs]__t_123"/>
      <sheetName val="[Pharma_CIs]__tgf_sharepoin1000"/>
      <sheetName val="[Pharma_CIs]__tgf_sharepoin1001"/>
      <sheetName val="[Pharma_CIs][Pharma_CIs]__t_125"/>
      <sheetName val="[Pharma_CIs]__tgf_sharepoin1002"/>
      <sheetName val="[Pharma_CIs][Pharma_CIs]__t_126"/>
      <sheetName val="[Pharma_CIs]__tgf_sharepoin1003"/>
      <sheetName val="[Pharma_CIs][Pharma_CIs]__t_128"/>
      <sheetName val="[Pharma_CIs]__tgf_sharepoin1004"/>
      <sheetName val="[Pharma_CIs][Pharma_CIs]__t_127"/>
      <sheetName val="[Pharma_CIs]__tgf_sharepoin1005"/>
      <sheetName val="[Pharma_CIs][Pharma_CIs]__t_129"/>
      <sheetName val="[Pharma_CIs]__tgf_sharepoin1006"/>
      <sheetName val="[Pharma_CIs][Pharma_CIs]__t_130"/>
      <sheetName val="[Pharma_CIs]__tgf_sharepoin1007"/>
      <sheetName val="[Pharma_CIs][Pharma_CIs]__t_132"/>
      <sheetName val="[Pharma_CIs]__tgf_sharepoin1008"/>
      <sheetName val="[Pharma_CIs][Pharma_CIs]__t_131"/>
      <sheetName val="[Pharma_CIs]__tgf_sharepoin1009"/>
      <sheetName val="[Pharma_CIs]__tgf_sharepoin1010"/>
      <sheetName val="[Pharma_CIs][Pharma_CIs]__t_133"/>
      <sheetName val="[Pharma_CIs]__tgf_sharepoin1011"/>
      <sheetName val="[Pharma_CIs]__tgf_sharepoin1012"/>
      <sheetName val="[Pharma_CIs]__tgf_sharepoin1013"/>
      <sheetName val="[Pharma_CIs][Pharma_CIs]__t_136"/>
      <sheetName val="[Pharma_CIs][Pharma_CIs]__t_134"/>
      <sheetName val="[Pharma_CIs]__tgf_sharepoin1014"/>
      <sheetName val="[Pharma_CIs][Pharma_CIs]__t_135"/>
      <sheetName val="[Pharma_CIs]__tgf_sharepoin1015"/>
      <sheetName val="[Pharma_CIs][Pharma_CIs]__t_138"/>
      <sheetName val="[Pharma_CIs]__tgf_sharepoin1016"/>
      <sheetName val="[Pharma_CIs][Pharma_CIs]__t_137"/>
      <sheetName val="[Pharma_CIs]__tgf_sharepoin1017"/>
      <sheetName val="[Pharma_CIs][Pharma_CIs]__t_139"/>
      <sheetName val="[Pharma_CIs][Pharma_CIs]__t_153"/>
      <sheetName val="[Pharma_CIs]__tgf_sharepoin1018"/>
      <sheetName val="[Pharma_CIs][Pharma_CIs]__t_142"/>
      <sheetName val="[Pharma_CIs]__tgf_sharepoin1019"/>
      <sheetName val="[Pharma_CIs][Pharma_CIs]__t_140"/>
      <sheetName val="[Pharma_CIs]__tgf_sharepoin1020"/>
      <sheetName val="[Pharma_CIs][Pharma_CIs]__t_141"/>
      <sheetName val="[Pharma_CIs]__tgf_sharepoin1021"/>
      <sheetName val="[Pharma_CIs][Pharma_CIs]__t_143"/>
      <sheetName val="[Pharma_CIs]__tgf_sharepoin1022"/>
      <sheetName val="[Pharma_CIs][Pharma_CIs]__t_144"/>
      <sheetName val="[Pharma_CIs]__tgf_sharepoin1023"/>
      <sheetName val="[Pharma_CIs][Pharma_CIs]__t_149"/>
      <sheetName val="[Pharma_CIs]__tgf_sharepoin1024"/>
      <sheetName val="[Pharma_CIs][Pharma_CIs]__t_145"/>
      <sheetName val="[Pharma_CIs]__tgf_sharepoin1025"/>
      <sheetName val="[Pharma_CIs][Pharma_CIs]__t_146"/>
      <sheetName val="[Pharma_CIs]__tgf_sharepoin1026"/>
      <sheetName val="[Pharma_CIs][Pharma_CIs]__t_147"/>
      <sheetName val="[Pharma_CIs]__tgf_sharepoin1027"/>
      <sheetName val="[Pharma_CIs][Pharma_CIs]__t_148"/>
      <sheetName val="[Pharma_CIs]__tgf_sharepoin1028"/>
      <sheetName val="[Pharma_CIs][Pharma_CIs]__t_150"/>
      <sheetName val="[Pharma_CIs]__tgf_sharepoin1029"/>
      <sheetName val="[Pharma_CIs][Pharma_CIs]__t_151"/>
      <sheetName val="[Pharma_CIs]__tgf_sharepoin1030"/>
      <sheetName val="[Pharma_CIs][Pharma_CIs]__t_152"/>
      <sheetName val="[Pharma_CIs]__tgf_sharepoin1031"/>
      <sheetName val="[Pharma_CIs][Pharma_CIs]__t_154"/>
      <sheetName val="[Pharma_CIs]__tgf_sharepoin1032"/>
      <sheetName val="[Pharma_CIs][Pharma_CIs]__t_155"/>
      <sheetName val="[Pharma_CIs]__tgf_sharepoin1033"/>
      <sheetName val="[Pharma_CIs][Pharma_CIs]__t_156"/>
      <sheetName val="[Pharma_CIs]__tgf_sharepoin1034"/>
      <sheetName val="[Pharma_CIs][Pharma_CIs]__t_157"/>
      <sheetName val="[Pharma_CIs]__tgf_sharepoin1035"/>
      <sheetName val="[Pharma_CIs][Pharma_CIs]__t_158"/>
      <sheetName val="[Pharma_CIs]__tgf_sharepoin1036"/>
      <sheetName val="[Pharma_CIs]__tgf_sharepoin1037"/>
      <sheetName val="[Pharma_CIs][Pharma_CIs]__t_159"/>
      <sheetName val="[Pharma_CIs]__tgf_sharepoin1038"/>
      <sheetName val="[Pharma_CIs]__tgf_sharepoin1039"/>
      <sheetName val="[Pharma_CIs][Pharma_CIs]__t_161"/>
      <sheetName val="[Pharma_CIs][Pharma_CIs]__t_160"/>
      <sheetName val="[Pharma_CIs][Pharma_CIs]__t_162"/>
      <sheetName val="[Pharma_CIs]__tgf_sharepoin1040"/>
      <sheetName val="[Pharma_CIs]__tgf_sharepoin1041"/>
      <sheetName val="[Pharma_CIs][Pharma_CIs]__t_166"/>
      <sheetName val="[Pharma_CIs]__tgf_sharepoin1042"/>
      <sheetName val="[Pharma_CIs][Pharma_CIs]__t_163"/>
      <sheetName val="[Pharma_CIs]__tgf_sharepoin1043"/>
      <sheetName val="[Pharma_CIs][Pharma_CIs]__t_164"/>
      <sheetName val="[Pharma_CIs]__tgf_sharepoin1044"/>
      <sheetName val="[Pharma_CIs][Pharma_CIs]__t_165"/>
      <sheetName val="[Pharma_CIs]__tgf_sharepoin1045"/>
      <sheetName val="[Pharma_CIs][Pharma_CIs]__t_167"/>
      <sheetName val="[Pharma_CIs]__tgf_sharepoin1046"/>
      <sheetName val="[Pharma_CIs][Pharma_CIs]__t_168"/>
      <sheetName val="[Pharma_CIs]__tgf_sharepoin1047"/>
      <sheetName val="[Pharma_CIs]__tgf_sharepoin1048"/>
      <sheetName val="[Pharma_CIs][Pharma_CIs]__t_170"/>
      <sheetName val="[Pharma_CIs]__tgf_sharepoin1049"/>
      <sheetName val="[Pharma_CIs][Pharma_CIs]__t_169"/>
      <sheetName val="[Pharma_CIs]__tgf_sharepoin1050"/>
      <sheetName val="[Pharma_CIs][Pharma_CIs]__t_171"/>
      <sheetName val="[Pharma_CIs]__tgf_sharepoin1051"/>
      <sheetName val="[Pharma_CIs][Pharma_CIs]__t_172"/>
      <sheetName val="[Pharma_CIs]__tgf_sharepoin1052"/>
      <sheetName val="[Pharma_CIs][Pharma_CIs]__t_174"/>
      <sheetName val="[Pharma_CIs]__tgf_sharepoin1053"/>
      <sheetName val="[Pharma_CIs][Pharma_CIs]__t_173"/>
      <sheetName val="[Pharma_CIs]__tgf_sharepoin1054"/>
      <sheetName val="[Pharma_CIs][Pharma_CIs]__t_175"/>
      <sheetName val="[Pharma_CIs]__tgf_sharepoin1055"/>
      <sheetName val="[Pharma_CIs][Pharma_CIs]__t_176"/>
      <sheetName val="[Pharma_CIs]__tgf_sharepoin1056"/>
      <sheetName val="[Pharma_CIs]__tgf_sharepoin1057"/>
      <sheetName val="[Pharma_CIs]__tgf_sharepoin1058"/>
      <sheetName val="[Pharma_CIs]__tgf_sharepoin1059"/>
      <sheetName val="[Pharma_CIs]__tgf_sharepoin1060"/>
      <sheetName val="[Pharma_CIs][Pharma_CIs]__t_178"/>
      <sheetName val="[Pharma_CIs]__tgf_sharepoin1061"/>
      <sheetName val="[Pharma_CIs][Pharma_CIs]__t_177"/>
      <sheetName val="[Pharma_CIs]__tgf_sharepoin1062"/>
      <sheetName val="[Pharma_CIs][Pharma_CIs]__t_179"/>
      <sheetName val="[Pharma_CIs]__tgf_sharepoin1063"/>
      <sheetName val="[Pharma_CIs]__tgf_sharepoin1064"/>
      <sheetName val="[Pharma_CIs][Pharma_CIs]__t_180"/>
      <sheetName val="[Pharma_CIs]__tgf_sharepoin1065"/>
      <sheetName val="[Pharma_CIs][Pharma_CIs]__t_181"/>
      <sheetName val="[Pharma_CIs]__tgf_sharepoin1066"/>
      <sheetName val="[Pharma_CIs][Pharma_CIs]__t_182"/>
      <sheetName val="[Pharma_CIs]__tgf_sharepoin1067"/>
      <sheetName val="[Pharma_CIs][Pharma_CIs]__t_183"/>
      <sheetName val="[Pharma_CIs]__tgf_sharepoin1068"/>
      <sheetName val="[Pharma_CIs]__tgf_sharepoin1069"/>
      <sheetName val="[Pharma_CIs][Pharma_CIs]__t_189"/>
      <sheetName val="[Pharma_CIs]__tgf_sharepoin1070"/>
      <sheetName val="[Pharma_CIs][Pharma_CIs]__t_185"/>
      <sheetName val="[Pharma_CIs]__tgf_sharepoin1071"/>
      <sheetName val="[Pharma_CIs][Pharma_CIs]__t_184"/>
      <sheetName val="[Pharma_CIs]__tgf_sharepoin1072"/>
      <sheetName val="[Pharma_CIs]__tgf_sharepoin1073"/>
      <sheetName val="[Pharma_CIs][Pharma_CIs]__t_187"/>
      <sheetName val="[Pharma_CIs]__tgf_sharepoin1074"/>
      <sheetName val="[Pharma_CIs][Pharma_CIs]__t_186"/>
      <sheetName val="[Pharma_CIs]__tgf_sharepoin1075"/>
      <sheetName val="[Pharma_CIs][Pharma_CIs]__t_188"/>
      <sheetName val="[Pharma_CIs]__tgf_sharepoin1076"/>
      <sheetName val="[Pharma_CIs][Pharma_CIs]__t_191"/>
      <sheetName val="[Pharma_CIs]__tgf_sharepoin1077"/>
      <sheetName val="[Pharma_CIs][Pharma_CIs]__t_190"/>
      <sheetName val="[Pharma_CIs]__tgf_sharepoin1078"/>
      <sheetName val="[Pharma_CIs][Pharma_CIs]__t_192"/>
      <sheetName val="[Pharma_CIs]__tgf_sharepoin1079"/>
      <sheetName val="[Pharma_CIs][Pharma_CIs]__t_196"/>
      <sheetName val="[Pharma_CIs]__tgf_sharepoin1080"/>
      <sheetName val="[Pharma_CIs][Pharma_CIs]__t_193"/>
      <sheetName val="[Pharma_CIs]__tgf_sharepoin1081"/>
      <sheetName val="[Pharma_CIs][Pharma_CIs]__t_194"/>
      <sheetName val="[Pharma_CIs]__tgf_sharepoin1082"/>
      <sheetName val="[Pharma_CIs]__tgf_sharepoin1083"/>
      <sheetName val="[Pharma_CIs]__tgf_sharepoin1084"/>
      <sheetName val="[Pharma_CIs][Pharma_CIs]__t_195"/>
      <sheetName val="[Pharma_CIs]__tgf_sharepoin1085"/>
      <sheetName val="[Pharma_CIs][Pharma_CIs]__t_199"/>
      <sheetName val="Pharma_CIs27"/>
      <sheetName val="Cost_Inputs23"/>
      <sheetName val="Detailed_Budget23"/>
      <sheetName val="Codes_23"/>
      <sheetName val="Apercu_-_Section_A23"/>
      <sheetName val="Budget_Lines20"/>
      <sheetName val="IRS_FORMAT_GF20"/>
      <sheetName val="Memo_HIV20"/>
      <sheetName val="Budget_Template20"/>
      <sheetName val="Data_Sheet20"/>
      <sheetName val="Item_cost20"/>
      <sheetName val="Rate_tables19"/>
      <sheetName val="1_Res_Hum19"/>
      <sheetName val="LFA_Programmatic_Progress_1B20"/>
      <sheetName val="SDA_1_118"/>
      <sheetName val="O__PTB_IMA18"/>
      <sheetName val="1__REQUETE_DES_FONDS18"/>
      <sheetName val="ACCUSE_DE_RECEPTION18"/>
      <sheetName val="2__SUIVI_FINANCIER18"/>
      <sheetName val="3__JOURNAL_DES_DEPENSES18"/>
      <sheetName val="4__SUIVI_BUDGETAIRE18"/>
      <sheetName val="5__EFR_MALARIA18"/>
      <sheetName val="6_0_RESOURCES_EMPLOIS18"/>
      <sheetName val="6_1RESSOURCES_EMPLOIS_CUMULES18"/>
      <sheetName val="7_0_DETAILS_DES_AVANCES18"/>
      <sheetName val="7_1_AVANCES_AGEES18"/>
      <sheetName val="8_DETAILS_DES_ENGAGEMENTS_Cpt18"/>
      <sheetName val="8_DETAILS_DES_ENGAG__non_cptb18"/>
      <sheetName val="9_DETAILS_DES_OBLIGATIONS18"/>
      <sheetName val="10_RECONCILIATION_BANCAIRE18"/>
      <sheetName val="11_PV_DE_CAISSE18"/>
      <sheetName val="12_INVENTAIRE_DES_ASSETS18"/>
      <sheetName val="[Pharma_CIs]__tgf_sharepoint794"/>
      <sheetName val="excelupload_T19"/>
      <sheetName val="GJ_T19"/>
      <sheetName val="Account_Code19"/>
      <sheetName val="T4_Codes19"/>
      <sheetName val="T7_Codes19"/>
      <sheetName val="Non-Statistical_Sampling_Mast18"/>
      <sheetName val="Two_Step_Revenue_Testing_Mast18"/>
      <sheetName val="Global_Data18"/>
      <sheetName val="Budget_résumé17"/>
      <sheetName val="Busgetisation_feuille_revisio18"/>
      <sheetName val="Staffing_Levels18"/>
      <sheetName val="Annexe_1a_PTB_Caritas17"/>
      <sheetName val="Annexe_6_Hypot_activités17"/>
      <sheetName val="to_print_for_signing18"/>
      <sheetName val="Memo_Malaria17"/>
      <sheetName val="[Pharma_CIs]__tgf_sharepoint795"/>
      <sheetName val="[Pharma_CIs]__tgf_sharepoint796"/>
      <sheetName val="[Pharma_CIs]__tgf_sharepoint797"/>
      <sheetName val="[Pharma_CIs]__tgf_sharepoint798"/>
      <sheetName val="[Pharma_CIs]__tgf_sharepoint799"/>
      <sheetName val="[Pharma_CIs]__tgf_sharepoint800"/>
      <sheetName val="[Pharma_CIs]__tgf_sharepoint801"/>
      <sheetName val="[Pharma_CIs]__tgf_sharepoint802"/>
      <sheetName val="[Pharma_CIs]__tgf_sharepoint803"/>
      <sheetName val="[Pharma_CIs]__tgf_sharepoint804"/>
      <sheetName val="[Pharma_CIs]__tgf_sharepoint805"/>
      <sheetName val="[Pharma_CIs]__tgf_sharepoint806"/>
      <sheetName val="[Pharma_CIs]__tgf_sharepoint807"/>
      <sheetName val="[Pharma_CIs]__tgf_sharepoint808"/>
      <sheetName val="[Pharma_CIs]__tgf_sharepoint809"/>
      <sheetName val="[Pharma_CIs]__tgf_sharepoint810"/>
      <sheetName val="[Pharma_CIs]__tgf_sharepoint811"/>
      <sheetName val="[Pharma_CIs]__tgf_sharepoint812"/>
      <sheetName val="[Pharma_CIs]__tgf_sharepoint813"/>
      <sheetName val="[Pharma_CIs]__tgf_sharepoint814"/>
      <sheetName val="[Pharma_CIs]__tgf_sharepoint815"/>
      <sheetName val="[Pharma_CIs]__tgf_sharepoint816"/>
      <sheetName val="[Pharma_CIs]__tgf_sharepoint817"/>
      <sheetName val="[Pharma_CIs]__tgf_sharepoint818"/>
      <sheetName val="[Pharma_CIs]__tgf_sharepoint819"/>
      <sheetName val="[Pharma_CIs]__tgf_sharepoint820"/>
      <sheetName val="[Pharma_CIs]__tgf_sharepoint821"/>
      <sheetName val="[Pharma_CIs]__tgf_sharepoint822"/>
      <sheetName val="[Pharma_CIs]__tgf_sharepoint823"/>
      <sheetName val="[Pharma_CIs]__tgf_sharepoint824"/>
      <sheetName val="[Pharma_CIs]__tgf_sharepoint825"/>
      <sheetName val="[Pharma_CIs]__tgf_sharepoint826"/>
      <sheetName val="[Pharma_CIs]__tgf_sharepoint827"/>
      <sheetName val="[Pharma_CIs]__tgf_sharepoint828"/>
      <sheetName val="[Pharma_CIs]__tgf_sharepoint829"/>
      <sheetName val="[Pharma_CIs]__tgf_sharepoint830"/>
      <sheetName val="[Pharma_CIs]__tgf_sharepoint831"/>
      <sheetName val="[Pharma_CIs]__tgf_sharepoint832"/>
      <sheetName val="[Pharma_CIs]__tgf_sharepoint833"/>
      <sheetName val="[Pharma_CIs]__tgf_sharepoint834"/>
      <sheetName val="[Pharma_CIs]__tgf_sharepoint835"/>
      <sheetName val="[Pharma_CIs]__tgf_sharepoint836"/>
      <sheetName val="[Pharma_CIs]__tgf_sharepoint837"/>
      <sheetName val="[Pharma_CIs]__tgf_sharepoint838"/>
      <sheetName val="[Pharma_CIs]__tgf_sharepoint839"/>
      <sheetName val="[Pharma_CIs]__tgf_sharepoint840"/>
      <sheetName val="[Pharma_CIs]__tgf_sharepoint841"/>
      <sheetName val="[Pharma_CIs]__tgf_sharepoint842"/>
      <sheetName val="[Pharma_CIs]__tgf_sharepoint843"/>
      <sheetName val="[Pharma_CIs]__tgf_sharepoint844"/>
      <sheetName val="[Pharma_CIs]__tgf_sharepoint845"/>
      <sheetName val="[Pharma_CIs]__tgf_sharepoint846"/>
      <sheetName val="[Pharma_CIs]__tgf_sharepoint847"/>
      <sheetName val="[Pharma_CIs]__tgf_sharepoint848"/>
      <sheetName val="Ficha_de_Recalendariz8"/>
      <sheetName val="Detalle_presupuestario_8"/>
      <sheetName val="Materialidad_(2)8"/>
      <sheetName val="PST_Triggers_-_Budget8"/>
      <sheetName val="[Pharma_CIs]__tgf_sharepoint849"/>
      <sheetName val="[Pharma_CIs]__tgf_sharepoint850"/>
      <sheetName val="[Pharma_CIs]__tgf_sharepoint851"/>
      <sheetName val="[Pharma_CIs]__tgf_sharepoint852"/>
      <sheetName val="[Pharma_CIs]__tgf_sharepoint853"/>
      <sheetName val="[Pharma_CIs]__tgf_sharepoint854"/>
      <sheetName val="[Pharma_CIs]__tgf_sharepoint855"/>
      <sheetName val="[Pharma_CIs]__tgf_sharepoint856"/>
      <sheetName val="[Pharma_CIs]__tgf_sharepoint857"/>
      <sheetName val="[Pharma_CIs]__tgf_sharepoint858"/>
      <sheetName val="[Pharma_CIs]__tgf_sharepoint859"/>
      <sheetName val="[Pharma_CIs]__tgf_sharepoint860"/>
      <sheetName val="[Pharma_CIs]__tgf_sharepoint861"/>
      <sheetName val="[Pharma_CIs]__tgf_sharepoint862"/>
      <sheetName val="[Pharma_CIs]__tgf_sharepoin_661"/>
      <sheetName val="[Pharma_CIs]__tgf_sharepoin_662"/>
      <sheetName val="[Pharma_CIs]__tgf_sharepoint863"/>
      <sheetName val="[Pharma_CIs]__tgf_sharepoint864"/>
      <sheetName val="[Pharma_CIs]__tgf_sharepoint865"/>
      <sheetName val="[Pharma_CIs]__tgf_sharepoint866"/>
      <sheetName val="[Pharma_CIs]__tgf_sharepoint867"/>
      <sheetName val="[Pharma_CIs]__tgf_sharepoint868"/>
      <sheetName val="[Pharma_CIs]__tgf_sharepoint869"/>
      <sheetName val="[Pharma_CIs]__tgf_sharepoint870"/>
      <sheetName val="[Pharma_CIs]__tgf_sharepoint871"/>
      <sheetName val="[Pharma_CIs]__tgf_sharepoint872"/>
      <sheetName val="[Pharma_CIs]__tgf_sharepoint873"/>
      <sheetName val="[Pharma_CIs]__tgf_sharepoint874"/>
      <sheetName val="[Pharma_CIs]__tgf_sharepoint875"/>
      <sheetName val="[Pharma_CIs]__tgf_sharepoint876"/>
      <sheetName val="[Pharma_CIs]__tgf_sharepoint877"/>
      <sheetName val="[Pharma_CIs]__tgf_sharepoint878"/>
      <sheetName val="[Pharma_CIs]__tgf_sharepoint879"/>
      <sheetName val="[Pharma_CIs]__tgf_sharepoint880"/>
      <sheetName val="[Pharma_CIs]__tgf_sharepoint881"/>
      <sheetName val="[Pharma_CIs]__tgf_sharepoint882"/>
      <sheetName val="[Pharma_CIs]__tgf_sharepoint883"/>
      <sheetName val="[Pharma_CIs]__tgf_sharepoint884"/>
      <sheetName val="[Pharma_CIs]__tgf_sharepoint885"/>
      <sheetName val="[Pharma_CIs]__tgf_sharepoint886"/>
      <sheetName val="[Pharma_CIs]__tgf_sharepoint887"/>
      <sheetName val="[Pharma_CIs]__tgf_sharepoint888"/>
      <sheetName val="[Pharma_CIs]__tgf_sharepoint889"/>
      <sheetName val="[Pharma_CIs]__tgf_sharepoint890"/>
      <sheetName val="[Pharma_CIs]__tgf_sharepoin_663"/>
      <sheetName val="[Pharma_CIs]__tgf_sharepoint891"/>
      <sheetName val="[Pharma_CIs][Pharma_CIs]__tgf58"/>
      <sheetName val="[Pharma_CIs]__tgf_sharepoin_664"/>
      <sheetName val="[Pharma_CIs]__tgf_sharepoin_665"/>
      <sheetName val="[Pharma_CIs]__tgf_sharepoin_666"/>
      <sheetName val="[Pharma_CIs]__tgf_sharepoin_667"/>
      <sheetName val="[Pharma_CIs][Pharma_CIs]__tgf59"/>
      <sheetName val="[Pharma_CIs]__tgf_sharepoin_668"/>
      <sheetName val="[Pharma_CIs]__tgf_sharepoin_669"/>
      <sheetName val="[Pharma_CIs]__tgf_sharepoin_670"/>
      <sheetName val="[Pharma_CIs]__tgf_sharepoin_671"/>
      <sheetName val="[Pharma_CIs]__tgf_sharepoin_672"/>
      <sheetName val="[Pharma_CIs]__tgf_sharepoin_673"/>
      <sheetName val="[Pharma_CIs]__tgf_sharepoin_674"/>
      <sheetName val="[Pharma_CIs]__tgf_sharepoin_675"/>
      <sheetName val="[Pharma_CIs]__tgf_sharepoin_676"/>
      <sheetName val="[Pharma_CIs]__tgf_sharepoin_677"/>
      <sheetName val="[Pharma_CIs]__tgf_sharepoin_678"/>
      <sheetName val="[Pharma_CIs]__tgf_sharepoin_679"/>
      <sheetName val="[Pharma_CIs]__tgf_sharepoin_680"/>
      <sheetName val="[Pharma_CIs]__tgf_sharepoin_681"/>
      <sheetName val="[Pharma_CIs]__tgf_sharepoin_682"/>
      <sheetName val="[Pharma_CIs]__tgf_sharepoin_683"/>
      <sheetName val="[Pharma_CIs]__tgf_sharepoin_684"/>
      <sheetName val="[Pharma_CIs]__tgf_sharepoin_685"/>
      <sheetName val="[Pharma_CIs]__tgf_sharepoin_686"/>
      <sheetName val="[Pharma_CIs]__tgf_sharepoin_687"/>
      <sheetName val="[Pharma_CIs]__tgf_sharepoin_688"/>
      <sheetName val="[Pharma_CIs]__tgf_sharepoin_689"/>
      <sheetName val="[Pharma_CIs]__tgf_sharepoin_690"/>
      <sheetName val="[Pharma_CIs]__tgf_sharepoin_691"/>
      <sheetName val="[Pharma_CIs][Pharma_CIs]__tgf60"/>
      <sheetName val="[Pharma_CIs][Pharma_CIs]__tgf61"/>
      <sheetName val="[Pharma_CIs][Pharma_CIs]__tgf62"/>
      <sheetName val="[Pharma_CIs]__tgf_sharepoin_692"/>
      <sheetName val="[Pharma_CIs]__tgf_sharepoin_693"/>
      <sheetName val="[Pharma_CIs]__tgf_sharepoin_694"/>
      <sheetName val="[Pharma_CIs][Pharma_CIs]__tgf63"/>
      <sheetName val="[Pharma_CIs]__tgf_sharepoin_695"/>
      <sheetName val="[Pharma_CIs][Pharma_CIs]__tgf64"/>
      <sheetName val="[Pharma_CIs]__tgf_sharepoin_696"/>
      <sheetName val="[Pharma_CIs]__tgf_sharepoin_697"/>
      <sheetName val="[Pharma_CIs][Pharma_CIs]__tgf65"/>
      <sheetName val="[Pharma_CIs]__tgf_sharepoin_698"/>
      <sheetName val="[Pharma_CIs]__tgf_sharepoin_699"/>
      <sheetName val="[Pharma_CIs]__tgf_sharepoin_700"/>
      <sheetName val="[Pharma_CIs]__tgf_sharepoin_701"/>
      <sheetName val="[Pharma_CIs]__tgf_sharepoin_702"/>
      <sheetName val="[Pharma_CIs][Pharma_CIs]__tg249"/>
      <sheetName val="[Pharma_CIs][Pharma_CIs]__tg250"/>
      <sheetName val="[Pharma_CIs]__tgf_sharepoin_703"/>
      <sheetName val="[Pharma_CIs]__tgf_sharepoin_704"/>
      <sheetName val="[Pharma_CIs]__tgf_sharepoin_705"/>
      <sheetName val="[Pharma_CIs][Pharma_CIs]//tgf_7"/>
      <sheetName val="[Pharma_CIs][Pharma_CIs]__tg251"/>
      <sheetName val="[Pharma_CIs][Pharma_CIs]__tg252"/>
      <sheetName val="[Pharma_CIs][Pharma_CIs]__tg253"/>
      <sheetName val="[Pharma_CIs][Pharma_CIs]__tg254"/>
      <sheetName val="[Pharma_CIs]__tgf_sharepoin_706"/>
      <sheetName val="[Pharma_CIs]__tgf_sharepoin_707"/>
      <sheetName val="[Pharma_CIs][Pharma_CIs]__tg255"/>
      <sheetName val="[Pharma_CIs]__tgf_sharepoin_708"/>
      <sheetName val="[Pharma_CIs][Pharma_CIs]__tg256"/>
      <sheetName val="[Pharma_CIs]__tgf_sharepoin_709"/>
      <sheetName val="[Pharma_CIs]__tgf_sharepoin_710"/>
      <sheetName val="[Pharma_CIs]__tgf_sharepoin_711"/>
      <sheetName val="[Pharma_CIs]__tgf_sharepoin_712"/>
      <sheetName val="[Pharma_CIs]__tgf_sharepoin_713"/>
      <sheetName val="[Pharma_CIs]__tgf_sharepoin_714"/>
      <sheetName val="[Pharma_CIs]__tgf_sharepoin_715"/>
      <sheetName val="[Pharma_CIs][Pharma_CIs]__tg257"/>
      <sheetName val="[Pharma_CIs]__tgf_sharepoin_716"/>
      <sheetName val="[Pharma_CIs][Pharma_CIs]__tg258"/>
      <sheetName val="[Pharma_CIs]__tgf_sharepoin_717"/>
      <sheetName val="[Pharma_CIs]__tgf_sharepoin_718"/>
      <sheetName val="[Pharma_CIs]__tgf_sharepoin_719"/>
      <sheetName val="[Pharma_CIs]__tgf_sharepoin_720"/>
      <sheetName val="[Pharma_CIs]__tgf_sharepoin_721"/>
      <sheetName val="[Pharma_CIs][Pharma_CIs]__tg259"/>
      <sheetName val="[Pharma_CIs]__tgf_sharepoin_722"/>
      <sheetName val="[Pharma_CIs][Pharma_CIs]__tg260"/>
      <sheetName val="[Pharma_CIs]__tgf_sharepoin_723"/>
      <sheetName val="[Pharma_CIs]__tgf_sharepoin_724"/>
      <sheetName val="[Pharma_CIs]__tgf_sharepoin_725"/>
      <sheetName val="[Pharma_CIs]__tgf_sharepoin_726"/>
      <sheetName val="[Pharma_CIs]__tgf_sharepoin_727"/>
      <sheetName val="[Pharma_CIs]__tgf_sharepoin_728"/>
      <sheetName val="[Pharma_CIs]__tgf_sharepoin_729"/>
      <sheetName val="[Pharma_CIs]__tgf_sharepoin_730"/>
      <sheetName val="Avril_2020_Cohesion_sociale6"/>
      <sheetName val="[Pharma_CIs][Pharma_CIs]__tg261"/>
      <sheetName val="[Pharma_CIs][Pharma_CIs]__tg262"/>
      <sheetName val="[Pharma_CIs][Pharma_CIs]__tg263"/>
      <sheetName val="[Pharma_CIs][Pharma_CIs]__tg264"/>
      <sheetName val="[Pharma_CIs][Pharma_CIs]__tg265"/>
      <sheetName val="[Pharma_CIs][Pharma_CIs]__tg266"/>
      <sheetName val="[Pharma_CIs][Pharma_CIs]__tg267"/>
      <sheetName val="[Pharma_CIs][Pharma_CIs]__tg268"/>
      <sheetName val="[Pharma_CIs][Pharma_CIs]__tg269"/>
      <sheetName val="[Pharma_CIs][Pharma_CIs]__tg270"/>
      <sheetName val="[Pharma_CIs][Pharma_CIs]__tg271"/>
      <sheetName val="[Pharma_CIs][Pharma_CIs]__tg272"/>
      <sheetName val="[Pharma_CIs][Pharma_CIs]__tg273"/>
      <sheetName val="[Pharma_CIs][Pharma_CIs]__tg274"/>
      <sheetName val="[Pharma_CIs][Pharma_CIs]__tg275"/>
      <sheetName val="[Pharma_CIs][Pharma_CIs]__tg276"/>
      <sheetName val="[Pharma_CIs][Pharma_CIs]__tg277"/>
      <sheetName val="[Pharma_CIs][Pharma_CIs]__tg278"/>
      <sheetName val="Schedule_1_Trial_Balance6"/>
      <sheetName val="[Pharma_CIs][Pharma_CIs]__tg279"/>
      <sheetName val="[Pharma_CIs][Pharma_CIs]__tg280"/>
      <sheetName val="[Pharma_CIs][Pharma_CIs]__tg281"/>
      <sheetName val="[Pharma_CIs][Pharma_CIs]__tg282"/>
      <sheetName val="[Pharma_CIs][Pharma_CIs]__tg283"/>
      <sheetName val="[Pharma_CIs][Pharma_CIs]__tg284"/>
      <sheetName val="[Pharma_CIs]__tgf_sharepoin_731"/>
      <sheetName val="[Pharma_CIs]__tgf_sharepoin_732"/>
      <sheetName val="[Pharma_CIs]__tgf_sharepoin_733"/>
      <sheetName val="[Pharma_CIs]__tgf_sharepoin_734"/>
      <sheetName val="[Pharma_CIs]__tgf_sharepoin_735"/>
      <sheetName val="[Pharma_CIs]__tgf_sharepoin_736"/>
      <sheetName val="[Pharma_CIs]__tgf_sharepoin_737"/>
      <sheetName val="[Pharma_CIs]__tgf_sharepoin_738"/>
      <sheetName val="[Pharma_CIs]__tgf_sharepoin_739"/>
      <sheetName val="[Pharma_CIs]__tgf_sharepoin_740"/>
      <sheetName val="[Pharma_CIs]__tgf_sharepoin_741"/>
      <sheetName val="[Pharma_CIs]__tgf_sharepoin_742"/>
      <sheetName val="[Pharma_CIs]__tgf_sharepoin_743"/>
      <sheetName val="[Pharma_CIs]__tgf_sharepoin_744"/>
      <sheetName val="[Pharma_CIs][Pharma_CIs]__tg285"/>
      <sheetName val="[Pharma_CIs][Pharma_CIs]__tg286"/>
      <sheetName val="[Pharma_CIs][Pharma_CIs]__tg287"/>
      <sheetName val="[Pharma_CIs][Pharma_CIs]__tg288"/>
      <sheetName val="[Pharma_CIs][Pharma_CIs]__tg289"/>
      <sheetName val="4__National_Staff2"/>
      <sheetName val="[Pharma_CIs][Pharma_CIs]__tg290"/>
      <sheetName val="CASH_BOOK2"/>
      <sheetName val="[Pharma_CIs][Pharma_CIs]__tg291"/>
      <sheetName val="[Pharma_CIs]__tgf_sharepoin_745"/>
      <sheetName val="[Pharma_CIs][Pharma_CIs]__tg292"/>
      <sheetName val="[Pharma_CIs]__tgf_sharepoin_746"/>
      <sheetName val="[Pharma_CIs]__tgf_sharepoin_747"/>
      <sheetName val="[Pharma_CIs]__tgf_sharepoin_748"/>
      <sheetName val="[Pharma_CIs]__tgf_sharepoin_749"/>
      <sheetName val="[Pharma_CIs]__tgf_sharepoin_750"/>
      <sheetName val="[Pharma_CIs]__tgf_sharepoin_751"/>
      <sheetName val="[Pharma_CIs]__tgf_sharepoin_752"/>
      <sheetName val="[Pharma_CIs]__tgf_sharepoin_753"/>
      <sheetName val="[Pharma_CIs]__tgf_sharepoin_754"/>
      <sheetName val="[Pharma_CIs]__tgf_sharepoin_755"/>
      <sheetName val="[Pharma_CIs]__tgf_sharepoin_756"/>
      <sheetName val="[Pharma_CIs]__tgf_sharepoin_757"/>
      <sheetName val="[Pharma_CIs]__tgf_sharepoin_758"/>
      <sheetName val="[Pharma_CIs][Pharma_CIs]__tg293"/>
      <sheetName val="[Pharma_CIs]__tgf_sharepoin_759"/>
      <sheetName val="[Pharma_CIs]__tgf_sharepoin_760"/>
      <sheetName val="[Pharma_CIs]__tgf_sharepoin_761"/>
      <sheetName val="[Pharma_CIs][Pharma_CIs]__tg294"/>
      <sheetName val="[Pharma_CIs]__tgf_sharepoin_762"/>
      <sheetName val="[Pharma_CIs][Pharma_CIs]__tg295"/>
      <sheetName val="[Pharma_CIs]__tgf_sharepoin_763"/>
      <sheetName val="[Pharma_CIs][Pharma_CIs]__tg296"/>
      <sheetName val="[Pharma_CIs]__tgf_sharepoin_764"/>
      <sheetName val="[Pharma_CIs][Pharma_CIs]__tg297"/>
      <sheetName val="[Pharma_CIs]__tgf_sharepoin_765"/>
      <sheetName val="[Pharma_CIs][Pharma_CIs]__tg298"/>
      <sheetName val="[Pharma_CIs]__tgf_sharepoin_766"/>
      <sheetName val="[Pharma_CIs]__tgf_sharepoin_767"/>
      <sheetName val="[Pharma_CIs][Pharma_CIs]__tg299"/>
      <sheetName val="[Pharma_CIs]__tgf_sharepoin_768"/>
      <sheetName val="[Pharma_CIs][Pharma_CIs]__tg300"/>
      <sheetName val="[Pharma_CIs]__tgf_sharepoin_769"/>
      <sheetName val="[Pharma_CIs][Pharma_CIs]__tg301"/>
      <sheetName val="[Pharma_CIs]__tgf_sharepoin_770"/>
      <sheetName val="[Pharma_CIs][Pharma_CIs]__tg302"/>
      <sheetName val="[Pharma_CIs]__tgf_sharepoin_771"/>
      <sheetName val="[Pharma_CIs][Pharma_CIs]__tg303"/>
      <sheetName val="[Pharma_CIs]__tgf_sharepoin_772"/>
      <sheetName val="[Pharma_CIs][Pharma_CIs]__tg304"/>
      <sheetName val="[Pharma_CIs]__tgf_sharepoin_773"/>
      <sheetName val="[Pharma_CIs][Pharma_CIs]__tg305"/>
      <sheetName val="[Pharma_CIs]__tgf_sharepoin_774"/>
      <sheetName val="[Pharma_CIs][Pharma_CIs]__tg306"/>
      <sheetName val="[Pharma_CIs]__tgf_sharepoin_775"/>
      <sheetName val="[Pharma_CIs]__tgf_sharepoin_776"/>
      <sheetName val="[Pharma_CIs]__tgf_sharepoin_777"/>
      <sheetName val="[Pharma_CIs][Pharma_CIs]__tg307"/>
      <sheetName val="[Pharma_CIs]__tgf_sharepoin_778"/>
      <sheetName val="[Pharma_CIs][Pharma_CIs]__tg308"/>
      <sheetName val="[Pharma_CIs]__tgf_sharepoin_779"/>
      <sheetName val="[Pharma_CIs][Pharma_CIs]__tg309"/>
      <sheetName val="[Pharma_CIs][Pharma_CIs]__tg310"/>
      <sheetName val="[Pharma_CIs]__tgf_sharepoin_780"/>
      <sheetName val="[Pharma_CIs]__tgf_sharepoin_781"/>
      <sheetName val="[Pharma_CIs][Pharma_CIs]__tg311"/>
      <sheetName val="[Pharma_CIs]__tgf_sharepoin_782"/>
      <sheetName val="[Pharma_CIs]__tgf_sharepoin_783"/>
      <sheetName val="[Pharma_CIs][Pharma_CIs]__tg312"/>
      <sheetName val="[Pharma_CIs]__tgf_sharepoin_784"/>
      <sheetName val="[Pharma_CIs][Pharma_CIs]__tg313"/>
      <sheetName val="[Pharma_CIs]__tgf_sharepoin_785"/>
      <sheetName val="[Pharma_CIs]__tgf_sharepoin_786"/>
      <sheetName val="[Pharma_CIs][Pharma_CIs]__tg314"/>
      <sheetName val="[Pharma_CIs]__tgf_sharepoin_787"/>
      <sheetName val="[Pharma_CIs]__tgf_sharepoin_788"/>
      <sheetName val="[Pharma_CIs]__tgf_sharepoin_789"/>
      <sheetName val="[Pharma_CIs]__tgf_sharepoin_790"/>
      <sheetName val="[Pharma_CIs]__tgf_sharepoin_791"/>
      <sheetName val="//tgf_sharepoint_com/Users/Fa18"/>
      <sheetName val="[Pharma_CIs]//tgf_sharepoint_co"/>
      <sheetName val="[Pharma_CIs][Pharma_CIs]__tg315"/>
      <sheetName val="[Pharma_CIs][Pharma_CIs]__tg316"/>
      <sheetName val="[Pharma_CIs]__tgf_sharepoin_792"/>
      <sheetName val="[Pharma_CIs]__tgf_sharepoin_793"/>
      <sheetName val="[Pharma_CIs][Pharma_CIs]__tg317"/>
      <sheetName val="[Pharma_CIs]__tgf_sharepoin_794"/>
      <sheetName val="[Pharma_CIs]__tgf_sharepoin_795"/>
      <sheetName val="[Pharma_CIs][Pharma_CIs]__tg318"/>
      <sheetName val="[Pharma_CIs][Pharma_CIs]__tg319"/>
      <sheetName val="[Pharma_CIs]__tgf_sharepoin_796"/>
      <sheetName val="[Pharma_CIs][Pharma_CIs]__tg320"/>
      <sheetName val="[Pharma_CIs]__tgf_sharepoin_797"/>
      <sheetName val="[Pharma_CIs][Pharma_CIs]__tg321"/>
      <sheetName val="[Pharma_CIs]__tgf_sharepoin_798"/>
      <sheetName val="[Pharma_CIs][Pharma_CIs]__tg322"/>
      <sheetName val="[Pharma_CIs]__tgf_sharepoin_799"/>
      <sheetName val="[Pharma_CIs][Pharma_CIs]__tg323"/>
      <sheetName val="[Pharma_CIs]__tgf_sharepoin_800"/>
      <sheetName val="[Pharma_CIs][Pharma_CIs]__tg324"/>
      <sheetName val="[Pharma_CIs]__tgf_sharepoin_801"/>
      <sheetName val="[Pharma_CIs][Pharma_CIs]__tg325"/>
      <sheetName val="[Pharma_CIs]__tgf_sharepoin_802"/>
      <sheetName val="[Pharma_CIs][Pharma_CIs]__tg326"/>
      <sheetName val="[Pharma_CIs]__tgf_sharepoin_803"/>
      <sheetName val="[Pharma_CIs][Pharma_CIs]__tg327"/>
      <sheetName val="[Pharma_CIs]__tgf_sharepoin_804"/>
      <sheetName val="[Pharma_CIs]__tgf_sharepoin_805"/>
      <sheetName val="[Pharma_CIs]__tgf_sharepoin_806"/>
      <sheetName val="[Pharma_CIs]__tgf_sharepoin_807"/>
      <sheetName val="[Pharma_CIs]__tgf_sharepoin_808"/>
      <sheetName val="[Pharma_CIs][Pharma_CIs]__tg328"/>
      <sheetName val="[Pharma_CIs]__tgf_sharepoin_809"/>
      <sheetName val="[Pharma_CIs][Pharma_CIs]__tg329"/>
      <sheetName val="[Pharma_CIs][Pharma_CIs]__tg330"/>
      <sheetName val="[Pharma_CIs][Pharma_CIs]__tg331"/>
      <sheetName val="[Pharma_CIs]__tgf_sharepoin_810"/>
      <sheetName val="[Pharma_CIs][Pharma_CIs]__tg332"/>
      <sheetName val="[Pharma_CIs]__tgf_sharepoin_811"/>
      <sheetName val="[Pharma_CIs][Pharma_CIs]__tg333"/>
      <sheetName val="[Pharma_CIs]__tgf_sharepoin_812"/>
      <sheetName val="[Pharma_CIs][Pharma_CIs]__tg334"/>
      <sheetName val="[Pharma_CIs]__tgf_sharepoin_813"/>
      <sheetName val="[Pharma_CIs][Pharma_CIs]__tg335"/>
      <sheetName val="[Pharma_CIs]__tgf_sharepoin_814"/>
      <sheetName val="[Pharma_CIs][Pharma_CIs]__tg336"/>
      <sheetName val="[Pharma_CIs]__tgf_sharepoin_815"/>
      <sheetName val="[Pharma_CIs]__tgf_sharepoin_816"/>
      <sheetName val="[Pharma_CIs][Pharma_CIs]__tg337"/>
      <sheetName val="[Pharma_CIs]__tgf_sharepoin1086"/>
      <sheetName val="[Pharma_CIs][Pharma_CIs]__t_197"/>
      <sheetName val="[Pharma_CIs]__tgf_sharepoin1087"/>
      <sheetName val="[Pharma_CIs][Pharma_CIs]__t_198"/>
      <sheetName val="[Pharma CIs]__tgf_sharepoin_366"/>
      <sheetName val="[Pharma CIs][Pharma CIs]__t_196"/>
      <sheetName val="[Pharma CIs]__tgf_sharepoin_375"/>
      <sheetName val="[Pharma CIs]__tgf_sharepoin_370"/>
      <sheetName val="[Pharma CIs]__tgf_sharepoin_369"/>
      <sheetName val="[Pharma CIs][Pharma CIs]__t_199"/>
      <sheetName val="[Pharma CIs]__tgf_sharepoin_367"/>
      <sheetName val="[Pharma CIs][Pharma CIs]__t_197"/>
      <sheetName val="[Pharma CIs]__tgf_sharepoin_368"/>
      <sheetName val="[Pharma CIs][Pharma CIs]__t_198"/>
      <sheetName val="[Pharma CIs]__tgf_sharepoin_371"/>
      <sheetName val="[Pharma CIs][Pharma CIs]__t_200"/>
      <sheetName val="[Pharma CIs]__tgf_sharepoin_372"/>
      <sheetName val="[Pharma CIs][Pharma CIs]__t_201"/>
      <sheetName val="[Pharma CIs]__tgf_sharepoin_374"/>
      <sheetName val="[Pharma CIs]__tgf_sharepoin_373"/>
      <sheetName val="[Pharma CIs][Pharma CIs]__t_202"/>
      <sheetName val="[Pharma CIs]__tgf_sharepoin_376"/>
      <sheetName val="[Pharma CIs][Pharma CIs]__t_203"/>
      <sheetName val="[Pharma CIs]__tgf_sharepoin_379"/>
      <sheetName val="[Pharma CIs]__tgf_sharepoin_378"/>
      <sheetName val="[Pharma CIs]__tgf_sharepoin_391"/>
      <sheetName val="[Pharma CIs][Pharma CIs]__t_216"/>
      <sheetName val="[Pharma CIs]__tgf_sharepoin_380"/>
      <sheetName val="[Pharma CIs][Pharma CIs]__t_205"/>
      <sheetName val="[Pharma CIs]__tgf_sharepoin_381"/>
      <sheetName val="[Pharma CIs][Pharma CIs]__t_206"/>
      <sheetName val="[Pharma CIs]__tgf_sharepoin_382"/>
      <sheetName val="[Pharma CIs][Pharma CIs]__t_207"/>
      <sheetName val="[Pharma CIs]__tgf_sharepoin_383"/>
      <sheetName val="[Pharma CIs][Pharma CIs]__t_208"/>
      <sheetName val="[Pharma CIs]__tgf_sharepoin_384"/>
      <sheetName val="[Pharma CIs][Pharma CIs]__t_209"/>
      <sheetName val="[Pharma CIs]__tgf_sharepoin_385"/>
      <sheetName val="[Pharma CIs][Pharma CIs]__t_210"/>
      <sheetName val="[Pharma CIs]__tgf_sharepoin_386"/>
      <sheetName val="[Pharma CIs][Pharma CIs]__t_211"/>
      <sheetName val="[Pharma CIs]__tgf_sharepoin_387"/>
      <sheetName val="[Pharma CIs][Pharma CIs]__t_212"/>
      <sheetName val="[Pharma CIs]__tgf_sharepoin_388"/>
      <sheetName val="[Pharma CIs][Pharma CIs]__t_213"/>
      <sheetName val="[Pharma CIs]__tgf_sharepoin_389"/>
      <sheetName val="[Pharma CIs][Pharma CIs]__t_214"/>
      <sheetName val="[Pharma CIs]__tgf_sharepoin_390"/>
      <sheetName val="[Pharma CIs][Pharma CIs]__t_215"/>
      <sheetName val="[Pharma CIs]__tgf_sharepoin_392"/>
      <sheetName val="[Pharma CIs][Pharma CIs]__t_217"/>
      <sheetName val="[Pharma CIs]__tgf_sharepoin_393"/>
      <sheetName val="[Pharma CIs][Pharma CIs]__t_218"/>
      <sheetName val="[Pharma CIs]__tgf_sharepoin_394"/>
      <sheetName val="[Pharma CIs]__tgf_sharepoin_395"/>
      <sheetName val="[Pharma CIs][Pharma CIs]__t_219"/>
      <sheetName val="[Pharma CIs]__tgf_sharepoin_396"/>
      <sheetName val="[Pharma CIs]__tgf_sharepoin_406"/>
      <sheetName val="[Pharma CIs]__tgf_sharepoin_405"/>
      <sheetName val="[Pharma CIs]__tgf_sharepoin_397"/>
      <sheetName val="[Pharma CIs]__tgf_sharepoin_401"/>
      <sheetName val="[Pharma CIs]__tgf_sharepoin_398"/>
      <sheetName val="[Pharma CIs]__tgf_sharepoin_399"/>
      <sheetName val="[Pharma CIs]__tgf_sharepoin_400"/>
      <sheetName val="[Pharma CIs]__tgf_sharepoin_402"/>
      <sheetName val="[Pharma CIs]__tgf_sharepoin_403"/>
      <sheetName val="[Pharma CIs]__tgf_sharepoin_404"/>
      <sheetName val="[Pharma CIs]__tgf_sharepoin_407"/>
      <sheetName val="[Pharma CIs]__tgf_sharepoin_408"/>
      <sheetName val="[Pharma CIs]__tgf_sharepoin_410"/>
      <sheetName val="[Pharma CIs]__tgf_sharepoin_409"/>
      <sheetName val="[Pharma CIs]__tgf_sharepoin_411"/>
      <sheetName val="[Pharma CIs]__tgf_sharepoin_415"/>
      <sheetName val="[Pharma CIs]__tgf_sharepoin_414"/>
      <sheetName val="[Pharma CIs]__tgf_sharepoin_413"/>
      <sheetName val="[Pharma CIs]__tgf_sharepoin_416"/>
      <sheetName val="Definiciones"/>
      <sheetName val="[Pharma CIs]__tgf_sharepoin_417"/>
      <sheetName val="[Pharma CIs]__tgf_sharepoin_418"/>
      <sheetName val="[Pharma CIs]__tgf_sharepoin_421"/>
      <sheetName val="[Pharma CIs]__tgf_sharepoin_419"/>
      <sheetName val="[Pharma CIs]__tgf_sharepoin_420"/>
      <sheetName val="[Pharma CIs]__tgf_sharepoin_422"/>
      <sheetName val="[Pharma CIs]__tgf_sharepoin_424"/>
      <sheetName val="[Pharma CIs]__tgf_sharepoin_423"/>
      <sheetName val="[Pharma CIs]__tgf_sharepoin_425"/>
      <sheetName val="[Pharma CIs]__tgf_sharepoin_426"/>
    </sheetNames>
    <sheetDataSet>
      <sheetData sheetId="0" refreshError="1">
        <row r="4">
          <cell r="C4" t="str">
            <v>FREQUENCE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2">
          <cell r="C2">
            <v>0</v>
          </cell>
        </row>
      </sheetData>
      <sheetData sheetId="44">
        <row r="2">
          <cell r="C2">
            <v>0</v>
          </cell>
        </row>
      </sheetData>
      <sheetData sheetId="45">
        <row r="2">
          <cell r="C2">
            <v>0</v>
          </cell>
        </row>
      </sheetData>
      <sheetData sheetId="46">
        <row r="2">
          <cell r="C2">
            <v>0</v>
          </cell>
        </row>
      </sheetData>
      <sheetData sheetId="47">
        <row r="2">
          <cell r="C2">
            <v>0</v>
          </cell>
        </row>
      </sheetData>
      <sheetData sheetId="48">
        <row r="2">
          <cell r="C2">
            <v>0</v>
          </cell>
        </row>
      </sheetData>
      <sheetData sheetId="49">
        <row r="2">
          <cell r="C2">
            <v>0</v>
          </cell>
        </row>
      </sheetData>
      <sheetData sheetId="50">
        <row r="2">
          <cell r="C2">
            <v>0</v>
          </cell>
        </row>
      </sheetData>
      <sheetData sheetId="51">
        <row r="2">
          <cell r="C2">
            <v>0</v>
          </cell>
        </row>
      </sheetData>
      <sheetData sheetId="52">
        <row r="2">
          <cell r="C2">
            <v>0</v>
          </cell>
        </row>
      </sheetData>
      <sheetData sheetId="53">
        <row r="2">
          <cell r="C2">
            <v>0</v>
          </cell>
        </row>
      </sheetData>
      <sheetData sheetId="54">
        <row r="2">
          <cell r="C2">
            <v>0</v>
          </cell>
        </row>
      </sheetData>
      <sheetData sheetId="55">
        <row r="2">
          <cell r="C2">
            <v>0</v>
          </cell>
        </row>
      </sheetData>
      <sheetData sheetId="56">
        <row r="2">
          <cell r="C2">
            <v>0</v>
          </cell>
        </row>
      </sheetData>
      <sheetData sheetId="57">
        <row r="2">
          <cell r="C2">
            <v>0</v>
          </cell>
        </row>
      </sheetData>
      <sheetData sheetId="58">
        <row r="2">
          <cell r="C2">
            <v>0</v>
          </cell>
        </row>
      </sheetData>
      <sheetData sheetId="59" refreshError="1"/>
      <sheetData sheetId="60">
        <row r="2">
          <cell r="C2">
            <v>0</v>
          </cell>
        </row>
      </sheetData>
      <sheetData sheetId="61">
        <row r="2">
          <cell r="C2">
            <v>0</v>
          </cell>
        </row>
      </sheetData>
      <sheetData sheetId="62">
        <row r="2">
          <cell r="C2">
            <v>0</v>
          </cell>
        </row>
      </sheetData>
      <sheetData sheetId="63">
        <row r="2">
          <cell r="C2">
            <v>0</v>
          </cell>
        </row>
      </sheetData>
      <sheetData sheetId="64">
        <row r="2">
          <cell r="C2">
            <v>0</v>
          </cell>
        </row>
      </sheetData>
      <sheetData sheetId="65">
        <row r="2">
          <cell r="C2">
            <v>0</v>
          </cell>
        </row>
      </sheetData>
      <sheetData sheetId="66">
        <row r="2">
          <cell r="C2">
            <v>0</v>
          </cell>
        </row>
      </sheetData>
      <sheetData sheetId="67">
        <row r="2">
          <cell r="C2">
            <v>0</v>
          </cell>
        </row>
      </sheetData>
      <sheetData sheetId="68">
        <row r="2">
          <cell r="C2">
            <v>0</v>
          </cell>
        </row>
      </sheetData>
      <sheetData sheetId="69">
        <row r="2">
          <cell r="C2">
            <v>0</v>
          </cell>
        </row>
      </sheetData>
      <sheetData sheetId="70">
        <row r="2">
          <cell r="C2">
            <v>0</v>
          </cell>
        </row>
      </sheetData>
      <sheetData sheetId="71">
        <row r="2">
          <cell r="C2">
            <v>0</v>
          </cell>
        </row>
      </sheetData>
      <sheetData sheetId="72">
        <row r="2">
          <cell r="C2">
            <v>0</v>
          </cell>
        </row>
      </sheetData>
      <sheetData sheetId="73">
        <row r="2">
          <cell r="C2">
            <v>0</v>
          </cell>
        </row>
      </sheetData>
      <sheetData sheetId="74">
        <row r="2">
          <cell r="C2">
            <v>0</v>
          </cell>
        </row>
      </sheetData>
      <sheetData sheetId="75">
        <row r="2">
          <cell r="C2">
            <v>0</v>
          </cell>
        </row>
      </sheetData>
      <sheetData sheetId="76">
        <row r="2">
          <cell r="C2">
            <v>0</v>
          </cell>
        </row>
      </sheetData>
      <sheetData sheetId="77">
        <row r="2">
          <cell r="C2">
            <v>0</v>
          </cell>
        </row>
      </sheetData>
      <sheetData sheetId="78">
        <row r="2">
          <cell r="C2">
            <v>0</v>
          </cell>
        </row>
      </sheetData>
      <sheetData sheetId="79">
        <row r="2">
          <cell r="C2">
            <v>0</v>
          </cell>
        </row>
      </sheetData>
      <sheetData sheetId="80">
        <row r="2">
          <cell r="C2">
            <v>0</v>
          </cell>
        </row>
      </sheetData>
      <sheetData sheetId="81">
        <row r="2">
          <cell r="C2">
            <v>0</v>
          </cell>
        </row>
      </sheetData>
      <sheetData sheetId="82">
        <row r="2">
          <cell r="C2">
            <v>0</v>
          </cell>
        </row>
      </sheetData>
      <sheetData sheetId="83">
        <row r="2">
          <cell r="C2">
            <v>0</v>
          </cell>
        </row>
      </sheetData>
      <sheetData sheetId="84">
        <row r="2">
          <cell r="C2">
            <v>0</v>
          </cell>
        </row>
      </sheetData>
      <sheetData sheetId="85">
        <row r="2">
          <cell r="C2">
            <v>0</v>
          </cell>
        </row>
      </sheetData>
      <sheetData sheetId="86">
        <row r="2">
          <cell r="C2">
            <v>0</v>
          </cell>
        </row>
      </sheetData>
      <sheetData sheetId="87">
        <row r="2">
          <cell r="C2">
            <v>0</v>
          </cell>
        </row>
      </sheetData>
      <sheetData sheetId="88">
        <row r="2">
          <cell r="C2">
            <v>0</v>
          </cell>
        </row>
      </sheetData>
      <sheetData sheetId="89">
        <row r="2">
          <cell r="C2">
            <v>0</v>
          </cell>
        </row>
      </sheetData>
      <sheetData sheetId="90">
        <row r="2">
          <cell r="C2">
            <v>0</v>
          </cell>
        </row>
      </sheetData>
      <sheetData sheetId="91">
        <row r="2">
          <cell r="C2">
            <v>0</v>
          </cell>
        </row>
      </sheetData>
      <sheetData sheetId="92" refreshError="1"/>
      <sheetData sheetId="93" refreshError="1"/>
      <sheetData sheetId="94">
        <row r="2">
          <cell r="C2">
            <v>0</v>
          </cell>
        </row>
      </sheetData>
      <sheetData sheetId="95" refreshError="1"/>
      <sheetData sheetId="96">
        <row r="2">
          <cell r="C2">
            <v>0</v>
          </cell>
        </row>
      </sheetData>
      <sheetData sheetId="97">
        <row r="2">
          <cell r="C2">
            <v>0</v>
          </cell>
        </row>
      </sheetData>
      <sheetData sheetId="98">
        <row r="2">
          <cell r="C2">
            <v>0</v>
          </cell>
        </row>
      </sheetData>
      <sheetData sheetId="99">
        <row r="2">
          <cell r="C2">
            <v>0</v>
          </cell>
        </row>
      </sheetData>
      <sheetData sheetId="100">
        <row r="2">
          <cell r="C2">
            <v>0</v>
          </cell>
        </row>
      </sheetData>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ow r="2">
          <cell r="C2">
            <v>0</v>
          </cell>
        </row>
      </sheetData>
      <sheetData sheetId="140">
        <row r="2">
          <cell r="C2">
            <v>0</v>
          </cell>
        </row>
      </sheetData>
      <sheetData sheetId="141">
        <row r="2">
          <cell r="C2">
            <v>0</v>
          </cell>
        </row>
      </sheetData>
      <sheetData sheetId="142">
        <row r="2">
          <cell r="C2">
            <v>0</v>
          </cell>
        </row>
      </sheetData>
      <sheetData sheetId="143">
        <row r="2">
          <cell r="C2">
            <v>0</v>
          </cell>
        </row>
      </sheetData>
      <sheetData sheetId="144">
        <row r="2">
          <cell r="C2">
            <v>0</v>
          </cell>
        </row>
      </sheetData>
      <sheetData sheetId="145">
        <row r="2">
          <cell r="C2">
            <v>0</v>
          </cell>
        </row>
      </sheetData>
      <sheetData sheetId="146">
        <row r="2">
          <cell r="C2">
            <v>0</v>
          </cell>
        </row>
      </sheetData>
      <sheetData sheetId="147">
        <row r="2">
          <cell r="C2">
            <v>0</v>
          </cell>
        </row>
      </sheetData>
      <sheetData sheetId="148">
        <row r="2">
          <cell r="C2">
            <v>0</v>
          </cell>
        </row>
      </sheetData>
      <sheetData sheetId="149">
        <row r="2">
          <cell r="C2">
            <v>0</v>
          </cell>
        </row>
      </sheetData>
      <sheetData sheetId="150">
        <row r="2">
          <cell r="C2">
            <v>0</v>
          </cell>
        </row>
      </sheetData>
      <sheetData sheetId="151">
        <row r="2">
          <cell r="C2">
            <v>0</v>
          </cell>
        </row>
      </sheetData>
      <sheetData sheetId="152">
        <row r="2">
          <cell r="C2">
            <v>0</v>
          </cell>
        </row>
      </sheetData>
      <sheetData sheetId="153">
        <row r="2">
          <cell r="C2">
            <v>0</v>
          </cell>
        </row>
      </sheetData>
      <sheetData sheetId="154">
        <row r="2">
          <cell r="C2">
            <v>0</v>
          </cell>
        </row>
      </sheetData>
      <sheetData sheetId="155" refreshError="1"/>
      <sheetData sheetId="156" refreshError="1"/>
      <sheetData sheetId="157">
        <row r="2">
          <cell r="C2">
            <v>0</v>
          </cell>
        </row>
      </sheetData>
      <sheetData sheetId="158">
        <row r="2">
          <cell r="C2">
            <v>0</v>
          </cell>
        </row>
      </sheetData>
      <sheetData sheetId="159">
        <row r="2">
          <cell r="C2">
            <v>0</v>
          </cell>
        </row>
      </sheetData>
      <sheetData sheetId="160">
        <row r="2">
          <cell r="C2">
            <v>0</v>
          </cell>
        </row>
      </sheetData>
      <sheetData sheetId="161">
        <row r="2">
          <cell r="C2">
            <v>0</v>
          </cell>
        </row>
      </sheetData>
      <sheetData sheetId="162">
        <row r="2">
          <cell r="C2">
            <v>0</v>
          </cell>
        </row>
      </sheetData>
      <sheetData sheetId="163">
        <row r="2">
          <cell r="C2">
            <v>0</v>
          </cell>
        </row>
      </sheetData>
      <sheetData sheetId="164">
        <row r="2">
          <cell r="C2">
            <v>0</v>
          </cell>
        </row>
      </sheetData>
      <sheetData sheetId="165">
        <row r="2">
          <cell r="C2">
            <v>0</v>
          </cell>
        </row>
      </sheetData>
      <sheetData sheetId="166">
        <row r="2">
          <cell r="C2">
            <v>0</v>
          </cell>
        </row>
      </sheetData>
      <sheetData sheetId="167" refreshError="1"/>
      <sheetData sheetId="168" refreshError="1"/>
      <sheetData sheetId="169" refreshError="1"/>
      <sheetData sheetId="170" refreshError="1"/>
      <sheetData sheetId="171" refreshError="1"/>
      <sheetData sheetId="172" refreshError="1"/>
      <sheetData sheetId="173" refreshError="1"/>
      <sheetData sheetId="174">
        <row r="2">
          <cell r="C2">
            <v>0</v>
          </cell>
        </row>
      </sheetData>
      <sheetData sheetId="175">
        <row r="2">
          <cell r="C2">
            <v>0</v>
          </cell>
        </row>
      </sheetData>
      <sheetData sheetId="176">
        <row r="2">
          <cell r="C2">
            <v>0</v>
          </cell>
        </row>
      </sheetData>
      <sheetData sheetId="177">
        <row r="2">
          <cell r="C2">
            <v>0</v>
          </cell>
        </row>
      </sheetData>
      <sheetData sheetId="178">
        <row r="2">
          <cell r="C2">
            <v>0</v>
          </cell>
        </row>
      </sheetData>
      <sheetData sheetId="179">
        <row r="2">
          <cell r="C2">
            <v>0</v>
          </cell>
        </row>
      </sheetData>
      <sheetData sheetId="180">
        <row r="2">
          <cell r="C2">
            <v>0</v>
          </cell>
        </row>
      </sheetData>
      <sheetData sheetId="181">
        <row r="2">
          <cell r="C2">
            <v>0</v>
          </cell>
        </row>
      </sheetData>
      <sheetData sheetId="182">
        <row r="2">
          <cell r="C2">
            <v>0</v>
          </cell>
        </row>
      </sheetData>
      <sheetData sheetId="183">
        <row r="2">
          <cell r="C2">
            <v>0</v>
          </cell>
        </row>
      </sheetData>
      <sheetData sheetId="184">
        <row r="2">
          <cell r="C2">
            <v>0</v>
          </cell>
        </row>
      </sheetData>
      <sheetData sheetId="185">
        <row r="2">
          <cell r="C2">
            <v>0</v>
          </cell>
        </row>
      </sheetData>
      <sheetData sheetId="186">
        <row r="2">
          <cell r="C2">
            <v>0</v>
          </cell>
        </row>
      </sheetData>
      <sheetData sheetId="187">
        <row r="2">
          <cell r="C2">
            <v>0</v>
          </cell>
        </row>
      </sheetData>
      <sheetData sheetId="188">
        <row r="2">
          <cell r="C2">
            <v>0</v>
          </cell>
        </row>
      </sheetData>
      <sheetData sheetId="189">
        <row r="2">
          <cell r="C2">
            <v>0</v>
          </cell>
        </row>
      </sheetData>
      <sheetData sheetId="190">
        <row r="2">
          <cell r="C2">
            <v>0</v>
          </cell>
        </row>
      </sheetData>
      <sheetData sheetId="191">
        <row r="2">
          <cell r="C2">
            <v>0</v>
          </cell>
        </row>
      </sheetData>
      <sheetData sheetId="192">
        <row r="2">
          <cell r="C2">
            <v>0</v>
          </cell>
        </row>
      </sheetData>
      <sheetData sheetId="193">
        <row r="2">
          <cell r="C2">
            <v>0</v>
          </cell>
        </row>
      </sheetData>
      <sheetData sheetId="194">
        <row r="2">
          <cell r="C2">
            <v>0</v>
          </cell>
        </row>
      </sheetData>
      <sheetData sheetId="195">
        <row r="2">
          <cell r="C2">
            <v>0</v>
          </cell>
        </row>
      </sheetData>
      <sheetData sheetId="196">
        <row r="2">
          <cell r="C2">
            <v>0</v>
          </cell>
        </row>
      </sheetData>
      <sheetData sheetId="197">
        <row r="2">
          <cell r="C2">
            <v>0</v>
          </cell>
        </row>
      </sheetData>
      <sheetData sheetId="198">
        <row r="2">
          <cell r="C2">
            <v>0</v>
          </cell>
        </row>
      </sheetData>
      <sheetData sheetId="199">
        <row r="2">
          <cell r="C2">
            <v>0</v>
          </cell>
        </row>
      </sheetData>
      <sheetData sheetId="200">
        <row r="2">
          <cell r="C2">
            <v>0</v>
          </cell>
        </row>
      </sheetData>
      <sheetData sheetId="201">
        <row r="2">
          <cell r="C2">
            <v>0</v>
          </cell>
        </row>
      </sheetData>
      <sheetData sheetId="202">
        <row r="2">
          <cell r="C2">
            <v>0</v>
          </cell>
        </row>
      </sheetData>
      <sheetData sheetId="203">
        <row r="2">
          <cell r="C2">
            <v>0</v>
          </cell>
        </row>
      </sheetData>
      <sheetData sheetId="204">
        <row r="2">
          <cell r="C2">
            <v>0</v>
          </cell>
        </row>
      </sheetData>
      <sheetData sheetId="205">
        <row r="2">
          <cell r="C2">
            <v>0</v>
          </cell>
        </row>
      </sheetData>
      <sheetData sheetId="206">
        <row r="2">
          <cell r="C2">
            <v>0</v>
          </cell>
        </row>
      </sheetData>
      <sheetData sheetId="207">
        <row r="2">
          <cell r="C2">
            <v>0</v>
          </cell>
        </row>
      </sheetData>
      <sheetData sheetId="208">
        <row r="2">
          <cell r="C2">
            <v>0</v>
          </cell>
        </row>
      </sheetData>
      <sheetData sheetId="209">
        <row r="2">
          <cell r="C2">
            <v>0</v>
          </cell>
        </row>
      </sheetData>
      <sheetData sheetId="210">
        <row r="2">
          <cell r="C2">
            <v>0</v>
          </cell>
        </row>
      </sheetData>
      <sheetData sheetId="211">
        <row r="2">
          <cell r="C2">
            <v>0</v>
          </cell>
        </row>
      </sheetData>
      <sheetData sheetId="212">
        <row r="2">
          <cell r="C2">
            <v>0</v>
          </cell>
        </row>
      </sheetData>
      <sheetData sheetId="213">
        <row r="2">
          <cell r="C2">
            <v>0</v>
          </cell>
        </row>
      </sheetData>
      <sheetData sheetId="214">
        <row r="2">
          <cell r="C2">
            <v>0</v>
          </cell>
        </row>
      </sheetData>
      <sheetData sheetId="215">
        <row r="2">
          <cell r="C2">
            <v>0</v>
          </cell>
        </row>
      </sheetData>
      <sheetData sheetId="216">
        <row r="2">
          <cell r="C2">
            <v>0</v>
          </cell>
        </row>
      </sheetData>
      <sheetData sheetId="217">
        <row r="2">
          <cell r="C2">
            <v>0</v>
          </cell>
        </row>
      </sheetData>
      <sheetData sheetId="218">
        <row r="2">
          <cell r="C2">
            <v>0</v>
          </cell>
        </row>
      </sheetData>
      <sheetData sheetId="219">
        <row r="2">
          <cell r="C2">
            <v>0</v>
          </cell>
        </row>
      </sheetData>
      <sheetData sheetId="220">
        <row r="2">
          <cell r="C2">
            <v>0</v>
          </cell>
        </row>
      </sheetData>
      <sheetData sheetId="221">
        <row r="2">
          <cell r="C2">
            <v>0</v>
          </cell>
        </row>
      </sheetData>
      <sheetData sheetId="222">
        <row r="2">
          <cell r="C2">
            <v>0</v>
          </cell>
        </row>
      </sheetData>
      <sheetData sheetId="223">
        <row r="4">
          <cell r="C4" t="str">
            <v>FREQUENCE</v>
          </cell>
        </row>
      </sheetData>
      <sheetData sheetId="224">
        <row r="2">
          <cell r="C2">
            <v>0</v>
          </cell>
        </row>
      </sheetData>
      <sheetData sheetId="225">
        <row r="2">
          <cell r="C2">
            <v>0</v>
          </cell>
        </row>
      </sheetData>
      <sheetData sheetId="226">
        <row r="2">
          <cell r="C2">
            <v>0</v>
          </cell>
        </row>
      </sheetData>
      <sheetData sheetId="227">
        <row r="2">
          <cell r="C2">
            <v>0</v>
          </cell>
        </row>
      </sheetData>
      <sheetData sheetId="228">
        <row r="2">
          <cell r="C2">
            <v>0</v>
          </cell>
        </row>
      </sheetData>
      <sheetData sheetId="229">
        <row r="2">
          <cell r="C2">
            <v>0</v>
          </cell>
        </row>
      </sheetData>
      <sheetData sheetId="230"/>
      <sheetData sheetId="231"/>
      <sheetData sheetId="232"/>
      <sheetData sheetId="233"/>
      <sheetData sheetId="234"/>
      <sheetData sheetId="235">
        <row r="2">
          <cell r="C2">
            <v>0</v>
          </cell>
        </row>
      </sheetData>
      <sheetData sheetId="236">
        <row r="2">
          <cell r="C2">
            <v>0</v>
          </cell>
        </row>
      </sheetData>
      <sheetData sheetId="237">
        <row r="2">
          <cell r="C2">
            <v>0</v>
          </cell>
        </row>
      </sheetData>
      <sheetData sheetId="238">
        <row r="2">
          <cell r="C2">
            <v>0</v>
          </cell>
        </row>
      </sheetData>
      <sheetData sheetId="239">
        <row r="2">
          <cell r="C2">
            <v>0</v>
          </cell>
        </row>
      </sheetData>
      <sheetData sheetId="240">
        <row r="2">
          <cell r="C2">
            <v>0</v>
          </cell>
        </row>
      </sheetData>
      <sheetData sheetId="241">
        <row r="2">
          <cell r="C2">
            <v>0</v>
          </cell>
        </row>
      </sheetData>
      <sheetData sheetId="242">
        <row r="2">
          <cell r="C2">
            <v>0</v>
          </cell>
        </row>
      </sheetData>
      <sheetData sheetId="243">
        <row r="2">
          <cell r="C2">
            <v>0</v>
          </cell>
        </row>
      </sheetData>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ow r="2">
          <cell r="C2">
            <v>0</v>
          </cell>
        </row>
      </sheetData>
      <sheetData sheetId="254">
        <row r="2">
          <cell r="C2">
            <v>0</v>
          </cell>
        </row>
      </sheetData>
      <sheetData sheetId="255">
        <row r="2">
          <cell r="C2">
            <v>0</v>
          </cell>
        </row>
      </sheetData>
      <sheetData sheetId="256">
        <row r="2">
          <cell r="C2">
            <v>0</v>
          </cell>
        </row>
      </sheetData>
      <sheetData sheetId="257">
        <row r="2">
          <cell r="C2">
            <v>0</v>
          </cell>
        </row>
      </sheetData>
      <sheetData sheetId="258">
        <row r="2">
          <cell r="C2">
            <v>0</v>
          </cell>
        </row>
      </sheetData>
      <sheetData sheetId="259">
        <row r="2">
          <cell r="C2">
            <v>0</v>
          </cell>
        </row>
      </sheetData>
      <sheetData sheetId="260">
        <row r="2">
          <cell r="C2">
            <v>0</v>
          </cell>
        </row>
      </sheetData>
      <sheetData sheetId="261">
        <row r="2">
          <cell r="C2">
            <v>0</v>
          </cell>
        </row>
      </sheetData>
      <sheetData sheetId="262">
        <row r="2">
          <cell r="C2">
            <v>0</v>
          </cell>
        </row>
      </sheetData>
      <sheetData sheetId="263">
        <row r="2">
          <cell r="C2">
            <v>0</v>
          </cell>
        </row>
      </sheetData>
      <sheetData sheetId="264">
        <row r="2">
          <cell r="C2">
            <v>0</v>
          </cell>
        </row>
      </sheetData>
      <sheetData sheetId="265">
        <row r="2">
          <cell r="C2">
            <v>0</v>
          </cell>
        </row>
      </sheetData>
      <sheetData sheetId="266">
        <row r="2">
          <cell r="C2">
            <v>0</v>
          </cell>
        </row>
      </sheetData>
      <sheetData sheetId="267">
        <row r="2">
          <cell r="C2">
            <v>0</v>
          </cell>
        </row>
      </sheetData>
      <sheetData sheetId="268">
        <row r="2">
          <cell r="C2">
            <v>0</v>
          </cell>
        </row>
      </sheetData>
      <sheetData sheetId="269">
        <row r="2">
          <cell r="C2">
            <v>0</v>
          </cell>
        </row>
      </sheetData>
      <sheetData sheetId="270">
        <row r="2">
          <cell r="C2">
            <v>0</v>
          </cell>
        </row>
      </sheetData>
      <sheetData sheetId="271">
        <row r="2">
          <cell r="C2">
            <v>0</v>
          </cell>
        </row>
      </sheetData>
      <sheetData sheetId="272">
        <row r="2">
          <cell r="C2">
            <v>0</v>
          </cell>
        </row>
      </sheetData>
      <sheetData sheetId="273">
        <row r="2">
          <cell r="C2">
            <v>0</v>
          </cell>
        </row>
      </sheetData>
      <sheetData sheetId="274">
        <row r="2">
          <cell r="C2">
            <v>0</v>
          </cell>
        </row>
      </sheetData>
      <sheetData sheetId="275">
        <row r="2">
          <cell r="C2">
            <v>0</v>
          </cell>
        </row>
      </sheetData>
      <sheetData sheetId="276">
        <row r="2">
          <cell r="C2">
            <v>0</v>
          </cell>
        </row>
      </sheetData>
      <sheetData sheetId="277">
        <row r="2">
          <cell r="C2">
            <v>0</v>
          </cell>
        </row>
      </sheetData>
      <sheetData sheetId="278">
        <row r="2">
          <cell r="C2">
            <v>0</v>
          </cell>
        </row>
      </sheetData>
      <sheetData sheetId="279">
        <row r="2">
          <cell r="C2">
            <v>0</v>
          </cell>
        </row>
      </sheetData>
      <sheetData sheetId="280">
        <row r="2">
          <cell r="C2">
            <v>0</v>
          </cell>
        </row>
      </sheetData>
      <sheetData sheetId="281">
        <row r="2">
          <cell r="C2">
            <v>0</v>
          </cell>
        </row>
      </sheetData>
      <sheetData sheetId="282">
        <row r="2">
          <cell r="C2">
            <v>0</v>
          </cell>
        </row>
      </sheetData>
      <sheetData sheetId="283">
        <row r="2">
          <cell r="C2">
            <v>0</v>
          </cell>
        </row>
      </sheetData>
      <sheetData sheetId="284">
        <row r="2">
          <cell r="C2">
            <v>0</v>
          </cell>
        </row>
      </sheetData>
      <sheetData sheetId="285">
        <row r="2">
          <cell r="C2">
            <v>0</v>
          </cell>
        </row>
      </sheetData>
      <sheetData sheetId="286">
        <row r="2">
          <cell r="C2">
            <v>0</v>
          </cell>
        </row>
      </sheetData>
      <sheetData sheetId="287">
        <row r="2">
          <cell r="C2">
            <v>0</v>
          </cell>
        </row>
      </sheetData>
      <sheetData sheetId="288">
        <row r="2">
          <cell r="C2">
            <v>0</v>
          </cell>
        </row>
      </sheetData>
      <sheetData sheetId="289">
        <row r="2">
          <cell r="C2">
            <v>0</v>
          </cell>
        </row>
      </sheetData>
      <sheetData sheetId="290">
        <row r="2">
          <cell r="C2">
            <v>0</v>
          </cell>
        </row>
      </sheetData>
      <sheetData sheetId="291">
        <row r="2">
          <cell r="C2">
            <v>0</v>
          </cell>
        </row>
      </sheetData>
      <sheetData sheetId="292">
        <row r="2">
          <cell r="C2">
            <v>0</v>
          </cell>
        </row>
      </sheetData>
      <sheetData sheetId="293">
        <row r="2">
          <cell r="C2">
            <v>0</v>
          </cell>
        </row>
      </sheetData>
      <sheetData sheetId="294">
        <row r="2">
          <cell r="C2">
            <v>0</v>
          </cell>
        </row>
      </sheetData>
      <sheetData sheetId="295">
        <row r="2">
          <cell r="C2">
            <v>0</v>
          </cell>
        </row>
      </sheetData>
      <sheetData sheetId="296">
        <row r="2">
          <cell r="C2">
            <v>0</v>
          </cell>
        </row>
      </sheetData>
      <sheetData sheetId="297">
        <row r="2">
          <cell r="C2">
            <v>0</v>
          </cell>
        </row>
      </sheetData>
      <sheetData sheetId="298">
        <row r="2">
          <cell r="C2">
            <v>0</v>
          </cell>
        </row>
      </sheetData>
      <sheetData sheetId="299">
        <row r="2">
          <cell r="C2">
            <v>0</v>
          </cell>
        </row>
      </sheetData>
      <sheetData sheetId="300">
        <row r="2">
          <cell r="C2">
            <v>0</v>
          </cell>
        </row>
      </sheetData>
      <sheetData sheetId="301">
        <row r="2">
          <cell r="C2">
            <v>0</v>
          </cell>
        </row>
      </sheetData>
      <sheetData sheetId="302">
        <row r="2">
          <cell r="C2">
            <v>0</v>
          </cell>
        </row>
      </sheetData>
      <sheetData sheetId="303">
        <row r="2">
          <cell r="C2">
            <v>0</v>
          </cell>
        </row>
      </sheetData>
      <sheetData sheetId="304">
        <row r="2">
          <cell r="C2">
            <v>0</v>
          </cell>
        </row>
      </sheetData>
      <sheetData sheetId="305">
        <row r="2">
          <cell r="C2">
            <v>0</v>
          </cell>
        </row>
      </sheetData>
      <sheetData sheetId="306">
        <row r="2">
          <cell r="C2">
            <v>0</v>
          </cell>
        </row>
      </sheetData>
      <sheetData sheetId="307">
        <row r="2">
          <cell r="C2">
            <v>0</v>
          </cell>
        </row>
      </sheetData>
      <sheetData sheetId="308">
        <row r="2">
          <cell r="C2">
            <v>0</v>
          </cell>
        </row>
      </sheetData>
      <sheetData sheetId="309">
        <row r="2">
          <cell r="C2">
            <v>0</v>
          </cell>
        </row>
      </sheetData>
      <sheetData sheetId="310">
        <row r="2">
          <cell r="C2">
            <v>0</v>
          </cell>
        </row>
      </sheetData>
      <sheetData sheetId="311">
        <row r="2">
          <cell r="C2">
            <v>0</v>
          </cell>
        </row>
      </sheetData>
      <sheetData sheetId="312">
        <row r="2">
          <cell r="C2">
            <v>0</v>
          </cell>
        </row>
      </sheetData>
      <sheetData sheetId="313">
        <row r="2">
          <cell r="C2">
            <v>0</v>
          </cell>
        </row>
      </sheetData>
      <sheetData sheetId="314">
        <row r="2">
          <cell r="C2">
            <v>0</v>
          </cell>
        </row>
      </sheetData>
      <sheetData sheetId="315">
        <row r="2">
          <cell r="C2">
            <v>0</v>
          </cell>
        </row>
      </sheetData>
      <sheetData sheetId="316">
        <row r="2">
          <cell r="C2">
            <v>0</v>
          </cell>
        </row>
      </sheetData>
      <sheetData sheetId="317">
        <row r="2">
          <cell r="C2">
            <v>0</v>
          </cell>
        </row>
      </sheetData>
      <sheetData sheetId="318">
        <row r="2">
          <cell r="C2">
            <v>0</v>
          </cell>
        </row>
      </sheetData>
      <sheetData sheetId="319">
        <row r="2">
          <cell r="C2">
            <v>0</v>
          </cell>
        </row>
      </sheetData>
      <sheetData sheetId="320">
        <row r="2">
          <cell r="C2">
            <v>0</v>
          </cell>
        </row>
      </sheetData>
      <sheetData sheetId="321">
        <row r="2">
          <cell r="C2">
            <v>0</v>
          </cell>
        </row>
      </sheetData>
      <sheetData sheetId="322">
        <row r="2">
          <cell r="C2">
            <v>0</v>
          </cell>
        </row>
      </sheetData>
      <sheetData sheetId="323">
        <row r="2">
          <cell r="C2">
            <v>0</v>
          </cell>
        </row>
      </sheetData>
      <sheetData sheetId="324">
        <row r="2">
          <cell r="C2">
            <v>0</v>
          </cell>
        </row>
      </sheetData>
      <sheetData sheetId="325">
        <row r="2">
          <cell r="C2">
            <v>0</v>
          </cell>
        </row>
      </sheetData>
      <sheetData sheetId="326">
        <row r="2">
          <cell r="C2">
            <v>0</v>
          </cell>
        </row>
      </sheetData>
      <sheetData sheetId="327">
        <row r="2">
          <cell r="C2">
            <v>0</v>
          </cell>
        </row>
      </sheetData>
      <sheetData sheetId="328">
        <row r="2">
          <cell r="C2">
            <v>0</v>
          </cell>
        </row>
      </sheetData>
      <sheetData sheetId="329">
        <row r="2">
          <cell r="C2">
            <v>0</v>
          </cell>
        </row>
      </sheetData>
      <sheetData sheetId="330">
        <row r="2">
          <cell r="C2">
            <v>0</v>
          </cell>
        </row>
      </sheetData>
      <sheetData sheetId="331">
        <row r="2">
          <cell r="C2">
            <v>0</v>
          </cell>
        </row>
      </sheetData>
      <sheetData sheetId="332">
        <row r="2">
          <cell r="C2">
            <v>0</v>
          </cell>
        </row>
      </sheetData>
      <sheetData sheetId="333">
        <row r="2">
          <cell r="C2">
            <v>0</v>
          </cell>
        </row>
      </sheetData>
      <sheetData sheetId="334">
        <row r="2">
          <cell r="C2">
            <v>0</v>
          </cell>
        </row>
      </sheetData>
      <sheetData sheetId="335">
        <row r="2">
          <cell r="C2">
            <v>0</v>
          </cell>
        </row>
      </sheetData>
      <sheetData sheetId="336">
        <row r="2">
          <cell r="C2">
            <v>0</v>
          </cell>
        </row>
      </sheetData>
      <sheetData sheetId="337">
        <row r="2">
          <cell r="C2">
            <v>0</v>
          </cell>
        </row>
      </sheetData>
      <sheetData sheetId="338">
        <row r="2">
          <cell r="C2">
            <v>0</v>
          </cell>
        </row>
      </sheetData>
      <sheetData sheetId="339">
        <row r="2">
          <cell r="C2">
            <v>0</v>
          </cell>
        </row>
      </sheetData>
      <sheetData sheetId="340">
        <row r="2">
          <cell r="C2">
            <v>0</v>
          </cell>
        </row>
      </sheetData>
      <sheetData sheetId="341">
        <row r="2">
          <cell r="C2">
            <v>0</v>
          </cell>
        </row>
      </sheetData>
      <sheetData sheetId="342"/>
      <sheetData sheetId="343"/>
      <sheetData sheetId="344"/>
      <sheetData sheetId="345">
        <row r="2">
          <cell r="C2">
            <v>0</v>
          </cell>
        </row>
      </sheetData>
      <sheetData sheetId="346">
        <row r="2">
          <cell r="C2">
            <v>0</v>
          </cell>
        </row>
      </sheetData>
      <sheetData sheetId="347">
        <row r="2">
          <cell r="C2">
            <v>0</v>
          </cell>
        </row>
      </sheetData>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ow r="2">
          <cell r="C2">
            <v>0</v>
          </cell>
        </row>
      </sheetData>
      <sheetData sheetId="388"/>
      <sheetData sheetId="389">
        <row r="3">
          <cell r="C3">
            <v>0</v>
          </cell>
        </row>
      </sheetData>
      <sheetData sheetId="390">
        <row r="3">
          <cell r="C3">
            <v>0</v>
          </cell>
        </row>
      </sheetData>
      <sheetData sheetId="391">
        <row r="2">
          <cell r="C2">
            <v>0</v>
          </cell>
        </row>
      </sheetData>
      <sheetData sheetId="392">
        <row r="2">
          <cell r="C2">
            <v>0</v>
          </cell>
        </row>
      </sheetData>
      <sheetData sheetId="393"/>
      <sheetData sheetId="394">
        <row r="2">
          <cell r="C2">
            <v>0</v>
          </cell>
        </row>
      </sheetData>
      <sheetData sheetId="395">
        <row r="2">
          <cell r="C2">
            <v>0</v>
          </cell>
        </row>
      </sheetData>
      <sheetData sheetId="396">
        <row r="2">
          <cell r="C2">
            <v>0</v>
          </cell>
        </row>
      </sheetData>
      <sheetData sheetId="397">
        <row r="2">
          <cell r="C2">
            <v>0</v>
          </cell>
        </row>
      </sheetData>
      <sheetData sheetId="398">
        <row r="2">
          <cell r="C2">
            <v>0</v>
          </cell>
        </row>
      </sheetData>
      <sheetData sheetId="399">
        <row r="2">
          <cell r="C2">
            <v>0</v>
          </cell>
        </row>
      </sheetData>
      <sheetData sheetId="400">
        <row r="2">
          <cell r="C2">
            <v>0</v>
          </cell>
        </row>
      </sheetData>
      <sheetData sheetId="401">
        <row r="2">
          <cell r="C2">
            <v>0</v>
          </cell>
        </row>
      </sheetData>
      <sheetData sheetId="402">
        <row r="2">
          <cell r="C2">
            <v>0</v>
          </cell>
        </row>
      </sheetData>
      <sheetData sheetId="403"/>
      <sheetData sheetId="404"/>
      <sheetData sheetId="405"/>
      <sheetData sheetId="406"/>
      <sheetData sheetId="407" refreshError="1"/>
      <sheetData sheetId="408"/>
      <sheetData sheetId="409"/>
      <sheetData sheetId="410"/>
      <sheetData sheetId="411"/>
      <sheetData sheetId="412"/>
      <sheetData sheetId="413"/>
      <sheetData sheetId="414">
        <row r="2">
          <cell r="C2">
            <v>0</v>
          </cell>
        </row>
      </sheetData>
      <sheetData sheetId="415">
        <row r="2">
          <cell r="C2">
            <v>0</v>
          </cell>
        </row>
      </sheetData>
      <sheetData sheetId="416"/>
      <sheetData sheetId="417"/>
      <sheetData sheetId="418"/>
      <sheetData sheetId="419"/>
      <sheetData sheetId="420"/>
      <sheetData sheetId="421"/>
      <sheetData sheetId="422"/>
      <sheetData sheetId="423"/>
      <sheetData sheetId="424"/>
      <sheetData sheetId="425"/>
      <sheetData sheetId="426">
        <row r="2">
          <cell r="C2">
            <v>0</v>
          </cell>
        </row>
      </sheetData>
      <sheetData sheetId="427">
        <row r="2">
          <cell r="C2">
            <v>0</v>
          </cell>
        </row>
      </sheetData>
      <sheetData sheetId="428">
        <row r="2">
          <cell r="C2">
            <v>0</v>
          </cell>
        </row>
      </sheetData>
      <sheetData sheetId="429">
        <row r="2">
          <cell r="C2">
            <v>0</v>
          </cell>
        </row>
      </sheetData>
      <sheetData sheetId="430">
        <row r="2">
          <cell r="C2">
            <v>0</v>
          </cell>
        </row>
      </sheetData>
      <sheetData sheetId="431">
        <row r="2">
          <cell r="C2">
            <v>0</v>
          </cell>
        </row>
      </sheetData>
      <sheetData sheetId="432">
        <row r="2">
          <cell r="C2">
            <v>0</v>
          </cell>
        </row>
      </sheetData>
      <sheetData sheetId="433">
        <row r="2">
          <cell r="C2">
            <v>0</v>
          </cell>
        </row>
      </sheetData>
      <sheetData sheetId="434">
        <row r="2">
          <cell r="C2">
            <v>0</v>
          </cell>
        </row>
      </sheetData>
      <sheetData sheetId="435">
        <row r="2">
          <cell r="C2">
            <v>0</v>
          </cell>
        </row>
      </sheetData>
      <sheetData sheetId="436">
        <row r="2">
          <cell r="C2">
            <v>0</v>
          </cell>
        </row>
      </sheetData>
      <sheetData sheetId="437">
        <row r="2">
          <cell r="C2">
            <v>0</v>
          </cell>
        </row>
      </sheetData>
      <sheetData sheetId="438">
        <row r="2">
          <cell r="C2">
            <v>0</v>
          </cell>
        </row>
      </sheetData>
      <sheetData sheetId="439">
        <row r="2">
          <cell r="C2">
            <v>0</v>
          </cell>
        </row>
      </sheetData>
      <sheetData sheetId="440">
        <row r="2">
          <cell r="C2">
            <v>0</v>
          </cell>
        </row>
      </sheetData>
      <sheetData sheetId="441">
        <row r="2">
          <cell r="C2">
            <v>0</v>
          </cell>
        </row>
      </sheetData>
      <sheetData sheetId="442">
        <row r="2">
          <cell r="C2">
            <v>0</v>
          </cell>
        </row>
      </sheetData>
      <sheetData sheetId="443">
        <row r="2">
          <cell r="C2">
            <v>0</v>
          </cell>
        </row>
      </sheetData>
      <sheetData sheetId="444">
        <row r="4">
          <cell r="C4" t="str">
            <v>FREQUENCE</v>
          </cell>
        </row>
      </sheetData>
      <sheetData sheetId="445">
        <row r="2">
          <cell r="C2">
            <v>0</v>
          </cell>
        </row>
      </sheetData>
      <sheetData sheetId="446">
        <row r="2">
          <cell r="C2">
            <v>0</v>
          </cell>
        </row>
      </sheetData>
      <sheetData sheetId="447"/>
      <sheetData sheetId="448"/>
      <sheetData sheetId="449"/>
      <sheetData sheetId="450"/>
      <sheetData sheetId="451" refreshError="1"/>
      <sheetData sheetId="452">
        <row r="2">
          <cell r="C2">
            <v>0</v>
          </cell>
        </row>
      </sheetData>
      <sheetData sheetId="453">
        <row r="2">
          <cell r="C2">
            <v>0</v>
          </cell>
        </row>
      </sheetData>
      <sheetData sheetId="454">
        <row r="2">
          <cell r="C2">
            <v>0</v>
          </cell>
        </row>
      </sheetData>
      <sheetData sheetId="455">
        <row r="2">
          <cell r="C2">
            <v>0</v>
          </cell>
        </row>
      </sheetData>
      <sheetData sheetId="456">
        <row r="2">
          <cell r="C2">
            <v>0</v>
          </cell>
        </row>
      </sheetData>
      <sheetData sheetId="457">
        <row r="2">
          <cell r="C2">
            <v>0</v>
          </cell>
        </row>
      </sheetData>
      <sheetData sheetId="458">
        <row r="2">
          <cell r="C2">
            <v>0</v>
          </cell>
        </row>
      </sheetData>
      <sheetData sheetId="459">
        <row r="2">
          <cell r="C2">
            <v>0</v>
          </cell>
        </row>
      </sheetData>
      <sheetData sheetId="460">
        <row r="2">
          <cell r="C2">
            <v>0</v>
          </cell>
        </row>
      </sheetData>
      <sheetData sheetId="461">
        <row r="2">
          <cell r="C2">
            <v>0</v>
          </cell>
        </row>
      </sheetData>
      <sheetData sheetId="462">
        <row r="2">
          <cell r="C2">
            <v>0</v>
          </cell>
        </row>
      </sheetData>
      <sheetData sheetId="463">
        <row r="2">
          <cell r="C2">
            <v>0</v>
          </cell>
        </row>
      </sheetData>
      <sheetData sheetId="464">
        <row r="2">
          <cell r="C2">
            <v>0</v>
          </cell>
        </row>
      </sheetData>
      <sheetData sheetId="465">
        <row r="2">
          <cell r="C2">
            <v>0</v>
          </cell>
        </row>
      </sheetData>
      <sheetData sheetId="466">
        <row r="2">
          <cell r="C2">
            <v>0</v>
          </cell>
        </row>
      </sheetData>
      <sheetData sheetId="467">
        <row r="2">
          <cell r="C2">
            <v>0</v>
          </cell>
        </row>
      </sheetData>
      <sheetData sheetId="468">
        <row r="2">
          <cell r="C2">
            <v>0</v>
          </cell>
        </row>
      </sheetData>
      <sheetData sheetId="469">
        <row r="2">
          <cell r="C2">
            <v>0</v>
          </cell>
        </row>
      </sheetData>
      <sheetData sheetId="470">
        <row r="2">
          <cell r="C2">
            <v>0</v>
          </cell>
        </row>
      </sheetData>
      <sheetData sheetId="471">
        <row r="2">
          <cell r="C2">
            <v>0</v>
          </cell>
        </row>
      </sheetData>
      <sheetData sheetId="472">
        <row r="2">
          <cell r="C2">
            <v>0</v>
          </cell>
        </row>
      </sheetData>
      <sheetData sheetId="473">
        <row r="2">
          <cell r="C2">
            <v>0</v>
          </cell>
        </row>
      </sheetData>
      <sheetData sheetId="474">
        <row r="2">
          <cell r="C2">
            <v>0</v>
          </cell>
        </row>
      </sheetData>
      <sheetData sheetId="475">
        <row r="2">
          <cell r="C2">
            <v>0</v>
          </cell>
        </row>
      </sheetData>
      <sheetData sheetId="476">
        <row r="2">
          <cell r="C2">
            <v>0</v>
          </cell>
        </row>
      </sheetData>
      <sheetData sheetId="477">
        <row r="2">
          <cell r="C2">
            <v>0</v>
          </cell>
        </row>
      </sheetData>
      <sheetData sheetId="478">
        <row r="2">
          <cell r="C2">
            <v>0</v>
          </cell>
        </row>
      </sheetData>
      <sheetData sheetId="479">
        <row r="2">
          <cell r="C2">
            <v>0</v>
          </cell>
        </row>
      </sheetData>
      <sheetData sheetId="480">
        <row r="2">
          <cell r="C2">
            <v>0</v>
          </cell>
        </row>
      </sheetData>
      <sheetData sheetId="481">
        <row r="2">
          <cell r="C2">
            <v>0</v>
          </cell>
        </row>
      </sheetData>
      <sheetData sheetId="482">
        <row r="2">
          <cell r="C2">
            <v>0</v>
          </cell>
        </row>
      </sheetData>
      <sheetData sheetId="483">
        <row r="2">
          <cell r="C2">
            <v>0</v>
          </cell>
        </row>
      </sheetData>
      <sheetData sheetId="484">
        <row r="2">
          <cell r="C2">
            <v>0</v>
          </cell>
        </row>
      </sheetData>
      <sheetData sheetId="485">
        <row r="2">
          <cell r="C2">
            <v>0</v>
          </cell>
        </row>
      </sheetData>
      <sheetData sheetId="486">
        <row r="2">
          <cell r="C2">
            <v>0</v>
          </cell>
        </row>
      </sheetData>
      <sheetData sheetId="487">
        <row r="2">
          <cell r="C2">
            <v>0</v>
          </cell>
        </row>
      </sheetData>
      <sheetData sheetId="488">
        <row r="2">
          <cell r="C2">
            <v>0</v>
          </cell>
        </row>
      </sheetData>
      <sheetData sheetId="489">
        <row r="2">
          <cell r="C2">
            <v>0</v>
          </cell>
        </row>
      </sheetData>
      <sheetData sheetId="490">
        <row r="2">
          <cell r="C2">
            <v>0</v>
          </cell>
        </row>
      </sheetData>
      <sheetData sheetId="491">
        <row r="2">
          <cell r="C2">
            <v>0</v>
          </cell>
        </row>
      </sheetData>
      <sheetData sheetId="492">
        <row r="2">
          <cell r="C2">
            <v>0</v>
          </cell>
        </row>
      </sheetData>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sheetData sheetId="542"/>
      <sheetData sheetId="543"/>
      <sheetData sheetId="544" refreshError="1"/>
      <sheetData sheetId="545"/>
      <sheetData sheetId="546"/>
      <sheetData sheetId="547"/>
      <sheetData sheetId="548"/>
      <sheetData sheetId="549"/>
      <sheetData sheetId="550"/>
      <sheetData sheetId="551"/>
      <sheetData sheetId="552"/>
      <sheetData sheetId="553"/>
      <sheetData sheetId="554"/>
      <sheetData sheetId="555" refreshError="1"/>
      <sheetData sheetId="556" refreshError="1"/>
      <sheetData sheetId="557" refreshError="1"/>
      <sheetData sheetId="558" refreshError="1"/>
      <sheetData sheetId="559" refreshError="1"/>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refreshError="1"/>
      <sheetData sheetId="578"/>
      <sheetData sheetId="579"/>
      <sheetData sheetId="580" refreshError="1"/>
      <sheetData sheetId="581" refreshError="1"/>
      <sheetData sheetId="582" refreshError="1"/>
      <sheetData sheetId="583" refreshError="1"/>
      <sheetData sheetId="584">
        <row r="2">
          <cell r="C2">
            <v>0</v>
          </cell>
        </row>
      </sheetData>
      <sheetData sheetId="585">
        <row r="2">
          <cell r="C2">
            <v>0</v>
          </cell>
        </row>
      </sheetData>
      <sheetData sheetId="586">
        <row r="2">
          <cell r="C2">
            <v>0</v>
          </cell>
        </row>
      </sheetData>
      <sheetData sheetId="587">
        <row r="2">
          <cell r="C2">
            <v>0</v>
          </cell>
        </row>
      </sheetData>
      <sheetData sheetId="588">
        <row r="2">
          <cell r="C2">
            <v>0</v>
          </cell>
        </row>
      </sheetData>
      <sheetData sheetId="589">
        <row r="2">
          <cell r="C2">
            <v>0</v>
          </cell>
        </row>
      </sheetData>
      <sheetData sheetId="590">
        <row r="2">
          <cell r="C2">
            <v>0</v>
          </cell>
        </row>
      </sheetData>
      <sheetData sheetId="591">
        <row r="2">
          <cell r="C2">
            <v>0</v>
          </cell>
        </row>
      </sheetData>
      <sheetData sheetId="592">
        <row r="2">
          <cell r="C2">
            <v>0</v>
          </cell>
        </row>
      </sheetData>
      <sheetData sheetId="593">
        <row r="2">
          <cell r="C2">
            <v>0</v>
          </cell>
        </row>
      </sheetData>
      <sheetData sheetId="594">
        <row r="2">
          <cell r="C2">
            <v>0</v>
          </cell>
        </row>
      </sheetData>
      <sheetData sheetId="595">
        <row r="2">
          <cell r="C2">
            <v>0</v>
          </cell>
        </row>
      </sheetData>
      <sheetData sheetId="596">
        <row r="2">
          <cell r="C2">
            <v>0</v>
          </cell>
        </row>
      </sheetData>
      <sheetData sheetId="597">
        <row r="2">
          <cell r="C2">
            <v>0</v>
          </cell>
        </row>
      </sheetData>
      <sheetData sheetId="598">
        <row r="2">
          <cell r="C2">
            <v>0</v>
          </cell>
        </row>
      </sheetData>
      <sheetData sheetId="599">
        <row r="2">
          <cell r="C2">
            <v>0</v>
          </cell>
        </row>
      </sheetData>
      <sheetData sheetId="600">
        <row r="2">
          <cell r="C2">
            <v>0</v>
          </cell>
        </row>
      </sheetData>
      <sheetData sheetId="601">
        <row r="2">
          <cell r="C2">
            <v>0</v>
          </cell>
        </row>
      </sheetData>
      <sheetData sheetId="602">
        <row r="2">
          <cell r="C2">
            <v>0</v>
          </cell>
        </row>
      </sheetData>
      <sheetData sheetId="603">
        <row r="2">
          <cell r="C2">
            <v>0</v>
          </cell>
        </row>
      </sheetData>
      <sheetData sheetId="604">
        <row r="2">
          <cell r="C2">
            <v>0</v>
          </cell>
        </row>
      </sheetData>
      <sheetData sheetId="605">
        <row r="2">
          <cell r="C2">
            <v>0</v>
          </cell>
        </row>
      </sheetData>
      <sheetData sheetId="606">
        <row r="2">
          <cell r="C2">
            <v>0</v>
          </cell>
        </row>
      </sheetData>
      <sheetData sheetId="607">
        <row r="2">
          <cell r="C2">
            <v>0</v>
          </cell>
        </row>
      </sheetData>
      <sheetData sheetId="608">
        <row r="2">
          <cell r="C2">
            <v>0</v>
          </cell>
        </row>
      </sheetData>
      <sheetData sheetId="609">
        <row r="2">
          <cell r="C2">
            <v>0</v>
          </cell>
        </row>
      </sheetData>
      <sheetData sheetId="610">
        <row r="2">
          <cell r="C2">
            <v>0</v>
          </cell>
        </row>
      </sheetData>
      <sheetData sheetId="611">
        <row r="2">
          <cell r="C2">
            <v>0</v>
          </cell>
        </row>
      </sheetData>
      <sheetData sheetId="612">
        <row r="2">
          <cell r="C2">
            <v>0</v>
          </cell>
        </row>
      </sheetData>
      <sheetData sheetId="613">
        <row r="2">
          <cell r="C2">
            <v>0</v>
          </cell>
        </row>
      </sheetData>
      <sheetData sheetId="614">
        <row r="2">
          <cell r="C2">
            <v>0</v>
          </cell>
        </row>
      </sheetData>
      <sheetData sheetId="615">
        <row r="2">
          <cell r="C2">
            <v>0</v>
          </cell>
        </row>
      </sheetData>
      <sheetData sheetId="616">
        <row r="2">
          <cell r="C2">
            <v>0</v>
          </cell>
        </row>
      </sheetData>
      <sheetData sheetId="617">
        <row r="2">
          <cell r="C2">
            <v>0</v>
          </cell>
        </row>
      </sheetData>
      <sheetData sheetId="618">
        <row r="2">
          <cell r="C2">
            <v>0</v>
          </cell>
        </row>
      </sheetData>
      <sheetData sheetId="619">
        <row r="2">
          <cell r="C2">
            <v>0</v>
          </cell>
        </row>
      </sheetData>
      <sheetData sheetId="620">
        <row r="2">
          <cell r="C2">
            <v>0</v>
          </cell>
        </row>
      </sheetData>
      <sheetData sheetId="621">
        <row r="2">
          <cell r="C2">
            <v>0</v>
          </cell>
        </row>
      </sheetData>
      <sheetData sheetId="622">
        <row r="2">
          <cell r="C2">
            <v>0</v>
          </cell>
        </row>
      </sheetData>
      <sheetData sheetId="623">
        <row r="2">
          <cell r="C2">
            <v>0</v>
          </cell>
        </row>
      </sheetData>
      <sheetData sheetId="624">
        <row r="2">
          <cell r="C2">
            <v>0</v>
          </cell>
        </row>
      </sheetData>
      <sheetData sheetId="625">
        <row r="2">
          <cell r="C2">
            <v>0</v>
          </cell>
        </row>
      </sheetData>
      <sheetData sheetId="626">
        <row r="2">
          <cell r="C2">
            <v>0</v>
          </cell>
        </row>
      </sheetData>
      <sheetData sheetId="627">
        <row r="2">
          <cell r="C2">
            <v>0</v>
          </cell>
        </row>
      </sheetData>
      <sheetData sheetId="628">
        <row r="2">
          <cell r="C2">
            <v>0</v>
          </cell>
        </row>
      </sheetData>
      <sheetData sheetId="629">
        <row r="2">
          <cell r="C2">
            <v>0</v>
          </cell>
        </row>
      </sheetData>
      <sheetData sheetId="630">
        <row r="2">
          <cell r="C2">
            <v>0</v>
          </cell>
        </row>
      </sheetData>
      <sheetData sheetId="631">
        <row r="2">
          <cell r="C2">
            <v>0</v>
          </cell>
        </row>
      </sheetData>
      <sheetData sheetId="632">
        <row r="2">
          <cell r="C2">
            <v>0</v>
          </cell>
        </row>
      </sheetData>
      <sheetData sheetId="633">
        <row r="2">
          <cell r="C2">
            <v>0</v>
          </cell>
        </row>
      </sheetData>
      <sheetData sheetId="634">
        <row r="2">
          <cell r="C2">
            <v>0</v>
          </cell>
        </row>
      </sheetData>
      <sheetData sheetId="635">
        <row r="2">
          <cell r="C2">
            <v>0</v>
          </cell>
        </row>
      </sheetData>
      <sheetData sheetId="636">
        <row r="2">
          <cell r="C2">
            <v>0</v>
          </cell>
        </row>
      </sheetData>
      <sheetData sheetId="637">
        <row r="2">
          <cell r="C2">
            <v>0</v>
          </cell>
        </row>
      </sheetData>
      <sheetData sheetId="638">
        <row r="2">
          <cell r="C2">
            <v>0</v>
          </cell>
        </row>
      </sheetData>
      <sheetData sheetId="639">
        <row r="2">
          <cell r="C2">
            <v>0</v>
          </cell>
        </row>
      </sheetData>
      <sheetData sheetId="640">
        <row r="2">
          <cell r="C2">
            <v>0</v>
          </cell>
        </row>
      </sheetData>
      <sheetData sheetId="641">
        <row r="2">
          <cell r="C2">
            <v>0</v>
          </cell>
        </row>
      </sheetData>
      <sheetData sheetId="642">
        <row r="2">
          <cell r="C2">
            <v>0</v>
          </cell>
        </row>
      </sheetData>
      <sheetData sheetId="643">
        <row r="2">
          <cell r="C2">
            <v>0</v>
          </cell>
        </row>
      </sheetData>
      <sheetData sheetId="644">
        <row r="2">
          <cell r="C2">
            <v>0</v>
          </cell>
        </row>
      </sheetData>
      <sheetData sheetId="645">
        <row r="2">
          <cell r="C2">
            <v>0</v>
          </cell>
        </row>
      </sheetData>
      <sheetData sheetId="646">
        <row r="2">
          <cell r="C2">
            <v>0</v>
          </cell>
        </row>
      </sheetData>
      <sheetData sheetId="647">
        <row r="2">
          <cell r="C2">
            <v>0</v>
          </cell>
        </row>
      </sheetData>
      <sheetData sheetId="648">
        <row r="2">
          <cell r="C2">
            <v>0</v>
          </cell>
        </row>
      </sheetData>
      <sheetData sheetId="649">
        <row r="2">
          <cell r="C2">
            <v>0</v>
          </cell>
        </row>
      </sheetData>
      <sheetData sheetId="650">
        <row r="2">
          <cell r="C2">
            <v>0</v>
          </cell>
        </row>
      </sheetData>
      <sheetData sheetId="651">
        <row r="2">
          <cell r="C2">
            <v>0</v>
          </cell>
        </row>
      </sheetData>
      <sheetData sheetId="652">
        <row r="2">
          <cell r="C2">
            <v>0</v>
          </cell>
        </row>
      </sheetData>
      <sheetData sheetId="653">
        <row r="2">
          <cell r="C2">
            <v>0</v>
          </cell>
        </row>
      </sheetData>
      <sheetData sheetId="654">
        <row r="2">
          <cell r="C2">
            <v>0</v>
          </cell>
        </row>
      </sheetData>
      <sheetData sheetId="655">
        <row r="2">
          <cell r="C2">
            <v>0</v>
          </cell>
        </row>
      </sheetData>
      <sheetData sheetId="656">
        <row r="2">
          <cell r="C2">
            <v>0</v>
          </cell>
        </row>
      </sheetData>
      <sheetData sheetId="657">
        <row r="2">
          <cell r="C2">
            <v>0</v>
          </cell>
        </row>
      </sheetData>
      <sheetData sheetId="658">
        <row r="2">
          <cell r="C2">
            <v>0</v>
          </cell>
        </row>
      </sheetData>
      <sheetData sheetId="659">
        <row r="2">
          <cell r="C2">
            <v>0</v>
          </cell>
        </row>
      </sheetData>
      <sheetData sheetId="660">
        <row r="2">
          <cell r="C2">
            <v>0</v>
          </cell>
        </row>
      </sheetData>
      <sheetData sheetId="661">
        <row r="2">
          <cell r="C2">
            <v>0</v>
          </cell>
        </row>
      </sheetData>
      <sheetData sheetId="662">
        <row r="2">
          <cell r="C2">
            <v>0</v>
          </cell>
        </row>
      </sheetData>
      <sheetData sheetId="663">
        <row r="2">
          <cell r="C2">
            <v>0</v>
          </cell>
        </row>
      </sheetData>
      <sheetData sheetId="664">
        <row r="2">
          <cell r="C2">
            <v>0</v>
          </cell>
        </row>
      </sheetData>
      <sheetData sheetId="665">
        <row r="2">
          <cell r="C2">
            <v>0</v>
          </cell>
        </row>
      </sheetData>
      <sheetData sheetId="666">
        <row r="2">
          <cell r="C2">
            <v>0</v>
          </cell>
        </row>
      </sheetData>
      <sheetData sheetId="667">
        <row r="2">
          <cell r="C2">
            <v>0</v>
          </cell>
        </row>
      </sheetData>
      <sheetData sheetId="668">
        <row r="2">
          <cell r="C2">
            <v>0</v>
          </cell>
        </row>
      </sheetData>
      <sheetData sheetId="669">
        <row r="2">
          <cell r="C2">
            <v>0</v>
          </cell>
        </row>
      </sheetData>
      <sheetData sheetId="670">
        <row r="2">
          <cell r="C2">
            <v>0</v>
          </cell>
        </row>
      </sheetData>
      <sheetData sheetId="671">
        <row r="2">
          <cell r="C2">
            <v>0</v>
          </cell>
        </row>
      </sheetData>
      <sheetData sheetId="672">
        <row r="2">
          <cell r="C2">
            <v>0</v>
          </cell>
        </row>
      </sheetData>
      <sheetData sheetId="673">
        <row r="2">
          <cell r="C2">
            <v>0</v>
          </cell>
        </row>
      </sheetData>
      <sheetData sheetId="674">
        <row r="2">
          <cell r="C2">
            <v>0</v>
          </cell>
        </row>
      </sheetData>
      <sheetData sheetId="675">
        <row r="2">
          <cell r="C2">
            <v>0</v>
          </cell>
        </row>
      </sheetData>
      <sheetData sheetId="676">
        <row r="2">
          <cell r="C2">
            <v>0</v>
          </cell>
        </row>
      </sheetData>
      <sheetData sheetId="677">
        <row r="2">
          <cell r="C2">
            <v>0</v>
          </cell>
        </row>
      </sheetData>
      <sheetData sheetId="678">
        <row r="2">
          <cell r="C2">
            <v>0</v>
          </cell>
        </row>
      </sheetData>
      <sheetData sheetId="679">
        <row r="2">
          <cell r="C2">
            <v>0</v>
          </cell>
        </row>
      </sheetData>
      <sheetData sheetId="680">
        <row r="2">
          <cell r="C2">
            <v>0</v>
          </cell>
        </row>
      </sheetData>
      <sheetData sheetId="681">
        <row r="2">
          <cell r="C2">
            <v>0</v>
          </cell>
        </row>
      </sheetData>
      <sheetData sheetId="682">
        <row r="2">
          <cell r="C2">
            <v>0</v>
          </cell>
        </row>
      </sheetData>
      <sheetData sheetId="683">
        <row r="2">
          <cell r="C2">
            <v>0</v>
          </cell>
        </row>
      </sheetData>
      <sheetData sheetId="684">
        <row r="2">
          <cell r="C2">
            <v>0</v>
          </cell>
        </row>
      </sheetData>
      <sheetData sheetId="685">
        <row r="2">
          <cell r="C2">
            <v>0</v>
          </cell>
        </row>
      </sheetData>
      <sheetData sheetId="686">
        <row r="2">
          <cell r="C2">
            <v>0</v>
          </cell>
        </row>
      </sheetData>
      <sheetData sheetId="687">
        <row r="2">
          <cell r="C2">
            <v>0</v>
          </cell>
        </row>
      </sheetData>
      <sheetData sheetId="688">
        <row r="2">
          <cell r="C2">
            <v>0</v>
          </cell>
        </row>
      </sheetData>
      <sheetData sheetId="689">
        <row r="2">
          <cell r="C2">
            <v>0</v>
          </cell>
        </row>
      </sheetData>
      <sheetData sheetId="690">
        <row r="2">
          <cell r="C2">
            <v>0</v>
          </cell>
        </row>
      </sheetData>
      <sheetData sheetId="691">
        <row r="2">
          <cell r="C2">
            <v>0</v>
          </cell>
        </row>
      </sheetData>
      <sheetData sheetId="692">
        <row r="2">
          <cell r="C2">
            <v>0</v>
          </cell>
        </row>
      </sheetData>
      <sheetData sheetId="693">
        <row r="2">
          <cell r="C2">
            <v>0</v>
          </cell>
        </row>
      </sheetData>
      <sheetData sheetId="694">
        <row r="2">
          <cell r="C2">
            <v>0</v>
          </cell>
        </row>
      </sheetData>
      <sheetData sheetId="695">
        <row r="2">
          <cell r="C2">
            <v>0</v>
          </cell>
        </row>
      </sheetData>
      <sheetData sheetId="696">
        <row r="2">
          <cell r="C2">
            <v>0</v>
          </cell>
        </row>
      </sheetData>
      <sheetData sheetId="697">
        <row r="2">
          <cell r="C2">
            <v>0</v>
          </cell>
        </row>
      </sheetData>
      <sheetData sheetId="698">
        <row r="2">
          <cell r="C2">
            <v>0</v>
          </cell>
        </row>
      </sheetData>
      <sheetData sheetId="699">
        <row r="2">
          <cell r="C2">
            <v>0</v>
          </cell>
        </row>
      </sheetData>
      <sheetData sheetId="700">
        <row r="2">
          <cell r="C2">
            <v>0</v>
          </cell>
        </row>
      </sheetData>
      <sheetData sheetId="701">
        <row r="2">
          <cell r="C2">
            <v>0</v>
          </cell>
        </row>
      </sheetData>
      <sheetData sheetId="702">
        <row r="2">
          <cell r="C2">
            <v>0</v>
          </cell>
        </row>
      </sheetData>
      <sheetData sheetId="703">
        <row r="2">
          <cell r="C2">
            <v>0</v>
          </cell>
        </row>
      </sheetData>
      <sheetData sheetId="704">
        <row r="2">
          <cell r="C2">
            <v>0</v>
          </cell>
        </row>
      </sheetData>
      <sheetData sheetId="705">
        <row r="2">
          <cell r="C2">
            <v>0</v>
          </cell>
        </row>
      </sheetData>
      <sheetData sheetId="706">
        <row r="2">
          <cell r="C2">
            <v>0</v>
          </cell>
        </row>
      </sheetData>
      <sheetData sheetId="707">
        <row r="2">
          <cell r="C2">
            <v>0</v>
          </cell>
        </row>
      </sheetData>
      <sheetData sheetId="708">
        <row r="2">
          <cell r="C2">
            <v>0</v>
          </cell>
        </row>
      </sheetData>
      <sheetData sheetId="709">
        <row r="2">
          <cell r="C2">
            <v>0</v>
          </cell>
        </row>
      </sheetData>
      <sheetData sheetId="710">
        <row r="2">
          <cell r="C2">
            <v>0</v>
          </cell>
        </row>
      </sheetData>
      <sheetData sheetId="711">
        <row r="2">
          <cell r="C2">
            <v>0</v>
          </cell>
        </row>
      </sheetData>
      <sheetData sheetId="712">
        <row r="2">
          <cell r="C2">
            <v>0</v>
          </cell>
        </row>
      </sheetData>
      <sheetData sheetId="713">
        <row r="2">
          <cell r="C2">
            <v>0</v>
          </cell>
        </row>
      </sheetData>
      <sheetData sheetId="714">
        <row r="2">
          <cell r="C2">
            <v>0</v>
          </cell>
        </row>
      </sheetData>
      <sheetData sheetId="715">
        <row r="2">
          <cell r="C2">
            <v>0</v>
          </cell>
        </row>
      </sheetData>
      <sheetData sheetId="716">
        <row r="2">
          <cell r="C2">
            <v>0</v>
          </cell>
        </row>
      </sheetData>
      <sheetData sheetId="717">
        <row r="2">
          <cell r="C2">
            <v>0</v>
          </cell>
        </row>
      </sheetData>
      <sheetData sheetId="718">
        <row r="2">
          <cell r="C2">
            <v>0</v>
          </cell>
        </row>
      </sheetData>
      <sheetData sheetId="719">
        <row r="2">
          <cell r="C2">
            <v>0</v>
          </cell>
        </row>
      </sheetData>
      <sheetData sheetId="720">
        <row r="2">
          <cell r="C2">
            <v>0</v>
          </cell>
        </row>
      </sheetData>
      <sheetData sheetId="721">
        <row r="2">
          <cell r="C2">
            <v>0</v>
          </cell>
        </row>
      </sheetData>
      <sheetData sheetId="722">
        <row r="2">
          <cell r="C2">
            <v>0</v>
          </cell>
        </row>
      </sheetData>
      <sheetData sheetId="723">
        <row r="2">
          <cell r="C2">
            <v>0</v>
          </cell>
        </row>
      </sheetData>
      <sheetData sheetId="724">
        <row r="2">
          <cell r="C2">
            <v>0</v>
          </cell>
        </row>
      </sheetData>
      <sheetData sheetId="725">
        <row r="2">
          <cell r="C2">
            <v>0</v>
          </cell>
        </row>
      </sheetData>
      <sheetData sheetId="726">
        <row r="2">
          <cell r="C2">
            <v>0</v>
          </cell>
        </row>
      </sheetData>
      <sheetData sheetId="727">
        <row r="2">
          <cell r="C2">
            <v>0</v>
          </cell>
        </row>
      </sheetData>
      <sheetData sheetId="728">
        <row r="2">
          <cell r="C2">
            <v>0</v>
          </cell>
        </row>
      </sheetData>
      <sheetData sheetId="729">
        <row r="2">
          <cell r="C2">
            <v>0</v>
          </cell>
        </row>
      </sheetData>
      <sheetData sheetId="730">
        <row r="2">
          <cell r="C2">
            <v>0</v>
          </cell>
        </row>
      </sheetData>
      <sheetData sheetId="731">
        <row r="2">
          <cell r="C2">
            <v>0</v>
          </cell>
        </row>
      </sheetData>
      <sheetData sheetId="732">
        <row r="2">
          <cell r="C2">
            <v>0</v>
          </cell>
        </row>
      </sheetData>
      <sheetData sheetId="733">
        <row r="2">
          <cell r="C2">
            <v>0</v>
          </cell>
        </row>
      </sheetData>
      <sheetData sheetId="734">
        <row r="2">
          <cell r="C2">
            <v>0</v>
          </cell>
        </row>
      </sheetData>
      <sheetData sheetId="735">
        <row r="2">
          <cell r="C2">
            <v>0</v>
          </cell>
        </row>
      </sheetData>
      <sheetData sheetId="736">
        <row r="2">
          <cell r="C2">
            <v>0</v>
          </cell>
        </row>
      </sheetData>
      <sheetData sheetId="737">
        <row r="2">
          <cell r="C2">
            <v>0</v>
          </cell>
        </row>
      </sheetData>
      <sheetData sheetId="738">
        <row r="2">
          <cell r="C2">
            <v>0</v>
          </cell>
        </row>
      </sheetData>
      <sheetData sheetId="739">
        <row r="2">
          <cell r="C2">
            <v>0</v>
          </cell>
        </row>
      </sheetData>
      <sheetData sheetId="740">
        <row r="2">
          <cell r="C2">
            <v>0</v>
          </cell>
        </row>
      </sheetData>
      <sheetData sheetId="741">
        <row r="2">
          <cell r="C2">
            <v>0</v>
          </cell>
        </row>
      </sheetData>
      <sheetData sheetId="742">
        <row r="2">
          <cell r="C2">
            <v>0</v>
          </cell>
        </row>
      </sheetData>
      <sheetData sheetId="743">
        <row r="2">
          <cell r="C2">
            <v>0</v>
          </cell>
        </row>
      </sheetData>
      <sheetData sheetId="744">
        <row r="2">
          <cell r="C2">
            <v>0</v>
          </cell>
        </row>
      </sheetData>
      <sheetData sheetId="745">
        <row r="2">
          <cell r="C2">
            <v>0</v>
          </cell>
        </row>
      </sheetData>
      <sheetData sheetId="746">
        <row r="2">
          <cell r="C2">
            <v>0</v>
          </cell>
        </row>
      </sheetData>
      <sheetData sheetId="747">
        <row r="2">
          <cell r="C2">
            <v>0</v>
          </cell>
        </row>
      </sheetData>
      <sheetData sheetId="748">
        <row r="2">
          <cell r="C2">
            <v>0</v>
          </cell>
        </row>
      </sheetData>
      <sheetData sheetId="749">
        <row r="2">
          <cell r="C2">
            <v>0</v>
          </cell>
        </row>
      </sheetData>
      <sheetData sheetId="750">
        <row r="2">
          <cell r="C2">
            <v>0</v>
          </cell>
        </row>
      </sheetData>
      <sheetData sheetId="751">
        <row r="2">
          <cell r="C2">
            <v>0</v>
          </cell>
        </row>
      </sheetData>
      <sheetData sheetId="752">
        <row r="2">
          <cell r="C2">
            <v>0</v>
          </cell>
        </row>
      </sheetData>
      <sheetData sheetId="753">
        <row r="2">
          <cell r="C2">
            <v>0</v>
          </cell>
        </row>
      </sheetData>
      <sheetData sheetId="754">
        <row r="2">
          <cell r="C2">
            <v>0</v>
          </cell>
        </row>
      </sheetData>
      <sheetData sheetId="755">
        <row r="2">
          <cell r="C2">
            <v>0</v>
          </cell>
        </row>
      </sheetData>
      <sheetData sheetId="756">
        <row r="2">
          <cell r="C2">
            <v>0</v>
          </cell>
        </row>
      </sheetData>
      <sheetData sheetId="757">
        <row r="2">
          <cell r="C2">
            <v>0</v>
          </cell>
        </row>
      </sheetData>
      <sheetData sheetId="758">
        <row r="2">
          <cell r="C2">
            <v>0</v>
          </cell>
        </row>
      </sheetData>
      <sheetData sheetId="759">
        <row r="2">
          <cell r="C2">
            <v>0</v>
          </cell>
        </row>
      </sheetData>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ow r="2">
          <cell r="C2">
            <v>0</v>
          </cell>
        </row>
      </sheetData>
      <sheetData sheetId="873">
        <row r="2">
          <cell r="C2">
            <v>0</v>
          </cell>
        </row>
      </sheetData>
      <sheetData sheetId="874">
        <row r="2">
          <cell r="C2">
            <v>0</v>
          </cell>
        </row>
      </sheetData>
      <sheetData sheetId="875">
        <row r="2">
          <cell r="C2">
            <v>0</v>
          </cell>
        </row>
      </sheetData>
      <sheetData sheetId="876">
        <row r="2">
          <cell r="C2">
            <v>0</v>
          </cell>
        </row>
      </sheetData>
      <sheetData sheetId="877">
        <row r="2">
          <cell r="C2">
            <v>0</v>
          </cell>
        </row>
      </sheetData>
      <sheetData sheetId="878">
        <row r="2">
          <cell r="C2">
            <v>0</v>
          </cell>
        </row>
      </sheetData>
      <sheetData sheetId="879">
        <row r="2">
          <cell r="C2">
            <v>0</v>
          </cell>
        </row>
      </sheetData>
      <sheetData sheetId="880">
        <row r="2">
          <cell r="C2">
            <v>0</v>
          </cell>
        </row>
      </sheetData>
      <sheetData sheetId="881">
        <row r="2">
          <cell r="C2">
            <v>0</v>
          </cell>
        </row>
      </sheetData>
      <sheetData sheetId="882">
        <row r="2">
          <cell r="C2">
            <v>0</v>
          </cell>
        </row>
      </sheetData>
      <sheetData sheetId="883">
        <row r="2">
          <cell r="C2">
            <v>0</v>
          </cell>
        </row>
      </sheetData>
      <sheetData sheetId="884">
        <row r="2">
          <cell r="C2">
            <v>0</v>
          </cell>
        </row>
      </sheetData>
      <sheetData sheetId="885" refreshError="1"/>
      <sheetData sheetId="886" refreshError="1"/>
      <sheetData sheetId="887" refreshError="1"/>
      <sheetData sheetId="888" refreshError="1"/>
      <sheetData sheetId="889" refreshError="1"/>
      <sheetData sheetId="890" refreshError="1"/>
      <sheetData sheetId="891" refreshError="1"/>
      <sheetData sheetId="892">
        <row r="2">
          <cell r="C2">
            <v>0</v>
          </cell>
        </row>
      </sheetData>
      <sheetData sheetId="893">
        <row r="2">
          <cell r="C2">
            <v>0</v>
          </cell>
        </row>
      </sheetData>
      <sheetData sheetId="894">
        <row r="2">
          <cell r="C2">
            <v>0</v>
          </cell>
        </row>
      </sheetData>
      <sheetData sheetId="895">
        <row r="2">
          <cell r="C2">
            <v>0</v>
          </cell>
        </row>
      </sheetData>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2">
          <cell r="C2">
            <v>0</v>
          </cell>
        </row>
      </sheetData>
      <sheetData sheetId="1019">
        <row r="2">
          <cell r="C2">
            <v>0</v>
          </cell>
        </row>
      </sheetData>
      <sheetData sheetId="1020">
        <row r="2">
          <cell r="C2">
            <v>0</v>
          </cell>
        </row>
      </sheetData>
      <sheetData sheetId="1021">
        <row r="2">
          <cell r="C2">
            <v>0</v>
          </cell>
        </row>
      </sheetData>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ow r="4">
          <cell r="C4" t="str">
            <v>FREQUENCE</v>
          </cell>
        </row>
      </sheetData>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ow r="2">
          <cell r="C2">
            <v>0</v>
          </cell>
        </row>
      </sheetData>
      <sheetData sheetId="1071">
        <row r="2">
          <cell r="C2">
            <v>0</v>
          </cell>
        </row>
      </sheetData>
      <sheetData sheetId="1072">
        <row r="2">
          <cell r="C2">
            <v>0</v>
          </cell>
        </row>
      </sheetData>
      <sheetData sheetId="1073">
        <row r="2">
          <cell r="C2">
            <v>0</v>
          </cell>
        </row>
      </sheetData>
      <sheetData sheetId="1074">
        <row r="2">
          <cell r="C2">
            <v>0</v>
          </cell>
        </row>
      </sheetData>
      <sheetData sheetId="1075">
        <row r="2">
          <cell r="C2">
            <v>0</v>
          </cell>
        </row>
      </sheetData>
      <sheetData sheetId="1076">
        <row r="2">
          <cell r="C2">
            <v>0</v>
          </cell>
        </row>
      </sheetData>
      <sheetData sheetId="1077" refreshError="1"/>
      <sheetData sheetId="1078">
        <row r="2">
          <cell r="C2">
            <v>0</v>
          </cell>
        </row>
      </sheetData>
      <sheetData sheetId="1079">
        <row r="2">
          <cell r="C2">
            <v>0</v>
          </cell>
        </row>
      </sheetData>
      <sheetData sheetId="1080">
        <row r="2">
          <cell r="C2">
            <v>0</v>
          </cell>
        </row>
      </sheetData>
      <sheetData sheetId="1081">
        <row r="2">
          <cell r="C2">
            <v>0</v>
          </cell>
        </row>
      </sheetData>
      <sheetData sheetId="1082">
        <row r="2">
          <cell r="C2">
            <v>0</v>
          </cell>
        </row>
      </sheetData>
      <sheetData sheetId="1083">
        <row r="2">
          <cell r="C2">
            <v>0</v>
          </cell>
        </row>
      </sheetData>
      <sheetData sheetId="1084">
        <row r="2">
          <cell r="C2">
            <v>0</v>
          </cell>
        </row>
      </sheetData>
      <sheetData sheetId="1085">
        <row r="2">
          <cell r="C2">
            <v>0</v>
          </cell>
        </row>
      </sheetData>
      <sheetData sheetId="1086">
        <row r="2">
          <cell r="C2">
            <v>0</v>
          </cell>
        </row>
      </sheetData>
      <sheetData sheetId="1087">
        <row r="2">
          <cell r="C2">
            <v>0</v>
          </cell>
        </row>
      </sheetData>
      <sheetData sheetId="1088">
        <row r="2">
          <cell r="C2">
            <v>0</v>
          </cell>
        </row>
      </sheetData>
      <sheetData sheetId="1089">
        <row r="2">
          <cell r="C2">
            <v>0</v>
          </cell>
        </row>
      </sheetData>
      <sheetData sheetId="1090">
        <row r="2">
          <cell r="C2">
            <v>0</v>
          </cell>
        </row>
      </sheetData>
      <sheetData sheetId="1091">
        <row r="2">
          <cell r="C2">
            <v>0</v>
          </cell>
        </row>
      </sheetData>
      <sheetData sheetId="1092">
        <row r="2">
          <cell r="C2">
            <v>0</v>
          </cell>
        </row>
      </sheetData>
      <sheetData sheetId="1093">
        <row r="2">
          <cell r="C2">
            <v>0</v>
          </cell>
        </row>
      </sheetData>
      <sheetData sheetId="1094">
        <row r="2">
          <cell r="C2">
            <v>0</v>
          </cell>
        </row>
      </sheetData>
      <sheetData sheetId="1095">
        <row r="2">
          <cell r="C2">
            <v>0</v>
          </cell>
        </row>
      </sheetData>
      <sheetData sheetId="1096">
        <row r="2">
          <cell r="C2">
            <v>0</v>
          </cell>
        </row>
      </sheetData>
      <sheetData sheetId="1097">
        <row r="2">
          <cell r="C2">
            <v>0</v>
          </cell>
        </row>
      </sheetData>
      <sheetData sheetId="1098">
        <row r="2">
          <cell r="C2">
            <v>0</v>
          </cell>
        </row>
      </sheetData>
      <sheetData sheetId="1099">
        <row r="2">
          <cell r="C2">
            <v>0</v>
          </cell>
        </row>
      </sheetData>
      <sheetData sheetId="1100">
        <row r="2">
          <cell r="C2">
            <v>0</v>
          </cell>
        </row>
      </sheetData>
      <sheetData sheetId="1101">
        <row r="2">
          <cell r="C2">
            <v>0</v>
          </cell>
        </row>
      </sheetData>
      <sheetData sheetId="1102">
        <row r="2">
          <cell r="C2">
            <v>0</v>
          </cell>
        </row>
      </sheetData>
      <sheetData sheetId="1103">
        <row r="2">
          <cell r="C2">
            <v>0</v>
          </cell>
        </row>
      </sheetData>
      <sheetData sheetId="1104">
        <row r="2">
          <cell r="C2">
            <v>0</v>
          </cell>
        </row>
      </sheetData>
      <sheetData sheetId="1105">
        <row r="2">
          <cell r="C2">
            <v>0</v>
          </cell>
        </row>
      </sheetData>
      <sheetData sheetId="1106">
        <row r="2">
          <cell r="C2">
            <v>0</v>
          </cell>
        </row>
      </sheetData>
      <sheetData sheetId="1107">
        <row r="2">
          <cell r="C2">
            <v>0</v>
          </cell>
        </row>
      </sheetData>
      <sheetData sheetId="1108">
        <row r="2">
          <cell r="C2">
            <v>0</v>
          </cell>
        </row>
      </sheetData>
      <sheetData sheetId="1109">
        <row r="2">
          <cell r="C2">
            <v>0</v>
          </cell>
        </row>
      </sheetData>
      <sheetData sheetId="1110">
        <row r="2">
          <cell r="C2">
            <v>0</v>
          </cell>
        </row>
      </sheetData>
      <sheetData sheetId="1111">
        <row r="2">
          <cell r="C2">
            <v>0</v>
          </cell>
        </row>
      </sheetData>
      <sheetData sheetId="1112">
        <row r="2">
          <cell r="C2">
            <v>0</v>
          </cell>
        </row>
      </sheetData>
      <sheetData sheetId="1113">
        <row r="2">
          <cell r="C2">
            <v>0</v>
          </cell>
        </row>
      </sheetData>
      <sheetData sheetId="1114">
        <row r="2">
          <cell r="C2">
            <v>0</v>
          </cell>
        </row>
      </sheetData>
      <sheetData sheetId="1115">
        <row r="2">
          <cell r="C2">
            <v>0</v>
          </cell>
        </row>
      </sheetData>
      <sheetData sheetId="1116">
        <row r="2">
          <cell r="C2">
            <v>0</v>
          </cell>
        </row>
      </sheetData>
      <sheetData sheetId="1117">
        <row r="2">
          <cell r="C2">
            <v>0</v>
          </cell>
        </row>
      </sheetData>
      <sheetData sheetId="1118">
        <row r="2">
          <cell r="C2">
            <v>0</v>
          </cell>
        </row>
      </sheetData>
      <sheetData sheetId="1119">
        <row r="2">
          <cell r="C2">
            <v>0</v>
          </cell>
        </row>
      </sheetData>
      <sheetData sheetId="1120">
        <row r="2">
          <cell r="C2">
            <v>0</v>
          </cell>
        </row>
      </sheetData>
      <sheetData sheetId="1121">
        <row r="2">
          <cell r="C2">
            <v>0</v>
          </cell>
        </row>
      </sheetData>
      <sheetData sheetId="1122">
        <row r="2">
          <cell r="C2">
            <v>0</v>
          </cell>
        </row>
      </sheetData>
      <sheetData sheetId="1123">
        <row r="2">
          <cell r="C2">
            <v>0</v>
          </cell>
        </row>
      </sheetData>
      <sheetData sheetId="1124">
        <row r="2">
          <cell r="C2">
            <v>0</v>
          </cell>
        </row>
      </sheetData>
      <sheetData sheetId="1125">
        <row r="2">
          <cell r="C2">
            <v>0</v>
          </cell>
        </row>
      </sheetData>
      <sheetData sheetId="1126">
        <row r="2">
          <cell r="C2">
            <v>0</v>
          </cell>
        </row>
      </sheetData>
      <sheetData sheetId="1127">
        <row r="2">
          <cell r="C2">
            <v>0</v>
          </cell>
        </row>
      </sheetData>
      <sheetData sheetId="1128">
        <row r="2">
          <cell r="C2">
            <v>0</v>
          </cell>
        </row>
      </sheetData>
      <sheetData sheetId="1129">
        <row r="2">
          <cell r="C2">
            <v>0</v>
          </cell>
        </row>
      </sheetData>
      <sheetData sheetId="1130">
        <row r="2">
          <cell r="C2">
            <v>0</v>
          </cell>
        </row>
      </sheetData>
      <sheetData sheetId="1131">
        <row r="2">
          <cell r="C2">
            <v>0</v>
          </cell>
        </row>
      </sheetData>
      <sheetData sheetId="1132">
        <row r="2">
          <cell r="C2">
            <v>0</v>
          </cell>
        </row>
      </sheetData>
      <sheetData sheetId="1133">
        <row r="2">
          <cell r="C2">
            <v>0</v>
          </cell>
        </row>
      </sheetData>
      <sheetData sheetId="1134">
        <row r="2">
          <cell r="C2">
            <v>0</v>
          </cell>
        </row>
      </sheetData>
      <sheetData sheetId="1135">
        <row r="2">
          <cell r="C2">
            <v>0</v>
          </cell>
        </row>
      </sheetData>
      <sheetData sheetId="1136">
        <row r="2">
          <cell r="C2">
            <v>0</v>
          </cell>
        </row>
      </sheetData>
      <sheetData sheetId="1137">
        <row r="2">
          <cell r="C2">
            <v>0</v>
          </cell>
        </row>
      </sheetData>
      <sheetData sheetId="1138">
        <row r="2">
          <cell r="C2">
            <v>0</v>
          </cell>
        </row>
      </sheetData>
      <sheetData sheetId="1139">
        <row r="2">
          <cell r="C2">
            <v>0</v>
          </cell>
        </row>
      </sheetData>
      <sheetData sheetId="1140">
        <row r="2">
          <cell r="C2">
            <v>0</v>
          </cell>
        </row>
      </sheetData>
      <sheetData sheetId="1141">
        <row r="2">
          <cell r="C2">
            <v>0</v>
          </cell>
        </row>
      </sheetData>
      <sheetData sheetId="1142">
        <row r="2">
          <cell r="C2">
            <v>0</v>
          </cell>
        </row>
      </sheetData>
      <sheetData sheetId="1143">
        <row r="2">
          <cell r="C2">
            <v>0</v>
          </cell>
        </row>
      </sheetData>
      <sheetData sheetId="1144">
        <row r="2">
          <cell r="C2">
            <v>0</v>
          </cell>
        </row>
      </sheetData>
      <sheetData sheetId="1145">
        <row r="2">
          <cell r="C2">
            <v>0</v>
          </cell>
        </row>
      </sheetData>
      <sheetData sheetId="1146">
        <row r="2">
          <cell r="C2">
            <v>0</v>
          </cell>
        </row>
      </sheetData>
      <sheetData sheetId="1147">
        <row r="2">
          <cell r="C2">
            <v>0</v>
          </cell>
        </row>
      </sheetData>
      <sheetData sheetId="1148">
        <row r="2">
          <cell r="C2">
            <v>0</v>
          </cell>
        </row>
      </sheetData>
      <sheetData sheetId="1149">
        <row r="2">
          <cell r="C2">
            <v>0</v>
          </cell>
        </row>
      </sheetData>
      <sheetData sheetId="1150">
        <row r="2">
          <cell r="C2">
            <v>0</v>
          </cell>
        </row>
      </sheetData>
      <sheetData sheetId="1151">
        <row r="2">
          <cell r="C2">
            <v>0</v>
          </cell>
        </row>
      </sheetData>
      <sheetData sheetId="1152">
        <row r="2">
          <cell r="C2">
            <v>0</v>
          </cell>
        </row>
      </sheetData>
      <sheetData sheetId="1153">
        <row r="2">
          <cell r="C2">
            <v>0</v>
          </cell>
        </row>
      </sheetData>
      <sheetData sheetId="1154">
        <row r="2">
          <cell r="C2">
            <v>0</v>
          </cell>
        </row>
      </sheetData>
      <sheetData sheetId="1155">
        <row r="2">
          <cell r="C2">
            <v>0</v>
          </cell>
        </row>
      </sheetData>
      <sheetData sheetId="1156">
        <row r="2">
          <cell r="C2">
            <v>0</v>
          </cell>
        </row>
      </sheetData>
      <sheetData sheetId="1157">
        <row r="2">
          <cell r="C2">
            <v>0</v>
          </cell>
        </row>
      </sheetData>
      <sheetData sheetId="1158">
        <row r="2">
          <cell r="C2">
            <v>0</v>
          </cell>
        </row>
      </sheetData>
      <sheetData sheetId="1159">
        <row r="2">
          <cell r="C2">
            <v>0</v>
          </cell>
        </row>
      </sheetData>
      <sheetData sheetId="1160">
        <row r="2">
          <cell r="C2">
            <v>0</v>
          </cell>
        </row>
      </sheetData>
      <sheetData sheetId="1161">
        <row r="2">
          <cell r="C2">
            <v>0</v>
          </cell>
        </row>
      </sheetData>
      <sheetData sheetId="1162">
        <row r="2">
          <cell r="C2">
            <v>0</v>
          </cell>
        </row>
      </sheetData>
      <sheetData sheetId="1163">
        <row r="2">
          <cell r="C2">
            <v>0</v>
          </cell>
        </row>
      </sheetData>
      <sheetData sheetId="1164">
        <row r="2">
          <cell r="C2">
            <v>0</v>
          </cell>
        </row>
      </sheetData>
      <sheetData sheetId="1165">
        <row r="2">
          <cell r="C2">
            <v>0</v>
          </cell>
        </row>
      </sheetData>
      <sheetData sheetId="1166">
        <row r="2">
          <cell r="C2">
            <v>0</v>
          </cell>
        </row>
      </sheetData>
      <sheetData sheetId="1167">
        <row r="2">
          <cell r="C2">
            <v>0</v>
          </cell>
        </row>
      </sheetData>
      <sheetData sheetId="1168">
        <row r="2">
          <cell r="C2">
            <v>0</v>
          </cell>
        </row>
      </sheetData>
      <sheetData sheetId="1169">
        <row r="2">
          <cell r="C2">
            <v>0</v>
          </cell>
        </row>
      </sheetData>
      <sheetData sheetId="1170">
        <row r="2">
          <cell r="C2">
            <v>0</v>
          </cell>
        </row>
      </sheetData>
      <sheetData sheetId="1171">
        <row r="2">
          <cell r="C2">
            <v>0</v>
          </cell>
        </row>
      </sheetData>
      <sheetData sheetId="1172">
        <row r="2">
          <cell r="C2">
            <v>0</v>
          </cell>
        </row>
      </sheetData>
      <sheetData sheetId="1173">
        <row r="2">
          <cell r="C2">
            <v>0</v>
          </cell>
        </row>
      </sheetData>
      <sheetData sheetId="1174">
        <row r="2">
          <cell r="C2">
            <v>0</v>
          </cell>
        </row>
      </sheetData>
      <sheetData sheetId="1175">
        <row r="2">
          <cell r="C2">
            <v>0</v>
          </cell>
        </row>
      </sheetData>
      <sheetData sheetId="1176">
        <row r="2">
          <cell r="C2">
            <v>0</v>
          </cell>
        </row>
      </sheetData>
      <sheetData sheetId="1177">
        <row r="2">
          <cell r="C2">
            <v>0</v>
          </cell>
        </row>
      </sheetData>
      <sheetData sheetId="1178">
        <row r="2">
          <cell r="C2">
            <v>0</v>
          </cell>
        </row>
      </sheetData>
      <sheetData sheetId="1179">
        <row r="2">
          <cell r="C2">
            <v>0</v>
          </cell>
        </row>
      </sheetData>
      <sheetData sheetId="1180">
        <row r="2">
          <cell r="C2">
            <v>0</v>
          </cell>
        </row>
      </sheetData>
      <sheetData sheetId="1181">
        <row r="2">
          <cell r="C2">
            <v>0</v>
          </cell>
        </row>
      </sheetData>
      <sheetData sheetId="1182">
        <row r="2">
          <cell r="C2">
            <v>0</v>
          </cell>
        </row>
      </sheetData>
      <sheetData sheetId="1183">
        <row r="2">
          <cell r="C2">
            <v>0</v>
          </cell>
        </row>
      </sheetData>
      <sheetData sheetId="1184">
        <row r="2">
          <cell r="C2">
            <v>0</v>
          </cell>
        </row>
      </sheetData>
      <sheetData sheetId="1185">
        <row r="2">
          <cell r="C2">
            <v>0</v>
          </cell>
        </row>
      </sheetData>
      <sheetData sheetId="1186">
        <row r="2">
          <cell r="C2">
            <v>0</v>
          </cell>
        </row>
      </sheetData>
      <sheetData sheetId="1187">
        <row r="2">
          <cell r="C2">
            <v>0</v>
          </cell>
        </row>
      </sheetData>
      <sheetData sheetId="1188">
        <row r="2">
          <cell r="C2">
            <v>0</v>
          </cell>
        </row>
      </sheetData>
      <sheetData sheetId="1189">
        <row r="2">
          <cell r="C2">
            <v>0</v>
          </cell>
        </row>
      </sheetData>
      <sheetData sheetId="1190">
        <row r="2">
          <cell r="C2">
            <v>0</v>
          </cell>
        </row>
      </sheetData>
      <sheetData sheetId="1191">
        <row r="2">
          <cell r="C2">
            <v>0</v>
          </cell>
        </row>
      </sheetData>
      <sheetData sheetId="1192">
        <row r="2">
          <cell r="C2">
            <v>0</v>
          </cell>
        </row>
      </sheetData>
      <sheetData sheetId="1193">
        <row r="2">
          <cell r="C2">
            <v>0</v>
          </cell>
        </row>
      </sheetData>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ow r="2">
          <cell r="C2">
            <v>0</v>
          </cell>
        </row>
      </sheetData>
      <sheetData sheetId="1258">
        <row r="2">
          <cell r="C2">
            <v>0</v>
          </cell>
        </row>
      </sheetData>
      <sheetData sheetId="1259">
        <row r="2">
          <cell r="C2">
            <v>0</v>
          </cell>
        </row>
      </sheetData>
      <sheetData sheetId="1260">
        <row r="2">
          <cell r="C2">
            <v>0</v>
          </cell>
        </row>
      </sheetData>
      <sheetData sheetId="1261"/>
      <sheetData sheetId="1262"/>
      <sheetData sheetId="1263"/>
      <sheetData sheetId="1264"/>
      <sheetData sheetId="1265">
        <row r="2">
          <cell r="C2">
            <v>0</v>
          </cell>
        </row>
      </sheetData>
      <sheetData sheetId="1266">
        <row r="2">
          <cell r="C2">
            <v>0</v>
          </cell>
        </row>
      </sheetData>
      <sheetData sheetId="1267">
        <row r="2">
          <cell r="C2">
            <v>0</v>
          </cell>
        </row>
      </sheetData>
      <sheetData sheetId="1268">
        <row r="2">
          <cell r="C2">
            <v>0</v>
          </cell>
        </row>
      </sheetData>
      <sheetData sheetId="1269">
        <row r="2">
          <cell r="C2">
            <v>0</v>
          </cell>
        </row>
      </sheetData>
      <sheetData sheetId="1270">
        <row r="2">
          <cell r="C2">
            <v>0</v>
          </cell>
        </row>
      </sheetData>
      <sheetData sheetId="1271">
        <row r="2">
          <cell r="C2">
            <v>0</v>
          </cell>
        </row>
      </sheetData>
      <sheetData sheetId="1272">
        <row r="4">
          <cell r="C4" t="str">
            <v>FREQUENCE</v>
          </cell>
        </row>
      </sheetData>
      <sheetData sheetId="1273">
        <row r="2">
          <cell r="C2">
            <v>0</v>
          </cell>
        </row>
      </sheetData>
      <sheetData sheetId="1274"/>
      <sheetData sheetId="1275"/>
      <sheetData sheetId="1276">
        <row r="2">
          <cell r="C2">
            <v>0</v>
          </cell>
        </row>
      </sheetData>
      <sheetData sheetId="1277">
        <row r="2">
          <cell r="C2">
            <v>0</v>
          </cell>
        </row>
      </sheetData>
      <sheetData sheetId="1278">
        <row r="2">
          <cell r="C2">
            <v>0</v>
          </cell>
        </row>
      </sheetData>
      <sheetData sheetId="1279">
        <row r="2">
          <cell r="C2">
            <v>0</v>
          </cell>
        </row>
      </sheetData>
      <sheetData sheetId="1280">
        <row r="2">
          <cell r="C2">
            <v>0</v>
          </cell>
        </row>
      </sheetData>
      <sheetData sheetId="1281">
        <row r="2">
          <cell r="C2">
            <v>0</v>
          </cell>
        </row>
      </sheetData>
      <sheetData sheetId="1282">
        <row r="4">
          <cell r="C4" t="str">
            <v>FREQUENCE</v>
          </cell>
        </row>
      </sheetData>
      <sheetData sheetId="1283">
        <row r="2">
          <cell r="C2">
            <v>0</v>
          </cell>
        </row>
      </sheetData>
      <sheetData sheetId="1284">
        <row r="2">
          <cell r="C2">
            <v>0</v>
          </cell>
        </row>
      </sheetData>
      <sheetData sheetId="1285">
        <row r="2">
          <cell r="C2">
            <v>0</v>
          </cell>
        </row>
      </sheetData>
      <sheetData sheetId="1286">
        <row r="2">
          <cell r="C2">
            <v>0</v>
          </cell>
        </row>
      </sheetData>
      <sheetData sheetId="1287">
        <row r="2">
          <cell r="C2">
            <v>0</v>
          </cell>
        </row>
      </sheetData>
      <sheetData sheetId="1288">
        <row r="2">
          <cell r="C2">
            <v>0</v>
          </cell>
        </row>
      </sheetData>
      <sheetData sheetId="1289">
        <row r="2">
          <cell r="C2">
            <v>0</v>
          </cell>
        </row>
      </sheetData>
      <sheetData sheetId="1290">
        <row r="2">
          <cell r="C2">
            <v>0</v>
          </cell>
        </row>
      </sheetData>
      <sheetData sheetId="1291">
        <row r="2">
          <cell r="C2">
            <v>0</v>
          </cell>
        </row>
      </sheetData>
      <sheetData sheetId="1292">
        <row r="2">
          <cell r="C2">
            <v>0</v>
          </cell>
        </row>
      </sheetData>
      <sheetData sheetId="1293">
        <row r="2">
          <cell r="C2">
            <v>0</v>
          </cell>
        </row>
      </sheetData>
      <sheetData sheetId="1294">
        <row r="2">
          <cell r="C2">
            <v>0</v>
          </cell>
        </row>
      </sheetData>
      <sheetData sheetId="1295">
        <row r="2">
          <cell r="C2">
            <v>0</v>
          </cell>
        </row>
      </sheetData>
      <sheetData sheetId="1296">
        <row r="2">
          <cell r="C2">
            <v>0</v>
          </cell>
        </row>
      </sheetData>
      <sheetData sheetId="1297"/>
      <sheetData sheetId="1298">
        <row r="2">
          <cell r="C2">
            <v>0</v>
          </cell>
        </row>
      </sheetData>
      <sheetData sheetId="1299">
        <row r="2">
          <cell r="C2">
            <v>0</v>
          </cell>
        </row>
      </sheetData>
      <sheetData sheetId="1300">
        <row r="2">
          <cell r="C2">
            <v>0</v>
          </cell>
        </row>
      </sheetData>
      <sheetData sheetId="1301">
        <row r="2">
          <cell r="C2">
            <v>0</v>
          </cell>
        </row>
      </sheetData>
      <sheetData sheetId="1302">
        <row r="2">
          <cell r="C2">
            <v>0</v>
          </cell>
        </row>
      </sheetData>
      <sheetData sheetId="1303">
        <row r="2">
          <cell r="C2">
            <v>0</v>
          </cell>
        </row>
      </sheetData>
      <sheetData sheetId="1304">
        <row r="2">
          <cell r="C2">
            <v>0</v>
          </cell>
        </row>
      </sheetData>
      <sheetData sheetId="1305">
        <row r="2">
          <cell r="C2">
            <v>0</v>
          </cell>
        </row>
      </sheetData>
      <sheetData sheetId="1306">
        <row r="2">
          <cell r="C2">
            <v>0</v>
          </cell>
        </row>
      </sheetData>
      <sheetData sheetId="1307">
        <row r="2">
          <cell r="C2">
            <v>0</v>
          </cell>
        </row>
      </sheetData>
      <sheetData sheetId="1308">
        <row r="2">
          <cell r="C2">
            <v>0</v>
          </cell>
        </row>
      </sheetData>
      <sheetData sheetId="1309"/>
      <sheetData sheetId="1310"/>
      <sheetData sheetId="1311"/>
      <sheetData sheetId="1312"/>
      <sheetData sheetId="1313"/>
      <sheetData sheetId="1314"/>
      <sheetData sheetId="1315"/>
      <sheetData sheetId="1316">
        <row r="2">
          <cell r="C2">
            <v>0</v>
          </cell>
        </row>
      </sheetData>
      <sheetData sheetId="1317"/>
      <sheetData sheetId="1318"/>
      <sheetData sheetId="1319"/>
      <sheetData sheetId="1320"/>
      <sheetData sheetId="1321">
        <row r="2">
          <cell r="C2">
            <v>0</v>
          </cell>
        </row>
      </sheetData>
      <sheetData sheetId="1322">
        <row r="2">
          <cell r="C2">
            <v>0</v>
          </cell>
        </row>
      </sheetData>
      <sheetData sheetId="1323">
        <row r="2">
          <cell r="C2">
            <v>0</v>
          </cell>
        </row>
      </sheetData>
      <sheetData sheetId="1324">
        <row r="2">
          <cell r="C2">
            <v>0</v>
          </cell>
        </row>
      </sheetData>
      <sheetData sheetId="1325">
        <row r="2">
          <cell r="C2">
            <v>0</v>
          </cell>
        </row>
      </sheetData>
      <sheetData sheetId="1326">
        <row r="2">
          <cell r="C2">
            <v>0</v>
          </cell>
        </row>
      </sheetData>
      <sheetData sheetId="1327">
        <row r="2">
          <cell r="C2">
            <v>0</v>
          </cell>
        </row>
      </sheetData>
      <sheetData sheetId="1328">
        <row r="2">
          <cell r="C2">
            <v>0</v>
          </cell>
        </row>
      </sheetData>
      <sheetData sheetId="1329">
        <row r="2">
          <cell r="C2">
            <v>0</v>
          </cell>
        </row>
      </sheetData>
      <sheetData sheetId="1330">
        <row r="2">
          <cell r="C2">
            <v>0</v>
          </cell>
        </row>
      </sheetData>
      <sheetData sheetId="1331">
        <row r="2">
          <cell r="C2">
            <v>0</v>
          </cell>
        </row>
      </sheetData>
      <sheetData sheetId="1332">
        <row r="2">
          <cell r="C2">
            <v>0</v>
          </cell>
        </row>
      </sheetData>
      <sheetData sheetId="1333">
        <row r="2">
          <cell r="C2">
            <v>0</v>
          </cell>
        </row>
      </sheetData>
      <sheetData sheetId="1334">
        <row r="2">
          <cell r="C2">
            <v>0</v>
          </cell>
        </row>
      </sheetData>
      <sheetData sheetId="1335">
        <row r="2">
          <cell r="C2">
            <v>0</v>
          </cell>
        </row>
      </sheetData>
      <sheetData sheetId="1336">
        <row r="2">
          <cell r="C2">
            <v>0</v>
          </cell>
        </row>
      </sheetData>
      <sheetData sheetId="1337">
        <row r="2">
          <cell r="C2">
            <v>0</v>
          </cell>
        </row>
      </sheetData>
      <sheetData sheetId="1338">
        <row r="2">
          <cell r="C2">
            <v>0</v>
          </cell>
        </row>
      </sheetData>
      <sheetData sheetId="1339">
        <row r="2">
          <cell r="C2">
            <v>0</v>
          </cell>
        </row>
      </sheetData>
      <sheetData sheetId="1340">
        <row r="2">
          <cell r="C2">
            <v>0</v>
          </cell>
        </row>
      </sheetData>
      <sheetData sheetId="1341">
        <row r="2">
          <cell r="C2">
            <v>0</v>
          </cell>
        </row>
      </sheetData>
      <sheetData sheetId="1342">
        <row r="2">
          <cell r="C2">
            <v>0</v>
          </cell>
        </row>
      </sheetData>
      <sheetData sheetId="1343">
        <row r="2">
          <cell r="C2">
            <v>0</v>
          </cell>
        </row>
      </sheetData>
      <sheetData sheetId="1344">
        <row r="2">
          <cell r="C2">
            <v>0</v>
          </cell>
        </row>
      </sheetData>
      <sheetData sheetId="1345">
        <row r="2">
          <cell r="C2">
            <v>0</v>
          </cell>
        </row>
      </sheetData>
      <sheetData sheetId="1346">
        <row r="2">
          <cell r="C2">
            <v>0</v>
          </cell>
        </row>
      </sheetData>
      <sheetData sheetId="1347">
        <row r="4">
          <cell r="C4" t="str">
            <v>FREQUENCE</v>
          </cell>
        </row>
      </sheetData>
      <sheetData sheetId="1348">
        <row r="2">
          <cell r="C2">
            <v>0</v>
          </cell>
        </row>
      </sheetData>
      <sheetData sheetId="1349">
        <row r="2">
          <cell r="C2">
            <v>0</v>
          </cell>
        </row>
      </sheetData>
      <sheetData sheetId="1350">
        <row r="2">
          <cell r="C2">
            <v>0</v>
          </cell>
        </row>
      </sheetData>
      <sheetData sheetId="1351">
        <row r="2">
          <cell r="C2">
            <v>0</v>
          </cell>
        </row>
      </sheetData>
      <sheetData sheetId="1352">
        <row r="2">
          <cell r="C2">
            <v>0</v>
          </cell>
        </row>
      </sheetData>
      <sheetData sheetId="1353">
        <row r="2">
          <cell r="C2">
            <v>0</v>
          </cell>
        </row>
      </sheetData>
      <sheetData sheetId="1354">
        <row r="2">
          <cell r="C2">
            <v>0</v>
          </cell>
        </row>
      </sheetData>
      <sheetData sheetId="1355">
        <row r="2">
          <cell r="C2">
            <v>0</v>
          </cell>
        </row>
      </sheetData>
      <sheetData sheetId="1356">
        <row r="2">
          <cell r="C2">
            <v>0</v>
          </cell>
        </row>
      </sheetData>
      <sheetData sheetId="1357">
        <row r="2">
          <cell r="C2">
            <v>0</v>
          </cell>
        </row>
      </sheetData>
      <sheetData sheetId="1358">
        <row r="2">
          <cell r="C2">
            <v>0</v>
          </cell>
        </row>
      </sheetData>
      <sheetData sheetId="1359">
        <row r="2">
          <cell r="C2">
            <v>0</v>
          </cell>
        </row>
      </sheetData>
      <sheetData sheetId="1360">
        <row r="2">
          <cell r="C2">
            <v>0</v>
          </cell>
        </row>
      </sheetData>
      <sheetData sheetId="1361">
        <row r="2">
          <cell r="C2">
            <v>0</v>
          </cell>
        </row>
      </sheetData>
      <sheetData sheetId="1362">
        <row r="2">
          <cell r="C2">
            <v>0</v>
          </cell>
        </row>
      </sheetData>
      <sheetData sheetId="1363">
        <row r="2">
          <cell r="C2">
            <v>0</v>
          </cell>
        </row>
      </sheetData>
      <sheetData sheetId="1364">
        <row r="2">
          <cell r="C2">
            <v>0</v>
          </cell>
        </row>
      </sheetData>
      <sheetData sheetId="1365">
        <row r="2">
          <cell r="C2">
            <v>0</v>
          </cell>
        </row>
      </sheetData>
      <sheetData sheetId="1366">
        <row r="2">
          <cell r="C2">
            <v>0</v>
          </cell>
        </row>
      </sheetData>
      <sheetData sheetId="1367">
        <row r="2">
          <cell r="C2">
            <v>0</v>
          </cell>
        </row>
      </sheetData>
      <sheetData sheetId="1368">
        <row r="2">
          <cell r="C2">
            <v>0</v>
          </cell>
        </row>
      </sheetData>
      <sheetData sheetId="1369">
        <row r="2">
          <cell r="C2">
            <v>0</v>
          </cell>
        </row>
      </sheetData>
      <sheetData sheetId="1370">
        <row r="2">
          <cell r="C2">
            <v>0</v>
          </cell>
        </row>
      </sheetData>
      <sheetData sheetId="1371">
        <row r="2">
          <cell r="C2">
            <v>0</v>
          </cell>
        </row>
      </sheetData>
      <sheetData sheetId="1372">
        <row r="2">
          <cell r="C2">
            <v>0</v>
          </cell>
        </row>
      </sheetData>
      <sheetData sheetId="1373">
        <row r="2">
          <cell r="C2">
            <v>0</v>
          </cell>
        </row>
      </sheetData>
      <sheetData sheetId="1374">
        <row r="2">
          <cell r="C2">
            <v>0</v>
          </cell>
        </row>
      </sheetData>
      <sheetData sheetId="1375">
        <row r="2">
          <cell r="C2">
            <v>0</v>
          </cell>
        </row>
      </sheetData>
      <sheetData sheetId="1376">
        <row r="2">
          <cell r="C2">
            <v>0</v>
          </cell>
        </row>
      </sheetData>
      <sheetData sheetId="1377">
        <row r="2">
          <cell r="C2">
            <v>0</v>
          </cell>
        </row>
      </sheetData>
      <sheetData sheetId="1378">
        <row r="2">
          <cell r="C2">
            <v>0</v>
          </cell>
        </row>
      </sheetData>
      <sheetData sheetId="1379">
        <row r="2">
          <cell r="C2">
            <v>0</v>
          </cell>
        </row>
      </sheetData>
      <sheetData sheetId="1380">
        <row r="2">
          <cell r="C2">
            <v>0</v>
          </cell>
        </row>
      </sheetData>
      <sheetData sheetId="1381">
        <row r="2">
          <cell r="C2">
            <v>0</v>
          </cell>
        </row>
      </sheetData>
      <sheetData sheetId="1382">
        <row r="2">
          <cell r="C2">
            <v>0</v>
          </cell>
        </row>
      </sheetData>
      <sheetData sheetId="1383">
        <row r="2">
          <cell r="C2">
            <v>0</v>
          </cell>
        </row>
      </sheetData>
      <sheetData sheetId="1384">
        <row r="2">
          <cell r="C2">
            <v>0</v>
          </cell>
        </row>
      </sheetData>
      <sheetData sheetId="1385">
        <row r="2">
          <cell r="C2">
            <v>0</v>
          </cell>
        </row>
      </sheetData>
      <sheetData sheetId="1386">
        <row r="2">
          <cell r="C2">
            <v>0</v>
          </cell>
        </row>
      </sheetData>
      <sheetData sheetId="1387">
        <row r="2">
          <cell r="C2">
            <v>0</v>
          </cell>
        </row>
      </sheetData>
      <sheetData sheetId="1388">
        <row r="2">
          <cell r="C2">
            <v>0</v>
          </cell>
        </row>
      </sheetData>
      <sheetData sheetId="1389">
        <row r="2">
          <cell r="C2">
            <v>0</v>
          </cell>
        </row>
      </sheetData>
      <sheetData sheetId="1390">
        <row r="2">
          <cell r="C2">
            <v>0</v>
          </cell>
        </row>
      </sheetData>
      <sheetData sheetId="1391">
        <row r="2">
          <cell r="C2">
            <v>0</v>
          </cell>
        </row>
      </sheetData>
      <sheetData sheetId="1392">
        <row r="2">
          <cell r="C2">
            <v>0</v>
          </cell>
        </row>
      </sheetData>
      <sheetData sheetId="1393">
        <row r="2">
          <cell r="C2">
            <v>0</v>
          </cell>
        </row>
      </sheetData>
      <sheetData sheetId="1394">
        <row r="2">
          <cell r="C2">
            <v>0</v>
          </cell>
        </row>
      </sheetData>
      <sheetData sheetId="1395">
        <row r="2">
          <cell r="C2">
            <v>0</v>
          </cell>
        </row>
      </sheetData>
      <sheetData sheetId="1396">
        <row r="2">
          <cell r="C2">
            <v>0</v>
          </cell>
        </row>
      </sheetData>
      <sheetData sheetId="1397">
        <row r="2">
          <cell r="C2">
            <v>0</v>
          </cell>
        </row>
      </sheetData>
      <sheetData sheetId="1398">
        <row r="2">
          <cell r="C2">
            <v>0</v>
          </cell>
        </row>
      </sheetData>
      <sheetData sheetId="1399">
        <row r="2">
          <cell r="C2">
            <v>0</v>
          </cell>
        </row>
      </sheetData>
      <sheetData sheetId="1400">
        <row r="2">
          <cell r="C2">
            <v>0</v>
          </cell>
        </row>
      </sheetData>
      <sheetData sheetId="1401">
        <row r="2">
          <cell r="C2">
            <v>0</v>
          </cell>
        </row>
      </sheetData>
      <sheetData sheetId="1402">
        <row r="2">
          <cell r="C2">
            <v>0</v>
          </cell>
        </row>
      </sheetData>
      <sheetData sheetId="1403">
        <row r="2">
          <cell r="C2">
            <v>0</v>
          </cell>
        </row>
      </sheetData>
      <sheetData sheetId="1404">
        <row r="2">
          <cell r="C2">
            <v>0</v>
          </cell>
        </row>
      </sheetData>
      <sheetData sheetId="1405">
        <row r="2">
          <cell r="C2">
            <v>0</v>
          </cell>
        </row>
      </sheetData>
      <sheetData sheetId="1406">
        <row r="2">
          <cell r="C2">
            <v>0</v>
          </cell>
        </row>
      </sheetData>
      <sheetData sheetId="1407">
        <row r="2">
          <cell r="C2">
            <v>0</v>
          </cell>
        </row>
      </sheetData>
      <sheetData sheetId="1408">
        <row r="2">
          <cell r="C2">
            <v>0</v>
          </cell>
        </row>
      </sheetData>
      <sheetData sheetId="1409">
        <row r="2">
          <cell r="C2">
            <v>0</v>
          </cell>
        </row>
      </sheetData>
      <sheetData sheetId="1410">
        <row r="2">
          <cell r="C2">
            <v>0</v>
          </cell>
        </row>
      </sheetData>
      <sheetData sheetId="1411">
        <row r="2">
          <cell r="C2">
            <v>0</v>
          </cell>
        </row>
      </sheetData>
      <sheetData sheetId="1412">
        <row r="2">
          <cell r="C2">
            <v>0</v>
          </cell>
        </row>
      </sheetData>
      <sheetData sheetId="1413">
        <row r="2">
          <cell r="C2">
            <v>0</v>
          </cell>
        </row>
      </sheetData>
      <sheetData sheetId="1414">
        <row r="2">
          <cell r="C2">
            <v>0</v>
          </cell>
        </row>
      </sheetData>
      <sheetData sheetId="1415">
        <row r="2">
          <cell r="C2">
            <v>0</v>
          </cell>
        </row>
      </sheetData>
      <sheetData sheetId="1416">
        <row r="2">
          <cell r="C2">
            <v>0</v>
          </cell>
        </row>
      </sheetData>
      <sheetData sheetId="1417">
        <row r="2">
          <cell r="C2">
            <v>0</v>
          </cell>
        </row>
      </sheetData>
      <sheetData sheetId="1418">
        <row r="2">
          <cell r="C2">
            <v>0</v>
          </cell>
        </row>
      </sheetData>
      <sheetData sheetId="1419">
        <row r="2">
          <cell r="C2">
            <v>0</v>
          </cell>
        </row>
      </sheetData>
      <sheetData sheetId="1420">
        <row r="2">
          <cell r="C2">
            <v>0</v>
          </cell>
        </row>
      </sheetData>
      <sheetData sheetId="1421">
        <row r="2">
          <cell r="C2">
            <v>0</v>
          </cell>
        </row>
      </sheetData>
      <sheetData sheetId="1422">
        <row r="2">
          <cell r="C2">
            <v>0</v>
          </cell>
        </row>
      </sheetData>
      <sheetData sheetId="1423">
        <row r="2">
          <cell r="C2">
            <v>0</v>
          </cell>
        </row>
      </sheetData>
      <sheetData sheetId="1424">
        <row r="2">
          <cell r="C2">
            <v>0</v>
          </cell>
        </row>
      </sheetData>
      <sheetData sheetId="1425">
        <row r="2">
          <cell r="C2">
            <v>0</v>
          </cell>
        </row>
      </sheetData>
      <sheetData sheetId="1426">
        <row r="2">
          <cell r="C2">
            <v>0</v>
          </cell>
        </row>
      </sheetData>
      <sheetData sheetId="1427">
        <row r="2">
          <cell r="C2">
            <v>0</v>
          </cell>
        </row>
      </sheetData>
      <sheetData sheetId="1428">
        <row r="2">
          <cell r="C2">
            <v>0</v>
          </cell>
        </row>
      </sheetData>
      <sheetData sheetId="1429">
        <row r="2">
          <cell r="C2">
            <v>0</v>
          </cell>
        </row>
      </sheetData>
      <sheetData sheetId="1430">
        <row r="2">
          <cell r="C2">
            <v>0</v>
          </cell>
        </row>
      </sheetData>
      <sheetData sheetId="1431">
        <row r="2">
          <cell r="C2">
            <v>0</v>
          </cell>
        </row>
      </sheetData>
      <sheetData sheetId="1432">
        <row r="2">
          <cell r="C2">
            <v>0</v>
          </cell>
        </row>
      </sheetData>
      <sheetData sheetId="1433">
        <row r="2">
          <cell r="C2">
            <v>0</v>
          </cell>
        </row>
      </sheetData>
      <sheetData sheetId="1434">
        <row r="2">
          <cell r="C2">
            <v>0</v>
          </cell>
        </row>
      </sheetData>
      <sheetData sheetId="1435">
        <row r="2">
          <cell r="C2">
            <v>0</v>
          </cell>
        </row>
      </sheetData>
      <sheetData sheetId="1436">
        <row r="2">
          <cell r="C2">
            <v>0</v>
          </cell>
        </row>
      </sheetData>
      <sheetData sheetId="1437">
        <row r="2">
          <cell r="C2">
            <v>0</v>
          </cell>
        </row>
      </sheetData>
      <sheetData sheetId="1438">
        <row r="2">
          <cell r="C2">
            <v>0</v>
          </cell>
        </row>
      </sheetData>
      <sheetData sheetId="1439">
        <row r="2">
          <cell r="C2">
            <v>0</v>
          </cell>
        </row>
      </sheetData>
      <sheetData sheetId="1440">
        <row r="2">
          <cell r="C2">
            <v>0</v>
          </cell>
        </row>
      </sheetData>
      <sheetData sheetId="1441">
        <row r="2">
          <cell r="C2">
            <v>0</v>
          </cell>
        </row>
      </sheetData>
      <sheetData sheetId="1442">
        <row r="2">
          <cell r="C2">
            <v>0</v>
          </cell>
        </row>
      </sheetData>
      <sheetData sheetId="1443">
        <row r="2">
          <cell r="C2">
            <v>0</v>
          </cell>
        </row>
      </sheetData>
      <sheetData sheetId="1444">
        <row r="2">
          <cell r="C2">
            <v>0</v>
          </cell>
        </row>
      </sheetData>
      <sheetData sheetId="1445">
        <row r="2">
          <cell r="C2">
            <v>0</v>
          </cell>
        </row>
      </sheetData>
      <sheetData sheetId="1446">
        <row r="2">
          <cell r="C2">
            <v>0</v>
          </cell>
        </row>
      </sheetData>
      <sheetData sheetId="1447">
        <row r="2">
          <cell r="C2">
            <v>0</v>
          </cell>
        </row>
      </sheetData>
      <sheetData sheetId="1448">
        <row r="2">
          <cell r="C2">
            <v>0</v>
          </cell>
        </row>
      </sheetData>
      <sheetData sheetId="1449">
        <row r="2">
          <cell r="C2">
            <v>0</v>
          </cell>
        </row>
      </sheetData>
      <sheetData sheetId="1450">
        <row r="2">
          <cell r="C2">
            <v>0</v>
          </cell>
        </row>
      </sheetData>
      <sheetData sheetId="1451">
        <row r="2">
          <cell r="C2">
            <v>0</v>
          </cell>
        </row>
      </sheetData>
      <sheetData sheetId="1452">
        <row r="2">
          <cell r="C2">
            <v>0</v>
          </cell>
        </row>
      </sheetData>
      <sheetData sheetId="1453">
        <row r="2">
          <cell r="C2">
            <v>0</v>
          </cell>
        </row>
      </sheetData>
      <sheetData sheetId="1454">
        <row r="2">
          <cell r="C2">
            <v>0</v>
          </cell>
        </row>
      </sheetData>
      <sheetData sheetId="1455">
        <row r="2">
          <cell r="C2">
            <v>0</v>
          </cell>
        </row>
      </sheetData>
      <sheetData sheetId="1456">
        <row r="2">
          <cell r="C2">
            <v>0</v>
          </cell>
        </row>
      </sheetData>
      <sheetData sheetId="1457">
        <row r="2">
          <cell r="C2">
            <v>0</v>
          </cell>
        </row>
      </sheetData>
      <sheetData sheetId="1458">
        <row r="2">
          <cell r="C2">
            <v>0</v>
          </cell>
        </row>
      </sheetData>
      <sheetData sheetId="1459">
        <row r="2">
          <cell r="C2">
            <v>0</v>
          </cell>
        </row>
      </sheetData>
      <sheetData sheetId="1460">
        <row r="2">
          <cell r="C2">
            <v>0</v>
          </cell>
        </row>
      </sheetData>
      <sheetData sheetId="1461">
        <row r="4">
          <cell r="C4" t="str">
            <v>FREQUENCE</v>
          </cell>
        </row>
      </sheetData>
      <sheetData sheetId="1462">
        <row r="2">
          <cell r="C2">
            <v>0</v>
          </cell>
        </row>
      </sheetData>
      <sheetData sheetId="1463">
        <row r="4">
          <cell r="C4" t="str">
            <v>FREQUENCE</v>
          </cell>
        </row>
      </sheetData>
      <sheetData sheetId="1464">
        <row r="2">
          <cell r="C2">
            <v>0</v>
          </cell>
        </row>
      </sheetData>
      <sheetData sheetId="1465">
        <row r="2">
          <cell r="C2">
            <v>0</v>
          </cell>
        </row>
      </sheetData>
      <sheetData sheetId="1466">
        <row r="2">
          <cell r="C2">
            <v>0</v>
          </cell>
        </row>
      </sheetData>
      <sheetData sheetId="1467">
        <row r="2">
          <cell r="C2">
            <v>0</v>
          </cell>
        </row>
      </sheetData>
      <sheetData sheetId="1468">
        <row r="2">
          <cell r="C2">
            <v>0</v>
          </cell>
        </row>
      </sheetData>
      <sheetData sheetId="1469">
        <row r="2">
          <cell r="C2">
            <v>0</v>
          </cell>
        </row>
      </sheetData>
      <sheetData sheetId="1470">
        <row r="2">
          <cell r="C2">
            <v>0</v>
          </cell>
        </row>
      </sheetData>
      <sheetData sheetId="1471">
        <row r="2">
          <cell r="C2">
            <v>0</v>
          </cell>
        </row>
      </sheetData>
      <sheetData sheetId="1472">
        <row r="2">
          <cell r="C2">
            <v>0</v>
          </cell>
        </row>
      </sheetData>
      <sheetData sheetId="1473">
        <row r="2">
          <cell r="C2">
            <v>0</v>
          </cell>
        </row>
      </sheetData>
      <sheetData sheetId="1474">
        <row r="2">
          <cell r="C2">
            <v>0</v>
          </cell>
        </row>
      </sheetData>
      <sheetData sheetId="1475">
        <row r="2">
          <cell r="C2">
            <v>0</v>
          </cell>
        </row>
      </sheetData>
      <sheetData sheetId="1476">
        <row r="2">
          <cell r="C2">
            <v>0</v>
          </cell>
        </row>
      </sheetData>
      <sheetData sheetId="1477">
        <row r="2">
          <cell r="C2">
            <v>0</v>
          </cell>
        </row>
      </sheetData>
      <sheetData sheetId="1478">
        <row r="2">
          <cell r="C2">
            <v>0</v>
          </cell>
        </row>
      </sheetData>
      <sheetData sheetId="1479">
        <row r="2">
          <cell r="C2">
            <v>0</v>
          </cell>
        </row>
      </sheetData>
      <sheetData sheetId="1480">
        <row r="2">
          <cell r="C2">
            <v>0</v>
          </cell>
        </row>
      </sheetData>
      <sheetData sheetId="1481">
        <row r="2">
          <cell r="C2">
            <v>0</v>
          </cell>
        </row>
      </sheetData>
      <sheetData sheetId="1482">
        <row r="2">
          <cell r="C2">
            <v>0</v>
          </cell>
        </row>
      </sheetData>
      <sheetData sheetId="1483">
        <row r="2">
          <cell r="C2">
            <v>0</v>
          </cell>
        </row>
      </sheetData>
      <sheetData sheetId="1484">
        <row r="2">
          <cell r="C2">
            <v>0</v>
          </cell>
        </row>
      </sheetData>
      <sheetData sheetId="1485">
        <row r="2">
          <cell r="C2">
            <v>0</v>
          </cell>
        </row>
      </sheetData>
      <sheetData sheetId="1486">
        <row r="2">
          <cell r="C2">
            <v>0</v>
          </cell>
        </row>
      </sheetData>
      <sheetData sheetId="1487">
        <row r="2">
          <cell r="C2">
            <v>0</v>
          </cell>
        </row>
      </sheetData>
      <sheetData sheetId="1488">
        <row r="2">
          <cell r="C2">
            <v>0</v>
          </cell>
        </row>
      </sheetData>
      <sheetData sheetId="1489">
        <row r="2">
          <cell r="C2">
            <v>0</v>
          </cell>
        </row>
      </sheetData>
      <sheetData sheetId="1490">
        <row r="2">
          <cell r="C2">
            <v>0</v>
          </cell>
        </row>
      </sheetData>
      <sheetData sheetId="1491">
        <row r="2">
          <cell r="C2">
            <v>0</v>
          </cell>
        </row>
      </sheetData>
      <sheetData sheetId="1492">
        <row r="2">
          <cell r="C2">
            <v>0</v>
          </cell>
        </row>
      </sheetData>
      <sheetData sheetId="1493">
        <row r="2">
          <cell r="C2">
            <v>0</v>
          </cell>
        </row>
      </sheetData>
      <sheetData sheetId="1494">
        <row r="2">
          <cell r="C2">
            <v>0</v>
          </cell>
        </row>
      </sheetData>
      <sheetData sheetId="1495">
        <row r="2">
          <cell r="C2">
            <v>0</v>
          </cell>
        </row>
      </sheetData>
      <sheetData sheetId="1496">
        <row r="2">
          <cell r="C2">
            <v>0</v>
          </cell>
        </row>
      </sheetData>
      <sheetData sheetId="1497">
        <row r="2">
          <cell r="C2">
            <v>0</v>
          </cell>
        </row>
      </sheetData>
      <sheetData sheetId="1498">
        <row r="2">
          <cell r="C2">
            <v>0</v>
          </cell>
        </row>
      </sheetData>
      <sheetData sheetId="1499">
        <row r="2">
          <cell r="C2">
            <v>0</v>
          </cell>
        </row>
      </sheetData>
      <sheetData sheetId="1500">
        <row r="2">
          <cell r="C2">
            <v>0</v>
          </cell>
        </row>
      </sheetData>
      <sheetData sheetId="1501">
        <row r="2">
          <cell r="C2">
            <v>0</v>
          </cell>
        </row>
      </sheetData>
      <sheetData sheetId="1502">
        <row r="2">
          <cell r="C2">
            <v>0</v>
          </cell>
        </row>
      </sheetData>
      <sheetData sheetId="1503">
        <row r="2">
          <cell r="C2">
            <v>0</v>
          </cell>
        </row>
      </sheetData>
      <sheetData sheetId="1504">
        <row r="2">
          <cell r="C2">
            <v>0</v>
          </cell>
        </row>
      </sheetData>
      <sheetData sheetId="1505">
        <row r="2">
          <cell r="C2">
            <v>0</v>
          </cell>
        </row>
      </sheetData>
      <sheetData sheetId="1506">
        <row r="2">
          <cell r="C2">
            <v>0</v>
          </cell>
        </row>
      </sheetData>
      <sheetData sheetId="1507">
        <row r="2">
          <cell r="C2">
            <v>0</v>
          </cell>
        </row>
      </sheetData>
      <sheetData sheetId="1508">
        <row r="2">
          <cell r="C2">
            <v>0</v>
          </cell>
        </row>
      </sheetData>
      <sheetData sheetId="1509">
        <row r="2">
          <cell r="C2">
            <v>0</v>
          </cell>
        </row>
      </sheetData>
      <sheetData sheetId="1510">
        <row r="2">
          <cell r="C2">
            <v>0</v>
          </cell>
        </row>
      </sheetData>
      <sheetData sheetId="1511">
        <row r="2">
          <cell r="C2">
            <v>0</v>
          </cell>
        </row>
      </sheetData>
      <sheetData sheetId="1512">
        <row r="2">
          <cell r="C2">
            <v>0</v>
          </cell>
        </row>
      </sheetData>
      <sheetData sheetId="1513">
        <row r="2">
          <cell r="C2">
            <v>0</v>
          </cell>
        </row>
      </sheetData>
      <sheetData sheetId="1514">
        <row r="2">
          <cell r="C2">
            <v>0</v>
          </cell>
        </row>
      </sheetData>
      <sheetData sheetId="1515">
        <row r="2">
          <cell r="C2">
            <v>0</v>
          </cell>
        </row>
      </sheetData>
      <sheetData sheetId="1516">
        <row r="2">
          <cell r="C2">
            <v>0</v>
          </cell>
        </row>
      </sheetData>
      <sheetData sheetId="1517">
        <row r="2">
          <cell r="C2">
            <v>0</v>
          </cell>
        </row>
      </sheetData>
      <sheetData sheetId="1518">
        <row r="2">
          <cell r="C2">
            <v>0</v>
          </cell>
        </row>
      </sheetData>
      <sheetData sheetId="1519">
        <row r="2">
          <cell r="C2">
            <v>0</v>
          </cell>
        </row>
      </sheetData>
      <sheetData sheetId="1520">
        <row r="2">
          <cell r="C2">
            <v>0</v>
          </cell>
        </row>
      </sheetData>
      <sheetData sheetId="1521">
        <row r="2">
          <cell r="C2">
            <v>0</v>
          </cell>
        </row>
      </sheetData>
      <sheetData sheetId="1522">
        <row r="2">
          <cell r="C2">
            <v>0</v>
          </cell>
        </row>
      </sheetData>
      <sheetData sheetId="1523">
        <row r="2">
          <cell r="C2">
            <v>0</v>
          </cell>
        </row>
      </sheetData>
      <sheetData sheetId="1524">
        <row r="2">
          <cell r="C2">
            <v>0</v>
          </cell>
        </row>
      </sheetData>
      <sheetData sheetId="1525">
        <row r="2">
          <cell r="C2">
            <v>0</v>
          </cell>
        </row>
      </sheetData>
      <sheetData sheetId="1526">
        <row r="2">
          <cell r="C2">
            <v>0</v>
          </cell>
        </row>
      </sheetData>
      <sheetData sheetId="1527">
        <row r="2">
          <cell r="C2">
            <v>0</v>
          </cell>
        </row>
      </sheetData>
      <sheetData sheetId="1528">
        <row r="2">
          <cell r="C2">
            <v>0</v>
          </cell>
        </row>
      </sheetData>
      <sheetData sheetId="1529">
        <row r="2">
          <cell r="C2">
            <v>0</v>
          </cell>
        </row>
      </sheetData>
      <sheetData sheetId="1530">
        <row r="2">
          <cell r="C2">
            <v>0</v>
          </cell>
        </row>
      </sheetData>
      <sheetData sheetId="1531">
        <row r="2">
          <cell r="C2">
            <v>0</v>
          </cell>
        </row>
      </sheetData>
      <sheetData sheetId="1532">
        <row r="2">
          <cell r="C2">
            <v>0</v>
          </cell>
        </row>
      </sheetData>
      <sheetData sheetId="1533">
        <row r="2">
          <cell r="C2">
            <v>0</v>
          </cell>
        </row>
      </sheetData>
      <sheetData sheetId="1534">
        <row r="2">
          <cell r="C2">
            <v>0</v>
          </cell>
        </row>
      </sheetData>
      <sheetData sheetId="1535">
        <row r="2">
          <cell r="C2">
            <v>0</v>
          </cell>
        </row>
      </sheetData>
      <sheetData sheetId="1536">
        <row r="2">
          <cell r="C2">
            <v>0</v>
          </cell>
        </row>
      </sheetData>
      <sheetData sheetId="1537">
        <row r="2">
          <cell r="C2">
            <v>0</v>
          </cell>
        </row>
      </sheetData>
      <sheetData sheetId="1538">
        <row r="2">
          <cell r="C2">
            <v>0</v>
          </cell>
        </row>
      </sheetData>
      <sheetData sheetId="1539">
        <row r="2">
          <cell r="C2">
            <v>0</v>
          </cell>
        </row>
      </sheetData>
      <sheetData sheetId="1540">
        <row r="2">
          <cell r="C2">
            <v>0</v>
          </cell>
        </row>
      </sheetData>
      <sheetData sheetId="1541">
        <row r="2">
          <cell r="C2">
            <v>0</v>
          </cell>
        </row>
      </sheetData>
      <sheetData sheetId="1542">
        <row r="2">
          <cell r="C2">
            <v>0</v>
          </cell>
        </row>
      </sheetData>
      <sheetData sheetId="1543">
        <row r="2">
          <cell r="C2">
            <v>0</v>
          </cell>
        </row>
      </sheetData>
      <sheetData sheetId="1544">
        <row r="2">
          <cell r="C2">
            <v>0</v>
          </cell>
        </row>
      </sheetData>
      <sheetData sheetId="1545">
        <row r="2">
          <cell r="C2">
            <v>0</v>
          </cell>
        </row>
      </sheetData>
      <sheetData sheetId="1546">
        <row r="2">
          <cell r="C2">
            <v>0</v>
          </cell>
        </row>
      </sheetData>
      <sheetData sheetId="1547">
        <row r="2">
          <cell r="C2">
            <v>0</v>
          </cell>
        </row>
      </sheetData>
      <sheetData sheetId="1548">
        <row r="2">
          <cell r="C2">
            <v>0</v>
          </cell>
        </row>
      </sheetData>
      <sheetData sheetId="1549">
        <row r="2">
          <cell r="C2">
            <v>0</v>
          </cell>
        </row>
      </sheetData>
      <sheetData sheetId="1550">
        <row r="2">
          <cell r="C2">
            <v>0</v>
          </cell>
        </row>
      </sheetData>
      <sheetData sheetId="1551">
        <row r="2">
          <cell r="C2">
            <v>0</v>
          </cell>
        </row>
      </sheetData>
      <sheetData sheetId="1552">
        <row r="2">
          <cell r="C2">
            <v>0</v>
          </cell>
        </row>
      </sheetData>
      <sheetData sheetId="1553">
        <row r="2">
          <cell r="C2">
            <v>0</v>
          </cell>
        </row>
      </sheetData>
      <sheetData sheetId="1554">
        <row r="2">
          <cell r="C2">
            <v>0</v>
          </cell>
        </row>
      </sheetData>
      <sheetData sheetId="1555">
        <row r="2">
          <cell r="C2">
            <v>0</v>
          </cell>
        </row>
      </sheetData>
      <sheetData sheetId="1556">
        <row r="2">
          <cell r="C2">
            <v>0</v>
          </cell>
        </row>
      </sheetData>
      <sheetData sheetId="1557">
        <row r="2">
          <cell r="C2">
            <v>0</v>
          </cell>
        </row>
      </sheetData>
      <sheetData sheetId="1558">
        <row r="2">
          <cell r="C2">
            <v>0</v>
          </cell>
        </row>
      </sheetData>
      <sheetData sheetId="1559">
        <row r="2">
          <cell r="C2">
            <v>0</v>
          </cell>
        </row>
      </sheetData>
      <sheetData sheetId="1560">
        <row r="2">
          <cell r="C2">
            <v>0</v>
          </cell>
        </row>
      </sheetData>
      <sheetData sheetId="1561">
        <row r="2">
          <cell r="C2">
            <v>0</v>
          </cell>
        </row>
      </sheetData>
      <sheetData sheetId="1562"/>
      <sheetData sheetId="1563"/>
      <sheetData sheetId="1564">
        <row r="2">
          <cell r="C2">
            <v>0</v>
          </cell>
        </row>
      </sheetData>
      <sheetData sheetId="1565">
        <row r="2">
          <cell r="C2">
            <v>0</v>
          </cell>
        </row>
      </sheetData>
      <sheetData sheetId="1566">
        <row r="2">
          <cell r="C2">
            <v>0</v>
          </cell>
        </row>
      </sheetData>
      <sheetData sheetId="1567">
        <row r="2">
          <cell r="C2">
            <v>0</v>
          </cell>
        </row>
      </sheetData>
      <sheetData sheetId="1568">
        <row r="2">
          <cell r="C2">
            <v>0</v>
          </cell>
        </row>
      </sheetData>
      <sheetData sheetId="1569">
        <row r="2">
          <cell r="C2">
            <v>0</v>
          </cell>
        </row>
      </sheetData>
      <sheetData sheetId="1570">
        <row r="2">
          <cell r="C2">
            <v>0</v>
          </cell>
        </row>
      </sheetData>
      <sheetData sheetId="1571">
        <row r="2">
          <cell r="C2">
            <v>0</v>
          </cell>
        </row>
      </sheetData>
      <sheetData sheetId="1572">
        <row r="2">
          <cell r="C2">
            <v>0</v>
          </cell>
        </row>
      </sheetData>
      <sheetData sheetId="1573">
        <row r="2">
          <cell r="C2">
            <v>0</v>
          </cell>
        </row>
      </sheetData>
      <sheetData sheetId="1574">
        <row r="2">
          <cell r="C2">
            <v>0</v>
          </cell>
        </row>
      </sheetData>
      <sheetData sheetId="1575">
        <row r="2">
          <cell r="C2">
            <v>0</v>
          </cell>
        </row>
      </sheetData>
      <sheetData sheetId="1576">
        <row r="2">
          <cell r="C2">
            <v>0</v>
          </cell>
        </row>
      </sheetData>
      <sheetData sheetId="1577">
        <row r="2">
          <cell r="C2">
            <v>0</v>
          </cell>
        </row>
      </sheetData>
      <sheetData sheetId="1578">
        <row r="4">
          <cell r="C4" t="str">
            <v>FREQUENCE</v>
          </cell>
        </row>
      </sheetData>
      <sheetData sheetId="1579">
        <row r="2">
          <cell r="C2">
            <v>0</v>
          </cell>
        </row>
      </sheetData>
      <sheetData sheetId="1580"/>
      <sheetData sheetId="1581">
        <row r="2">
          <cell r="C2">
            <v>0</v>
          </cell>
        </row>
      </sheetData>
      <sheetData sheetId="1582">
        <row r="2">
          <cell r="C2">
            <v>0</v>
          </cell>
        </row>
      </sheetData>
      <sheetData sheetId="1583"/>
      <sheetData sheetId="1584"/>
      <sheetData sheetId="1585"/>
      <sheetData sheetId="1586">
        <row r="2">
          <cell r="C2">
            <v>0</v>
          </cell>
        </row>
      </sheetData>
      <sheetData sheetId="1587">
        <row r="2">
          <cell r="C2">
            <v>0</v>
          </cell>
        </row>
      </sheetData>
      <sheetData sheetId="1588">
        <row r="2">
          <cell r="C2">
            <v>0</v>
          </cell>
        </row>
      </sheetData>
      <sheetData sheetId="1589">
        <row r="2">
          <cell r="C2">
            <v>0</v>
          </cell>
        </row>
      </sheetData>
      <sheetData sheetId="1590"/>
      <sheetData sheetId="1591">
        <row r="2">
          <cell r="C2">
            <v>0</v>
          </cell>
        </row>
      </sheetData>
      <sheetData sheetId="1592">
        <row r="2">
          <cell r="C2">
            <v>0</v>
          </cell>
        </row>
      </sheetData>
      <sheetData sheetId="1593">
        <row r="2">
          <cell r="C2">
            <v>0</v>
          </cell>
        </row>
      </sheetData>
      <sheetData sheetId="1594">
        <row r="2">
          <cell r="C2">
            <v>0</v>
          </cell>
        </row>
      </sheetData>
      <sheetData sheetId="1595">
        <row r="2">
          <cell r="C2">
            <v>0</v>
          </cell>
        </row>
      </sheetData>
      <sheetData sheetId="1596">
        <row r="2">
          <cell r="C2">
            <v>0</v>
          </cell>
        </row>
      </sheetData>
      <sheetData sheetId="1597">
        <row r="2">
          <cell r="C2">
            <v>0</v>
          </cell>
        </row>
      </sheetData>
      <sheetData sheetId="1598">
        <row r="4">
          <cell r="C4" t="str">
            <v>FREQUENCE</v>
          </cell>
        </row>
      </sheetData>
      <sheetData sheetId="1599">
        <row r="2">
          <cell r="C2">
            <v>0</v>
          </cell>
        </row>
      </sheetData>
      <sheetData sheetId="1600"/>
      <sheetData sheetId="1601">
        <row r="2">
          <cell r="C2">
            <v>0</v>
          </cell>
        </row>
      </sheetData>
      <sheetData sheetId="1602">
        <row r="2">
          <cell r="C2">
            <v>0</v>
          </cell>
        </row>
      </sheetData>
      <sheetData sheetId="1603">
        <row r="2">
          <cell r="C2">
            <v>0</v>
          </cell>
        </row>
      </sheetData>
      <sheetData sheetId="1604">
        <row r="2">
          <cell r="C2">
            <v>0</v>
          </cell>
        </row>
      </sheetData>
      <sheetData sheetId="1605">
        <row r="2">
          <cell r="C2">
            <v>0</v>
          </cell>
        </row>
      </sheetData>
      <sheetData sheetId="1606">
        <row r="2">
          <cell r="C2">
            <v>0</v>
          </cell>
        </row>
      </sheetData>
      <sheetData sheetId="1607">
        <row r="2">
          <cell r="C2">
            <v>0</v>
          </cell>
        </row>
      </sheetData>
      <sheetData sheetId="1608">
        <row r="2">
          <cell r="C2">
            <v>0</v>
          </cell>
        </row>
      </sheetData>
      <sheetData sheetId="1609">
        <row r="2">
          <cell r="C2">
            <v>0</v>
          </cell>
        </row>
      </sheetData>
      <sheetData sheetId="1610">
        <row r="2">
          <cell r="C2">
            <v>0</v>
          </cell>
        </row>
      </sheetData>
      <sheetData sheetId="1611">
        <row r="2">
          <cell r="C2">
            <v>0</v>
          </cell>
        </row>
      </sheetData>
      <sheetData sheetId="1612">
        <row r="2">
          <cell r="C2">
            <v>0</v>
          </cell>
        </row>
      </sheetData>
      <sheetData sheetId="1613"/>
      <sheetData sheetId="1614">
        <row r="2">
          <cell r="C2">
            <v>0</v>
          </cell>
        </row>
      </sheetData>
      <sheetData sheetId="1615">
        <row r="2">
          <cell r="C2">
            <v>0</v>
          </cell>
        </row>
      </sheetData>
      <sheetData sheetId="1616">
        <row r="2">
          <cell r="C2">
            <v>0</v>
          </cell>
        </row>
      </sheetData>
      <sheetData sheetId="1617">
        <row r="2">
          <cell r="C2">
            <v>0</v>
          </cell>
        </row>
      </sheetData>
      <sheetData sheetId="1618">
        <row r="2">
          <cell r="C2">
            <v>0</v>
          </cell>
        </row>
      </sheetData>
      <sheetData sheetId="1619">
        <row r="2">
          <cell r="C2">
            <v>0</v>
          </cell>
        </row>
      </sheetData>
      <sheetData sheetId="1620">
        <row r="2">
          <cell r="C2">
            <v>0</v>
          </cell>
        </row>
      </sheetData>
      <sheetData sheetId="1621">
        <row r="2">
          <cell r="C2">
            <v>0</v>
          </cell>
        </row>
      </sheetData>
      <sheetData sheetId="1622">
        <row r="2">
          <cell r="C2">
            <v>0</v>
          </cell>
        </row>
      </sheetData>
      <sheetData sheetId="1623">
        <row r="2">
          <cell r="C2">
            <v>0</v>
          </cell>
        </row>
      </sheetData>
      <sheetData sheetId="1624">
        <row r="2">
          <cell r="C2">
            <v>0</v>
          </cell>
        </row>
      </sheetData>
      <sheetData sheetId="1625">
        <row r="2">
          <cell r="C2">
            <v>0</v>
          </cell>
        </row>
      </sheetData>
      <sheetData sheetId="1626">
        <row r="2">
          <cell r="C2">
            <v>0</v>
          </cell>
        </row>
      </sheetData>
      <sheetData sheetId="1627">
        <row r="2">
          <cell r="C2">
            <v>0</v>
          </cell>
        </row>
      </sheetData>
      <sheetData sheetId="1628">
        <row r="2">
          <cell r="C2">
            <v>0</v>
          </cell>
        </row>
      </sheetData>
      <sheetData sheetId="1629">
        <row r="2">
          <cell r="C2">
            <v>0</v>
          </cell>
        </row>
      </sheetData>
      <sheetData sheetId="1630">
        <row r="2">
          <cell r="C2">
            <v>0</v>
          </cell>
        </row>
      </sheetData>
      <sheetData sheetId="1631">
        <row r="2">
          <cell r="C2">
            <v>0</v>
          </cell>
        </row>
      </sheetData>
      <sheetData sheetId="1632">
        <row r="2">
          <cell r="C2">
            <v>0</v>
          </cell>
        </row>
      </sheetData>
      <sheetData sheetId="1633">
        <row r="2">
          <cell r="C2">
            <v>0</v>
          </cell>
        </row>
      </sheetData>
      <sheetData sheetId="1634">
        <row r="2">
          <cell r="C2">
            <v>0</v>
          </cell>
        </row>
      </sheetData>
      <sheetData sheetId="1635">
        <row r="2">
          <cell r="C2">
            <v>0</v>
          </cell>
        </row>
      </sheetData>
      <sheetData sheetId="1636">
        <row r="2">
          <cell r="C2">
            <v>0</v>
          </cell>
        </row>
      </sheetData>
      <sheetData sheetId="1637">
        <row r="2">
          <cell r="C2">
            <v>0</v>
          </cell>
        </row>
      </sheetData>
      <sheetData sheetId="1638">
        <row r="2">
          <cell r="C2">
            <v>0</v>
          </cell>
        </row>
      </sheetData>
      <sheetData sheetId="1639">
        <row r="2">
          <cell r="C2">
            <v>0</v>
          </cell>
        </row>
      </sheetData>
      <sheetData sheetId="1640">
        <row r="2">
          <cell r="C2">
            <v>0</v>
          </cell>
        </row>
      </sheetData>
      <sheetData sheetId="1641">
        <row r="2">
          <cell r="C2">
            <v>0</v>
          </cell>
        </row>
      </sheetData>
      <sheetData sheetId="1642">
        <row r="2">
          <cell r="C2">
            <v>0</v>
          </cell>
        </row>
      </sheetData>
      <sheetData sheetId="1643">
        <row r="2">
          <cell r="C2">
            <v>0</v>
          </cell>
        </row>
      </sheetData>
      <sheetData sheetId="1644">
        <row r="2">
          <cell r="C2">
            <v>0</v>
          </cell>
        </row>
      </sheetData>
      <sheetData sheetId="1645">
        <row r="2">
          <cell r="C2">
            <v>0</v>
          </cell>
        </row>
      </sheetData>
      <sheetData sheetId="1646">
        <row r="2">
          <cell r="C2">
            <v>0</v>
          </cell>
        </row>
      </sheetData>
      <sheetData sheetId="1647">
        <row r="2">
          <cell r="C2">
            <v>0</v>
          </cell>
        </row>
      </sheetData>
      <sheetData sheetId="1648">
        <row r="2">
          <cell r="C2">
            <v>0</v>
          </cell>
        </row>
      </sheetData>
      <sheetData sheetId="1649">
        <row r="2">
          <cell r="C2">
            <v>0</v>
          </cell>
        </row>
      </sheetData>
      <sheetData sheetId="1650">
        <row r="2">
          <cell r="C2">
            <v>0</v>
          </cell>
        </row>
      </sheetData>
      <sheetData sheetId="1651">
        <row r="2">
          <cell r="C2">
            <v>0</v>
          </cell>
        </row>
      </sheetData>
      <sheetData sheetId="1652">
        <row r="2">
          <cell r="C2">
            <v>0</v>
          </cell>
        </row>
      </sheetData>
      <sheetData sheetId="1653">
        <row r="2">
          <cell r="C2">
            <v>0</v>
          </cell>
        </row>
      </sheetData>
      <sheetData sheetId="1654">
        <row r="2">
          <cell r="C2">
            <v>0</v>
          </cell>
        </row>
      </sheetData>
      <sheetData sheetId="1655">
        <row r="2">
          <cell r="C2">
            <v>0</v>
          </cell>
        </row>
      </sheetData>
      <sheetData sheetId="1656">
        <row r="2">
          <cell r="C2">
            <v>0</v>
          </cell>
        </row>
      </sheetData>
      <sheetData sheetId="1657">
        <row r="2">
          <cell r="C2">
            <v>0</v>
          </cell>
        </row>
      </sheetData>
      <sheetData sheetId="1658">
        <row r="2">
          <cell r="C2">
            <v>0</v>
          </cell>
        </row>
      </sheetData>
      <sheetData sheetId="1659">
        <row r="2">
          <cell r="C2">
            <v>0</v>
          </cell>
        </row>
      </sheetData>
      <sheetData sheetId="1660">
        <row r="2">
          <cell r="C2">
            <v>0</v>
          </cell>
        </row>
      </sheetData>
      <sheetData sheetId="1661">
        <row r="2">
          <cell r="C2">
            <v>0</v>
          </cell>
        </row>
      </sheetData>
      <sheetData sheetId="1662">
        <row r="2">
          <cell r="C2">
            <v>0</v>
          </cell>
        </row>
      </sheetData>
      <sheetData sheetId="1663">
        <row r="2">
          <cell r="C2">
            <v>0</v>
          </cell>
        </row>
      </sheetData>
      <sheetData sheetId="1664">
        <row r="2">
          <cell r="C2">
            <v>0</v>
          </cell>
        </row>
      </sheetData>
      <sheetData sheetId="1665">
        <row r="2">
          <cell r="C2">
            <v>0</v>
          </cell>
        </row>
      </sheetData>
      <sheetData sheetId="1666">
        <row r="2">
          <cell r="C2">
            <v>0</v>
          </cell>
        </row>
      </sheetData>
      <sheetData sheetId="1667">
        <row r="2">
          <cell r="C2">
            <v>0</v>
          </cell>
        </row>
      </sheetData>
      <sheetData sheetId="1668">
        <row r="2">
          <cell r="C2">
            <v>0</v>
          </cell>
        </row>
      </sheetData>
      <sheetData sheetId="1669">
        <row r="2">
          <cell r="C2">
            <v>0</v>
          </cell>
        </row>
      </sheetData>
      <sheetData sheetId="1670">
        <row r="2">
          <cell r="C2">
            <v>0</v>
          </cell>
        </row>
      </sheetData>
      <sheetData sheetId="1671">
        <row r="2">
          <cell r="C2">
            <v>0</v>
          </cell>
        </row>
      </sheetData>
      <sheetData sheetId="1672">
        <row r="2">
          <cell r="C2">
            <v>0</v>
          </cell>
        </row>
      </sheetData>
      <sheetData sheetId="1673">
        <row r="2">
          <cell r="C2">
            <v>0</v>
          </cell>
        </row>
      </sheetData>
      <sheetData sheetId="1674">
        <row r="2">
          <cell r="C2">
            <v>0</v>
          </cell>
        </row>
      </sheetData>
      <sheetData sheetId="1675">
        <row r="2">
          <cell r="C2">
            <v>0</v>
          </cell>
        </row>
      </sheetData>
      <sheetData sheetId="1676">
        <row r="2">
          <cell r="C2">
            <v>0</v>
          </cell>
        </row>
      </sheetData>
      <sheetData sheetId="1677">
        <row r="2">
          <cell r="C2">
            <v>0</v>
          </cell>
        </row>
      </sheetData>
      <sheetData sheetId="1678">
        <row r="2">
          <cell r="C2">
            <v>0</v>
          </cell>
        </row>
      </sheetData>
      <sheetData sheetId="1679">
        <row r="2">
          <cell r="C2">
            <v>0</v>
          </cell>
        </row>
      </sheetData>
      <sheetData sheetId="1680">
        <row r="2">
          <cell r="C2">
            <v>0</v>
          </cell>
        </row>
      </sheetData>
      <sheetData sheetId="1681">
        <row r="2">
          <cell r="C2">
            <v>0</v>
          </cell>
        </row>
      </sheetData>
      <sheetData sheetId="1682">
        <row r="2">
          <cell r="C2">
            <v>0</v>
          </cell>
        </row>
      </sheetData>
      <sheetData sheetId="1683">
        <row r="2">
          <cell r="C2">
            <v>0</v>
          </cell>
        </row>
      </sheetData>
      <sheetData sheetId="1684">
        <row r="2">
          <cell r="C2">
            <v>0</v>
          </cell>
        </row>
      </sheetData>
      <sheetData sheetId="1685">
        <row r="2">
          <cell r="C2">
            <v>0</v>
          </cell>
        </row>
      </sheetData>
      <sheetData sheetId="1686">
        <row r="2">
          <cell r="C2">
            <v>0</v>
          </cell>
        </row>
      </sheetData>
      <sheetData sheetId="1687">
        <row r="2">
          <cell r="C2">
            <v>0</v>
          </cell>
        </row>
      </sheetData>
      <sheetData sheetId="1688">
        <row r="2">
          <cell r="C2">
            <v>0</v>
          </cell>
        </row>
      </sheetData>
      <sheetData sheetId="1689">
        <row r="2">
          <cell r="C2">
            <v>0</v>
          </cell>
        </row>
      </sheetData>
      <sheetData sheetId="1690">
        <row r="2">
          <cell r="C2">
            <v>0</v>
          </cell>
        </row>
      </sheetData>
      <sheetData sheetId="1691">
        <row r="2">
          <cell r="C2">
            <v>0</v>
          </cell>
        </row>
      </sheetData>
      <sheetData sheetId="1692">
        <row r="2">
          <cell r="C2">
            <v>0</v>
          </cell>
        </row>
      </sheetData>
      <sheetData sheetId="1693">
        <row r="2">
          <cell r="C2">
            <v>0</v>
          </cell>
        </row>
      </sheetData>
      <sheetData sheetId="1694">
        <row r="2">
          <cell r="C2">
            <v>0</v>
          </cell>
        </row>
      </sheetData>
      <sheetData sheetId="1695">
        <row r="2">
          <cell r="C2">
            <v>0</v>
          </cell>
        </row>
      </sheetData>
      <sheetData sheetId="1696">
        <row r="2">
          <cell r="C2">
            <v>0</v>
          </cell>
        </row>
      </sheetData>
      <sheetData sheetId="1697">
        <row r="2">
          <cell r="C2">
            <v>0</v>
          </cell>
        </row>
      </sheetData>
      <sheetData sheetId="1698">
        <row r="2">
          <cell r="C2">
            <v>0</v>
          </cell>
        </row>
      </sheetData>
      <sheetData sheetId="1699">
        <row r="2">
          <cell r="C2">
            <v>0</v>
          </cell>
        </row>
      </sheetData>
      <sheetData sheetId="1700">
        <row r="2">
          <cell r="C2">
            <v>0</v>
          </cell>
        </row>
      </sheetData>
      <sheetData sheetId="1701">
        <row r="2">
          <cell r="C2">
            <v>0</v>
          </cell>
        </row>
      </sheetData>
      <sheetData sheetId="1702">
        <row r="2">
          <cell r="C2">
            <v>0</v>
          </cell>
        </row>
      </sheetData>
      <sheetData sheetId="1703">
        <row r="2">
          <cell r="C2">
            <v>0</v>
          </cell>
        </row>
      </sheetData>
      <sheetData sheetId="1704">
        <row r="2">
          <cell r="C2">
            <v>0</v>
          </cell>
        </row>
      </sheetData>
      <sheetData sheetId="1705">
        <row r="2">
          <cell r="C2">
            <v>0</v>
          </cell>
        </row>
      </sheetData>
      <sheetData sheetId="1706">
        <row r="2">
          <cell r="C2">
            <v>0</v>
          </cell>
        </row>
      </sheetData>
      <sheetData sheetId="1707">
        <row r="2">
          <cell r="C2">
            <v>0</v>
          </cell>
        </row>
      </sheetData>
      <sheetData sheetId="1708">
        <row r="2">
          <cell r="C2">
            <v>0</v>
          </cell>
        </row>
      </sheetData>
      <sheetData sheetId="1709">
        <row r="2">
          <cell r="C2">
            <v>0</v>
          </cell>
        </row>
      </sheetData>
      <sheetData sheetId="1710">
        <row r="2">
          <cell r="C2">
            <v>0</v>
          </cell>
        </row>
      </sheetData>
      <sheetData sheetId="1711">
        <row r="2">
          <cell r="C2">
            <v>0</v>
          </cell>
        </row>
      </sheetData>
      <sheetData sheetId="1712">
        <row r="2">
          <cell r="C2">
            <v>0</v>
          </cell>
        </row>
      </sheetData>
      <sheetData sheetId="1713">
        <row r="2">
          <cell r="C2">
            <v>0</v>
          </cell>
        </row>
      </sheetData>
      <sheetData sheetId="1714">
        <row r="2">
          <cell r="C2">
            <v>0</v>
          </cell>
        </row>
      </sheetData>
      <sheetData sheetId="1715">
        <row r="2">
          <cell r="C2">
            <v>0</v>
          </cell>
        </row>
      </sheetData>
      <sheetData sheetId="1716">
        <row r="2">
          <cell r="C2">
            <v>0</v>
          </cell>
        </row>
      </sheetData>
      <sheetData sheetId="1717">
        <row r="2">
          <cell r="C2">
            <v>0</v>
          </cell>
        </row>
      </sheetData>
      <sheetData sheetId="1718">
        <row r="2">
          <cell r="C2">
            <v>0</v>
          </cell>
        </row>
      </sheetData>
      <sheetData sheetId="1719">
        <row r="2">
          <cell r="C2">
            <v>0</v>
          </cell>
        </row>
      </sheetData>
      <sheetData sheetId="1720">
        <row r="2">
          <cell r="C2">
            <v>0</v>
          </cell>
        </row>
      </sheetData>
      <sheetData sheetId="1721">
        <row r="2">
          <cell r="C2">
            <v>0</v>
          </cell>
        </row>
      </sheetData>
      <sheetData sheetId="1722">
        <row r="2">
          <cell r="C2">
            <v>0</v>
          </cell>
        </row>
      </sheetData>
      <sheetData sheetId="1723">
        <row r="2">
          <cell r="C2">
            <v>0</v>
          </cell>
        </row>
      </sheetData>
      <sheetData sheetId="1724">
        <row r="2">
          <cell r="C2">
            <v>0</v>
          </cell>
        </row>
      </sheetData>
      <sheetData sheetId="1725">
        <row r="2">
          <cell r="C2">
            <v>0</v>
          </cell>
        </row>
      </sheetData>
      <sheetData sheetId="1726">
        <row r="2">
          <cell r="C2">
            <v>0</v>
          </cell>
        </row>
      </sheetData>
      <sheetData sheetId="1727">
        <row r="2">
          <cell r="C2">
            <v>0</v>
          </cell>
        </row>
      </sheetData>
      <sheetData sheetId="1728">
        <row r="2">
          <cell r="C2">
            <v>0</v>
          </cell>
        </row>
      </sheetData>
      <sheetData sheetId="1729">
        <row r="2">
          <cell r="C2">
            <v>0</v>
          </cell>
        </row>
      </sheetData>
      <sheetData sheetId="1730">
        <row r="2">
          <cell r="C2">
            <v>0</v>
          </cell>
        </row>
      </sheetData>
      <sheetData sheetId="1731">
        <row r="2">
          <cell r="C2">
            <v>0</v>
          </cell>
        </row>
      </sheetData>
      <sheetData sheetId="1732">
        <row r="2">
          <cell r="C2">
            <v>0</v>
          </cell>
        </row>
      </sheetData>
      <sheetData sheetId="1733">
        <row r="2">
          <cell r="C2">
            <v>0</v>
          </cell>
        </row>
      </sheetData>
      <sheetData sheetId="1734">
        <row r="2">
          <cell r="C2">
            <v>0</v>
          </cell>
        </row>
      </sheetData>
      <sheetData sheetId="1735">
        <row r="4">
          <cell r="C4" t="str">
            <v>FREQUENCE</v>
          </cell>
        </row>
      </sheetData>
      <sheetData sheetId="1736">
        <row r="2">
          <cell r="C2">
            <v>0</v>
          </cell>
        </row>
      </sheetData>
      <sheetData sheetId="1737">
        <row r="2">
          <cell r="C2">
            <v>0</v>
          </cell>
        </row>
      </sheetData>
      <sheetData sheetId="1738">
        <row r="2">
          <cell r="C2">
            <v>0</v>
          </cell>
        </row>
      </sheetData>
      <sheetData sheetId="1739">
        <row r="2">
          <cell r="C2">
            <v>0</v>
          </cell>
        </row>
      </sheetData>
      <sheetData sheetId="1740">
        <row r="2">
          <cell r="C2">
            <v>0</v>
          </cell>
        </row>
      </sheetData>
      <sheetData sheetId="1741">
        <row r="4">
          <cell r="C4" t="str">
            <v>FREQUENCE</v>
          </cell>
        </row>
      </sheetData>
      <sheetData sheetId="1742">
        <row r="2">
          <cell r="C2">
            <v>0</v>
          </cell>
        </row>
      </sheetData>
      <sheetData sheetId="1743">
        <row r="2">
          <cell r="C2">
            <v>0</v>
          </cell>
        </row>
      </sheetData>
      <sheetData sheetId="1744"/>
      <sheetData sheetId="1745"/>
      <sheetData sheetId="1746">
        <row r="2">
          <cell r="C2">
            <v>0</v>
          </cell>
        </row>
      </sheetData>
      <sheetData sheetId="1747">
        <row r="2">
          <cell r="C2">
            <v>0</v>
          </cell>
        </row>
      </sheetData>
      <sheetData sheetId="1748">
        <row r="2">
          <cell r="C2">
            <v>0</v>
          </cell>
        </row>
      </sheetData>
      <sheetData sheetId="1749">
        <row r="2">
          <cell r="C2">
            <v>0</v>
          </cell>
        </row>
      </sheetData>
      <sheetData sheetId="1750">
        <row r="2">
          <cell r="C2">
            <v>0</v>
          </cell>
        </row>
      </sheetData>
      <sheetData sheetId="1751">
        <row r="2">
          <cell r="C2">
            <v>0</v>
          </cell>
        </row>
      </sheetData>
      <sheetData sheetId="1752">
        <row r="2">
          <cell r="C2">
            <v>0</v>
          </cell>
        </row>
      </sheetData>
      <sheetData sheetId="1753">
        <row r="2">
          <cell r="C2">
            <v>0</v>
          </cell>
        </row>
      </sheetData>
      <sheetData sheetId="1754">
        <row r="2">
          <cell r="C2">
            <v>0</v>
          </cell>
        </row>
      </sheetData>
      <sheetData sheetId="1755">
        <row r="2">
          <cell r="C2">
            <v>0</v>
          </cell>
        </row>
      </sheetData>
      <sheetData sheetId="1756">
        <row r="2">
          <cell r="C2">
            <v>0</v>
          </cell>
        </row>
      </sheetData>
      <sheetData sheetId="1757"/>
      <sheetData sheetId="1758"/>
      <sheetData sheetId="1759"/>
      <sheetData sheetId="1760"/>
      <sheetData sheetId="1761"/>
      <sheetData sheetId="1762">
        <row r="2">
          <cell r="C2">
            <v>0</v>
          </cell>
        </row>
      </sheetData>
      <sheetData sheetId="1763">
        <row r="2">
          <cell r="C2">
            <v>0</v>
          </cell>
        </row>
      </sheetData>
      <sheetData sheetId="1764">
        <row r="2">
          <cell r="C2">
            <v>0</v>
          </cell>
        </row>
      </sheetData>
      <sheetData sheetId="1765">
        <row r="2">
          <cell r="C2">
            <v>0</v>
          </cell>
        </row>
      </sheetData>
      <sheetData sheetId="1766">
        <row r="2">
          <cell r="C2">
            <v>0</v>
          </cell>
        </row>
      </sheetData>
      <sheetData sheetId="1767">
        <row r="2">
          <cell r="C2">
            <v>0</v>
          </cell>
        </row>
      </sheetData>
      <sheetData sheetId="1768">
        <row r="2">
          <cell r="C2">
            <v>0</v>
          </cell>
        </row>
      </sheetData>
      <sheetData sheetId="1769">
        <row r="2">
          <cell r="C2">
            <v>0</v>
          </cell>
        </row>
      </sheetData>
      <sheetData sheetId="1770"/>
      <sheetData sheetId="1771"/>
      <sheetData sheetId="1772"/>
      <sheetData sheetId="1773"/>
      <sheetData sheetId="1774"/>
      <sheetData sheetId="1775">
        <row r="2">
          <cell r="C2">
            <v>0</v>
          </cell>
        </row>
      </sheetData>
      <sheetData sheetId="1776">
        <row r="2">
          <cell r="C2">
            <v>0</v>
          </cell>
        </row>
      </sheetData>
      <sheetData sheetId="1777">
        <row r="4">
          <cell r="C4" t="str">
            <v>FREQUENCE</v>
          </cell>
        </row>
      </sheetData>
      <sheetData sheetId="1778">
        <row r="2">
          <cell r="C2">
            <v>0</v>
          </cell>
        </row>
      </sheetData>
      <sheetData sheetId="1779"/>
      <sheetData sheetId="1780">
        <row r="2">
          <cell r="C2">
            <v>0</v>
          </cell>
        </row>
      </sheetData>
      <sheetData sheetId="1781">
        <row r="2">
          <cell r="C2">
            <v>0</v>
          </cell>
        </row>
      </sheetData>
      <sheetData sheetId="1782">
        <row r="2">
          <cell r="C2">
            <v>0</v>
          </cell>
        </row>
      </sheetData>
      <sheetData sheetId="1783">
        <row r="2">
          <cell r="C2">
            <v>0</v>
          </cell>
        </row>
      </sheetData>
      <sheetData sheetId="1784">
        <row r="4">
          <cell r="C4" t="str">
            <v>FREQUENCE</v>
          </cell>
        </row>
      </sheetData>
      <sheetData sheetId="1785">
        <row r="2">
          <cell r="C2">
            <v>0</v>
          </cell>
        </row>
      </sheetData>
      <sheetData sheetId="1786"/>
      <sheetData sheetId="1787"/>
      <sheetData sheetId="1788"/>
      <sheetData sheetId="1789"/>
      <sheetData sheetId="1790"/>
      <sheetData sheetId="1791"/>
      <sheetData sheetId="1792"/>
      <sheetData sheetId="1793">
        <row r="2">
          <cell r="C2">
            <v>0</v>
          </cell>
        </row>
      </sheetData>
      <sheetData sheetId="1794">
        <row r="2">
          <cell r="C2">
            <v>0</v>
          </cell>
        </row>
      </sheetData>
      <sheetData sheetId="1795">
        <row r="4">
          <cell r="C4" t="str">
            <v>FREQUENCE</v>
          </cell>
        </row>
      </sheetData>
      <sheetData sheetId="1796">
        <row r="2">
          <cell r="C2">
            <v>0</v>
          </cell>
        </row>
      </sheetData>
      <sheetData sheetId="1797"/>
      <sheetData sheetId="1798"/>
      <sheetData sheetId="1799">
        <row r="2">
          <cell r="C2">
            <v>0</v>
          </cell>
        </row>
      </sheetData>
      <sheetData sheetId="1800">
        <row r="2">
          <cell r="C2">
            <v>0</v>
          </cell>
        </row>
      </sheetData>
      <sheetData sheetId="1801">
        <row r="4">
          <cell r="C4" t="str">
            <v>FREQUENCE</v>
          </cell>
        </row>
      </sheetData>
      <sheetData sheetId="1802">
        <row r="2">
          <cell r="C2">
            <v>0</v>
          </cell>
        </row>
      </sheetData>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row r="4">
          <cell r="C4" t="str">
            <v>FREQUENCE</v>
          </cell>
        </row>
      </sheetData>
      <sheetData sheetId="1817">
        <row r="3">
          <cell r="C3">
            <v>0</v>
          </cell>
        </row>
      </sheetData>
      <sheetData sheetId="1818">
        <row r="4">
          <cell r="C4" t="str">
            <v>FREQUENCE</v>
          </cell>
        </row>
      </sheetData>
      <sheetData sheetId="1819">
        <row r="2">
          <cell r="C2">
            <v>0</v>
          </cell>
        </row>
      </sheetData>
      <sheetData sheetId="1820">
        <row r="2">
          <cell r="C2">
            <v>0</v>
          </cell>
        </row>
      </sheetData>
      <sheetData sheetId="1821">
        <row r="2">
          <cell r="C2">
            <v>0</v>
          </cell>
        </row>
      </sheetData>
      <sheetData sheetId="1822">
        <row r="2">
          <cell r="C2">
            <v>0</v>
          </cell>
        </row>
      </sheetData>
      <sheetData sheetId="1823">
        <row r="2">
          <cell r="C2">
            <v>0</v>
          </cell>
        </row>
      </sheetData>
      <sheetData sheetId="1824">
        <row r="2">
          <cell r="C2">
            <v>0</v>
          </cell>
        </row>
      </sheetData>
      <sheetData sheetId="1825">
        <row r="2">
          <cell r="C2">
            <v>0</v>
          </cell>
        </row>
      </sheetData>
      <sheetData sheetId="1826">
        <row r="2">
          <cell r="C2">
            <v>0</v>
          </cell>
        </row>
      </sheetData>
      <sheetData sheetId="1827">
        <row r="2">
          <cell r="C2">
            <v>0</v>
          </cell>
        </row>
      </sheetData>
      <sheetData sheetId="1828">
        <row r="2">
          <cell r="C2">
            <v>0</v>
          </cell>
        </row>
      </sheetData>
      <sheetData sheetId="1829">
        <row r="2">
          <cell r="C2">
            <v>0</v>
          </cell>
        </row>
      </sheetData>
      <sheetData sheetId="1830">
        <row r="2">
          <cell r="C2">
            <v>0</v>
          </cell>
        </row>
      </sheetData>
      <sheetData sheetId="1831">
        <row r="2">
          <cell r="C2">
            <v>0</v>
          </cell>
        </row>
      </sheetData>
      <sheetData sheetId="1832">
        <row r="2">
          <cell r="C2">
            <v>0</v>
          </cell>
        </row>
      </sheetData>
      <sheetData sheetId="1833">
        <row r="2">
          <cell r="C2">
            <v>0</v>
          </cell>
        </row>
      </sheetData>
      <sheetData sheetId="1834">
        <row r="2">
          <cell r="C2">
            <v>0</v>
          </cell>
        </row>
      </sheetData>
      <sheetData sheetId="1835">
        <row r="2">
          <cell r="C2">
            <v>0</v>
          </cell>
        </row>
      </sheetData>
      <sheetData sheetId="1836">
        <row r="2">
          <cell r="C2">
            <v>0</v>
          </cell>
        </row>
      </sheetData>
      <sheetData sheetId="1837">
        <row r="2">
          <cell r="C2">
            <v>0</v>
          </cell>
        </row>
      </sheetData>
      <sheetData sheetId="1838">
        <row r="2">
          <cell r="C2">
            <v>0</v>
          </cell>
        </row>
      </sheetData>
      <sheetData sheetId="1839">
        <row r="2">
          <cell r="C2">
            <v>0</v>
          </cell>
        </row>
      </sheetData>
      <sheetData sheetId="1840">
        <row r="2">
          <cell r="C2">
            <v>0</v>
          </cell>
        </row>
      </sheetData>
      <sheetData sheetId="1841">
        <row r="2">
          <cell r="C2">
            <v>0</v>
          </cell>
        </row>
      </sheetData>
      <sheetData sheetId="1842">
        <row r="2">
          <cell r="C2">
            <v>0</v>
          </cell>
        </row>
      </sheetData>
      <sheetData sheetId="1843">
        <row r="2">
          <cell r="C2">
            <v>0</v>
          </cell>
        </row>
      </sheetData>
      <sheetData sheetId="1844">
        <row r="2">
          <cell r="C2">
            <v>0</v>
          </cell>
        </row>
      </sheetData>
      <sheetData sheetId="1845">
        <row r="2">
          <cell r="C2">
            <v>0</v>
          </cell>
        </row>
      </sheetData>
      <sheetData sheetId="1846">
        <row r="2">
          <cell r="C2">
            <v>0</v>
          </cell>
        </row>
      </sheetData>
      <sheetData sheetId="1847">
        <row r="2">
          <cell r="C2">
            <v>0</v>
          </cell>
        </row>
      </sheetData>
      <sheetData sheetId="1848">
        <row r="2">
          <cell r="C2">
            <v>0</v>
          </cell>
        </row>
      </sheetData>
      <sheetData sheetId="1849">
        <row r="2">
          <cell r="C2">
            <v>0</v>
          </cell>
        </row>
      </sheetData>
      <sheetData sheetId="1850">
        <row r="2">
          <cell r="C2">
            <v>0</v>
          </cell>
        </row>
      </sheetData>
      <sheetData sheetId="1851">
        <row r="2">
          <cell r="C2">
            <v>0</v>
          </cell>
        </row>
      </sheetData>
      <sheetData sheetId="1852">
        <row r="2">
          <cell r="C2">
            <v>0</v>
          </cell>
        </row>
      </sheetData>
      <sheetData sheetId="1853">
        <row r="2">
          <cell r="C2">
            <v>0</v>
          </cell>
        </row>
      </sheetData>
      <sheetData sheetId="1854">
        <row r="2">
          <cell r="C2">
            <v>0</v>
          </cell>
        </row>
      </sheetData>
      <sheetData sheetId="1855">
        <row r="2">
          <cell r="C2">
            <v>0</v>
          </cell>
        </row>
      </sheetData>
      <sheetData sheetId="1856">
        <row r="2">
          <cell r="C2">
            <v>0</v>
          </cell>
        </row>
      </sheetData>
      <sheetData sheetId="1857">
        <row r="2">
          <cell r="C2">
            <v>0</v>
          </cell>
        </row>
      </sheetData>
      <sheetData sheetId="1858">
        <row r="2">
          <cell r="C2">
            <v>0</v>
          </cell>
        </row>
      </sheetData>
      <sheetData sheetId="1859">
        <row r="2">
          <cell r="C2">
            <v>0</v>
          </cell>
        </row>
      </sheetData>
      <sheetData sheetId="1860">
        <row r="2">
          <cell r="C2">
            <v>0</v>
          </cell>
        </row>
      </sheetData>
      <sheetData sheetId="1861">
        <row r="2">
          <cell r="C2">
            <v>0</v>
          </cell>
        </row>
      </sheetData>
      <sheetData sheetId="1862">
        <row r="2">
          <cell r="C2">
            <v>0</v>
          </cell>
        </row>
      </sheetData>
      <sheetData sheetId="1863">
        <row r="2">
          <cell r="C2">
            <v>0</v>
          </cell>
        </row>
      </sheetData>
      <sheetData sheetId="1864">
        <row r="2">
          <cell r="C2">
            <v>0</v>
          </cell>
        </row>
      </sheetData>
      <sheetData sheetId="1865">
        <row r="2">
          <cell r="C2">
            <v>0</v>
          </cell>
        </row>
      </sheetData>
      <sheetData sheetId="1866">
        <row r="2">
          <cell r="C2">
            <v>0</v>
          </cell>
        </row>
      </sheetData>
      <sheetData sheetId="1867">
        <row r="2">
          <cell r="C2">
            <v>0</v>
          </cell>
        </row>
      </sheetData>
      <sheetData sheetId="1868">
        <row r="2">
          <cell r="C2">
            <v>0</v>
          </cell>
        </row>
      </sheetData>
      <sheetData sheetId="1869">
        <row r="2">
          <cell r="C2">
            <v>0</v>
          </cell>
        </row>
      </sheetData>
      <sheetData sheetId="1870">
        <row r="2">
          <cell r="C2">
            <v>0</v>
          </cell>
        </row>
      </sheetData>
      <sheetData sheetId="1871">
        <row r="2">
          <cell r="C2">
            <v>0</v>
          </cell>
        </row>
      </sheetData>
      <sheetData sheetId="1872">
        <row r="2">
          <cell r="C2">
            <v>0</v>
          </cell>
        </row>
      </sheetData>
      <sheetData sheetId="1873">
        <row r="2">
          <cell r="C2">
            <v>0</v>
          </cell>
        </row>
      </sheetData>
      <sheetData sheetId="1874">
        <row r="2">
          <cell r="C2">
            <v>0</v>
          </cell>
        </row>
      </sheetData>
      <sheetData sheetId="1875">
        <row r="2">
          <cell r="C2">
            <v>0</v>
          </cell>
        </row>
      </sheetData>
      <sheetData sheetId="1876">
        <row r="2">
          <cell r="C2">
            <v>0</v>
          </cell>
        </row>
      </sheetData>
      <sheetData sheetId="1877">
        <row r="2">
          <cell r="C2">
            <v>0</v>
          </cell>
        </row>
      </sheetData>
      <sheetData sheetId="1878">
        <row r="2">
          <cell r="C2">
            <v>0</v>
          </cell>
        </row>
      </sheetData>
      <sheetData sheetId="1879">
        <row r="2">
          <cell r="C2">
            <v>0</v>
          </cell>
        </row>
      </sheetData>
      <sheetData sheetId="1880">
        <row r="2">
          <cell r="C2">
            <v>0</v>
          </cell>
        </row>
      </sheetData>
      <sheetData sheetId="1881">
        <row r="2">
          <cell r="C2">
            <v>0</v>
          </cell>
        </row>
      </sheetData>
      <sheetData sheetId="1882">
        <row r="2">
          <cell r="C2">
            <v>0</v>
          </cell>
        </row>
      </sheetData>
      <sheetData sheetId="1883">
        <row r="2">
          <cell r="C2">
            <v>0</v>
          </cell>
        </row>
      </sheetData>
      <sheetData sheetId="1884">
        <row r="2">
          <cell r="C2">
            <v>0</v>
          </cell>
        </row>
      </sheetData>
      <sheetData sheetId="1885">
        <row r="2">
          <cell r="C2">
            <v>0</v>
          </cell>
        </row>
      </sheetData>
      <sheetData sheetId="1886">
        <row r="2">
          <cell r="C2">
            <v>0</v>
          </cell>
        </row>
      </sheetData>
      <sheetData sheetId="1887">
        <row r="2">
          <cell r="C2">
            <v>0</v>
          </cell>
        </row>
      </sheetData>
      <sheetData sheetId="1888">
        <row r="2">
          <cell r="C2">
            <v>0</v>
          </cell>
        </row>
      </sheetData>
      <sheetData sheetId="1889">
        <row r="2">
          <cell r="C2">
            <v>0</v>
          </cell>
        </row>
      </sheetData>
      <sheetData sheetId="1890">
        <row r="2">
          <cell r="C2">
            <v>0</v>
          </cell>
        </row>
      </sheetData>
      <sheetData sheetId="1891">
        <row r="2">
          <cell r="C2">
            <v>0</v>
          </cell>
        </row>
      </sheetData>
      <sheetData sheetId="1892">
        <row r="2">
          <cell r="C2">
            <v>0</v>
          </cell>
        </row>
      </sheetData>
      <sheetData sheetId="1893">
        <row r="2">
          <cell r="C2">
            <v>0</v>
          </cell>
        </row>
      </sheetData>
      <sheetData sheetId="1894">
        <row r="2">
          <cell r="C2">
            <v>0</v>
          </cell>
        </row>
      </sheetData>
      <sheetData sheetId="1895">
        <row r="2">
          <cell r="C2">
            <v>0</v>
          </cell>
        </row>
      </sheetData>
      <sheetData sheetId="1896">
        <row r="2">
          <cell r="C2">
            <v>0</v>
          </cell>
        </row>
      </sheetData>
      <sheetData sheetId="1897">
        <row r="2">
          <cell r="C2">
            <v>0</v>
          </cell>
        </row>
      </sheetData>
      <sheetData sheetId="1898">
        <row r="2">
          <cell r="C2">
            <v>0</v>
          </cell>
        </row>
      </sheetData>
      <sheetData sheetId="1899">
        <row r="2">
          <cell r="C2">
            <v>0</v>
          </cell>
        </row>
      </sheetData>
      <sheetData sheetId="1900">
        <row r="2">
          <cell r="C2">
            <v>0</v>
          </cell>
        </row>
      </sheetData>
      <sheetData sheetId="1901">
        <row r="2">
          <cell r="C2">
            <v>0</v>
          </cell>
        </row>
      </sheetData>
      <sheetData sheetId="1902">
        <row r="2">
          <cell r="C2">
            <v>0</v>
          </cell>
        </row>
      </sheetData>
      <sheetData sheetId="1903">
        <row r="2">
          <cell r="C2">
            <v>0</v>
          </cell>
        </row>
      </sheetData>
      <sheetData sheetId="1904">
        <row r="2">
          <cell r="C2">
            <v>0</v>
          </cell>
        </row>
      </sheetData>
      <sheetData sheetId="1905">
        <row r="2">
          <cell r="C2">
            <v>0</v>
          </cell>
        </row>
      </sheetData>
      <sheetData sheetId="1906">
        <row r="2">
          <cell r="C2">
            <v>0</v>
          </cell>
        </row>
      </sheetData>
      <sheetData sheetId="1907">
        <row r="2">
          <cell r="C2">
            <v>0</v>
          </cell>
        </row>
      </sheetData>
      <sheetData sheetId="1908">
        <row r="2">
          <cell r="C2">
            <v>0</v>
          </cell>
        </row>
      </sheetData>
      <sheetData sheetId="1909">
        <row r="2">
          <cell r="C2">
            <v>0</v>
          </cell>
        </row>
      </sheetData>
      <sheetData sheetId="1910">
        <row r="2">
          <cell r="C2">
            <v>0</v>
          </cell>
        </row>
      </sheetData>
      <sheetData sheetId="1911">
        <row r="2">
          <cell r="C2">
            <v>0</v>
          </cell>
        </row>
      </sheetData>
      <sheetData sheetId="1912">
        <row r="2">
          <cell r="C2">
            <v>0</v>
          </cell>
        </row>
      </sheetData>
      <sheetData sheetId="1913">
        <row r="2">
          <cell r="C2">
            <v>0</v>
          </cell>
        </row>
      </sheetData>
      <sheetData sheetId="1914">
        <row r="2">
          <cell r="C2">
            <v>0</v>
          </cell>
        </row>
      </sheetData>
      <sheetData sheetId="1915">
        <row r="2">
          <cell r="C2">
            <v>0</v>
          </cell>
        </row>
      </sheetData>
      <sheetData sheetId="1916">
        <row r="2">
          <cell r="C2">
            <v>0</v>
          </cell>
        </row>
      </sheetData>
      <sheetData sheetId="1917">
        <row r="2">
          <cell r="C2">
            <v>0</v>
          </cell>
        </row>
      </sheetData>
      <sheetData sheetId="1918">
        <row r="2">
          <cell r="C2">
            <v>0</v>
          </cell>
        </row>
      </sheetData>
      <sheetData sheetId="1919">
        <row r="2">
          <cell r="C2">
            <v>0</v>
          </cell>
        </row>
      </sheetData>
      <sheetData sheetId="1920">
        <row r="2">
          <cell r="C2">
            <v>0</v>
          </cell>
        </row>
      </sheetData>
      <sheetData sheetId="1921">
        <row r="2">
          <cell r="C2">
            <v>0</v>
          </cell>
        </row>
      </sheetData>
      <sheetData sheetId="1922">
        <row r="2">
          <cell r="C2">
            <v>0</v>
          </cell>
        </row>
      </sheetData>
      <sheetData sheetId="1923">
        <row r="2">
          <cell r="C2">
            <v>0</v>
          </cell>
        </row>
      </sheetData>
      <sheetData sheetId="1924">
        <row r="2">
          <cell r="C2">
            <v>0</v>
          </cell>
        </row>
      </sheetData>
      <sheetData sheetId="1925">
        <row r="2">
          <cell r="C2">
            <v>0</v>
          </cell>
        </row>
      </sheetData>
      <sheetData sheetId="1926">
        <row r="2">
          <cell r="C2">
            <v>0</v>
          </cell>
        </row>
      </sheetData>
      <sheetData sheetId="1927">
        <row r="2">
          <cell r="C2">
            <v>0</v>
          </cell>
        </row>
      </sheetData>
      <sheetData sheetId="1928">
        <row r="2">
          <cell r="C2">
            <v>0</v>
          </cell>
        </row>
      </sheetData>
      <sheetData sheetId="1929">
        <row r="2">
          <cell r="C2">
            <v>0</v>
          </cell>
        </row>
      </sheetData>
      <sheetData sheetId="1930">
        <row r="2">
          <cell r="C2">
            <v>0</v>
          </cell>
        </row>
      </sheetData>
      <sheetData sheetId="1931">
        <row r="2">
          <cell r="C2">
            <v>0</v>
          </cell>
        </row>
      </sheetData>
      <sheetData sheetId="1932">
        <row r="2">
          <cell r="C2">
            <v>0</v>
          </cell>
        </row>
      </sheetData>
      <sheetData sheetId="1933">
        <row r="2">
          <cell r="C2">
            <v>0</v>
          </cell>
        </row>
      </sheetData>
      <sheetData sheetId="1934">
        <row r="2">
          <cell r="C2">
            <v>0</v>
          </cell>
        </row>
      </sheetData>
      <sheetData sheetId="1935">
        <row r="2">
          <cell r="C2">
            <v>0</v>
          </cell>
        </row>
      </sheetData>
      <sheetData sheetId="1936">
        <row r="2">
          <cell r="C2">
            <v>0</v>
          </cell>
        </row>
      </sheetData>
      <sheetData sheetId="1937">
        <row r="2">
          <cell r="C2">
            <v>0</v>
          </cell>
        </row>
      </sheetData>
      <sheetData sheetId="1938">
        <row r="2">
          <cell r="C2">
            <v>0</v>
          </cell>
        </row>
      </sheetData>
      <sheetData sheetId="1939">
        <row r="2">
          <cell r="C2">
            <v>0</v>
          </cell>
        </row>
      </sheetData>
      <sheetData sheetId="1940">
        <row r="2">
          <cell r="C2">
            <v>0</v>
          </cell>
        </row>
      </sheetData>
      <sheetData sheetId="1941">
        <row r="2">
          <cell r="C2">
            <v>0</v>
          </cell>
        </row>
      </sheetData>
      <sheetData sheetId="1942">
        <row r="2">
          <cell r="C2">
            <v>0</v>
          </cell>
        </row>
      </sheetData>
      <sheetData sheetId="1943">
        <row r="2">
          <cell r="C2">
            <v>0</v>
          </cell>
        </row>
      </sheetData>
      <sheetData sheetId="1944">
        <row r="2">
          <cell r="C2">
            <v>0</v>
          </cell>
        </row>
      </sheetData>
      <sheetData sheetId="1945">
        <row r="2">
          <cell r="C2">
            <v>0</v>
          </cell>
        </row>
      </sheetData>
      <sheetData sheetId="1946">
        <row r="2">
          <cell r="C2">
            <v>0</v>
          </cell>
        </row>
      </sheetData>
      <sheetData sheetId="1947">
        <row r="2">
          <cell r="C2">
            <v>0</v>
          </cell>
        </row>
      </sheetData>
      <sheetData sheetId="1948">
        <row r="2">
          <cell r="C2">
            <v>0</v>
          </cell>
        </row>
      </sheetData>
      <sheetData sheetId="1949">
        <row r="2">
          <cell r="C2">
            <v>0</v>
          </cell>
        </row>
      </sheetData>
      <sheetData sheetId="1950">
        <row r="2">
          <cell r="C2">
            <v>0</v>
          </cell>
        </row>
      </sheetData>
      <sheetData sheetId="1951">
        <row r="2">
          <cell r="C2">
            <v>0</v>
          </cell>
        </row>
      </sheetData>
      <sheetData sheetId="1952">
        <row r="2">
          <cell r="C2">
            <v>0</v>
          </cell>
        </row>
      </sheetData>
      <sheetData sheetId="1953">
        <row r="2">
          <cell r="C2">
            <v>0</v>
          </cell>
        </row>
      </sheetData>
      <sheetData sheetId="1954">
        <row r="2">
          <cell r="C2">
            <v>0</v>
          </cell>
        </row>
      </sheetData>
      <sheetData sheetId="1955">
        <row r="2">
          <cell r="C2">
            <v>0</v>
          </cell>
        </row>
      </sheetData>
      <sheetData sheetId="1956">
        <row r="2">
          <cell r="C2">
            <v>0</v>
          </cell>
        </row>
      </sheetData>
      <sheetData sheetId="1957">
        <row r="2">
          <cell r="C2">
            <v>0</v>
          </cell>
        </row>
      </sheetData>
      <sheetData sheetId="1958">
        <row r="2">
          <cell r="C2">
            <v>0</v>
          </cell>
        </row>
      </sheetData>
      <sheetData sheetId="1959">
        <row r="2">
          <cell r="C2">
            <v>0</v>
          </cell>
        </row>
      </sheetData>
      <sheetData sheetId="1960">
        <row r="2">
          <cell r="C2">
            <v>0</v>
          </cell>
        </row>
      </sheetData>
      <sheetData sheetId="1961">
        <row r="2">
          <cell r="C2">
            <v>0</v>
          </cell>
        </row>
      </sheetData>
      <sheetData sheetId="1962">
        <row r="2">
          <cell r="C2">
            <v>0</v>
          </cell>
        </row>
      </sheetData>
      <sheetData sheetId="1963">
        <row r="2">
          <cell r="C2">
            <v>0</v>
          </cell>
        </row>
      </sheetData>
      <sheetData sheetId="1964">
        <row r="2">
          <cell r="C2">
            <v>0</v>
          </cell>
        </row>
      </sheetData>
      <sheetData sheetId="1965">
        <row r="2">
          <cell r="C2">
            <v>0</v>
          </cell>
        </row>
      </sheetData>
      <sheetData sheetId="1966">
        <row r="2">
          <cell r="C2">
            <v>0</v>
          </cell>
        </row>
      </sheetData>
      <sheetData sheetId="1967">
        <row r="2">
          <cell r="C2">
            <v>0</v>
          </cell>
        </row>
      </sheetData>
      <sheetData sheetId="1968">
        <row r="2">
          <cell r="C2">
            <v>0</v>
          </cell>
        </row>
      </sheetData>
      <sheetData sheetId="1969">
        <row r="2">
          <cell r="C2">
            <v>0</v>
          </cell>
        </row>
      </sheetData>
      <sheetData sheetId="1970">
        <row r="2">
          <cell r="C2">
            <v>0</v>
          </cell>
        </row>
      </sheetData>
      <sheetData sheetId="1971">
        <row r="2">
          <cell r="C2">
            <v>0</v>
          </cell>
        </row>
      </sheetData>
      <sheetData sheetId="1972">
        <row r="2">
          <cell r="C2">
            <v>0</v>
          </cell>
        </row>
      </sheetData>
      <sheetData sheetId="1973">
        <row r="2">
          <cell r="C2">
            <v>0</v>
          </cell>
        </row>
      </sheetData>
      <sheetData sheetId="1974">
        <row r="2">
          <cell r="C2">
            <v>0</v>
          </cell>
        </row>
      </sheetData>
      <sheetData sheetId="1975">
        <row r="2">
          <cell r="C2">
            <v>0</v>
          </cell>
        </row>
      </sheetData>
      <sheetData sheetId="1976">
        <row r="2">
          <cell r="C2">
            <v>0</v>
          </cell>
        </row>
      </sheetData>
      <sheetData sheetId="1977">
        <row r="2">
          <cell r="C2">
            <v>0</v>
          </cell>
        </row>
      </sheetData>
      <sheetData sheetId="1978">
        <row r="2">
          <cell r="C2">
            <v>0</v>
          </cell>
        </row>
      </sheetData>
      <sheetData sheetId="1979">
        <row r="2">
          <cell r="C2">
            <v>0</v>
          </cell>
        </row>
      </sheetData>
      <sheetData sheetId="1980">
        <row r="2">
          <cell r="C2">
            <v>0</v>
          </cell>
        </row>
      </sheetData>
      <sheetData sheetId="1981">
        <row r="2">
          <cell r="C2">
            <v>0</v>
          </cell>
        </row>
      </sheetData>
      <sheetData sheetId="1982">
        <row r="2">
          <cell r="C2">
            <v>0</v>
          </cell>
        </row>
      </sheetData>
      <sheetData sheetId="1983">
        <row r="2">
          <cell r="C2">
            <v>0</v>
          </cell>
        </row>
      </sheetData>
      <sheetData sheetId="1984">
        <row r="2">
          <cell r="C2">
            <v>0</v>
          </cell>
        </row>
      </sheetData>
      <sheetData sheetId="1985">
        <row r="2">
          <cell r="C2">
            <v>0</v>
          </cell>
        </row>
      </sheetData>
      <sheetData sheetId="1986">
        <row r="2">
          <cell r="C2">
            <v>0</v>
          </cell>
        </row>
      </sheetData>
      <sheetData sheetId="1987">
        <row r="2">
          <cell r="C2">
            <v>0</v>
          </cell>
        </row>
      </sheetData>
      <sheetData sheetId="1988">
        <row r="2">
          <cell r="C2">
            <v>0</v>
          </cell>
        </row>
      </sheetData>
      <sheetData sheetId="1989">
        <row r="2">
          <cell r="C2">
            <v>0</v>
          </cell>
        </row>
      </sheetData>
      <sheetData sheetId="1990">
        <row r="2">
          <cell r="C2">
            <v>0</v>
          </cell>
        </row>
      </sheetData>
      <sheetData sheetId="1991">
        <row r="2">
          <cell r="C2">
            <v>0</v>
          </cell>
        </row>
      </sheetData>
      <sheetData sheetId="1992">
        <row r="2">
          <cell r="C2">
            <v>0</v>
          </cell>
        </row>
      </sheetData>
      <sheetData sheetId="1993">
        <row r="2">
          <cell r="C2">
            <v>0</v>
          </cell>
        </row>
      </sheetData>
      <sheetData sheetId="1994">
        <row r="2">
          <cell r="C2">
            <v>0</v>
          </cell>
        </row>
      </sheetData>
      <sheetData sheetId="1995">
        <row r="2">
          <cell r="C2">
            <v>0</v>
          </cell>
        </row>
      </sheetData>
      <sheetData sheetId="1996">
        <row r="2">
          <cell r="C2">
            <v>0</v>
          </cell>
        </row>
      </sheetData>
      <sheetData sheetId="1997">
        <row r="2">
          <cell r="C2">
            <v>0</v>
          </cell>
        </row>
      </sheetData>
      <sheetData sheetId="1998">
        <row r="2">
          <cell r="C2">
            <v>0</v>
          </cell>
        </row>
      </sheetData>
      <sheetData sheetId="1999">
        <row r="2">
          <cell r="C2">
            <v>0</v>
          </cell>
        </row>
      </sheetData>
      <sheetData sheetId="2000">
        <row r="2">
          <cell r="C2">
            <v>0</v>
          </cell>
        </row>
      </sheetData>
      <sheetData sheetId="2001">
        <row r="2">
          <cell r="C2">
            <v>0</v>
          </cell>
        </row>
      </sheetData>
      <sheetData sheetId="2002">
        <row r="2">
          <cell r="C2">
            <v>0</v>
          </cell>
        </row>
      </sheetData>
      <sheetData sheetId="2003">
        <row r="2">
          <cell r="C2">
            <v>0</v>
          </cell>
        </row>
      </sheetData>
      <sheetData sheetId="2004">
        <row r="2">
          <cell r="C2">
            <v>0</v>
          </cell>
        </row>
      </sheetData>
      <sheetData sheetId="2005">
        <row r="2">
          <cell r="C2">
            <v>0</v>
          </cell>
        </row>
      </sheetData>
      <sheetData sheetId="2006">
        <row r="2">
          <cell r="C2">
            <v>0</v>
          </cell>
        </row>
      </sheetData>
      <sheetData sheetId="2007">
        <row r="2">
          <cell r="C2">
            <v>0</v>
          </cell>
        </row>
      </sheetData>
      <sheetData sheetId="2008">
        <row r="2">
          <cell r="C2">
            <v>0</v>
          </cell>
        </row>
      </sheetData>
      <sheetData sheetId="2009">
        <row r="2">
          <cell r="C2">
            <v>0</v>
          </cell>
        </row>
      </sheetData>
      <sheetData sheetId="2010">
        <row r="2">
          <cell r="C2">
            <v>0</v>
          </cell>
        </row>
      </sheetData>
      <sheetData sheetId="2011">
        <row r="2">
          <cell r="C2">
            <v>0</v>
          </cell>
        </row>
      </sheetData>
      <sheetData sheetId="2012">
        <row r="2">
          <cell r="C2">
            <v>0</v>
          </cell>
        </row>
      </sheetData>
      <sheetData sheetId="2013">
        <row r="2">
          <cell r="C2">
            <v>0</v>
          </cell>
        </row>
      </sheetData>
      <sheetData sheetId="2014">
        <row r="2">
          <cell r="C2">
            <v>0</v>
          </cell>
        </row>
      </sheetData>
      <sheetData sheetId="2015">
        <row r="4">
          <cell r="C4" t="str">
            <v>FREQUENCE</v>
          </cell>
        </row>
      </sheetData>
      <sheetData sheetId="2016">
        <row r="2">
          <cell r="C2">
            <v>0</v>
          </cell>
        </row>
      </sheetData>
      <sheetData sheetId="2017">
        <row r="2">
          <cell r="C2">
            <v>0</v>
          </cell>
        </row>
      </sheetData>
      <sheetData sheetId="2018">
        <row r="2">
          <cell r="C2">
            <v>0</v>
          </cell>
        </row>
      </sheetData>
      <sheetData sheetId="2019">
        <row r="2">
          <cell r="C2">
            <v>0</v>
          </cell>
        </row>
      </sheetData>
      <sheetData sheetId="2020">
        <row r="2">
          <cell r="C2">
            <v>0</v>
          </cell>
        </row>
      </sheetData>
      <sheetData sheetId="2021">
        <row r="4">
          <cell r="C4" t="str">
            <v>FREQUENCE</v>
          </cell>
        </row>
      </sheetData>
      <sheetData sheetId="2022">
        <row r="2">
          <cell r="C2">
            <v>0</v>
          </cell>
        </row>
      </sheetData>
      <sheetData sheetId="2023">
        <row r="2">
          <cell r="C2">
            <v>0</v>
          </cell>
        </row>
      </sheetData>
      <sheetData sheetId="2024"/>
      <sheetData sheetId="2025"/>
      <sheetData sheetId="2026">
        <row r="2">
          <cell r="C2">
            <v>0</v>
          </cell>
        </row>
      </sheetData>
      <sheetData sheetId="2027">
        <row r="2">
          <cell r="C2">
            <v>0</v>
          </cell>
        </row>
      </sheetData>
      <sheetData sheetId="2028">
        <row r="2">
          <cell r="C2">
            <v>0</v>
          </cell>
        </row>
      </sheetData>
      <sheetData sheetId="2029">
        <row r="2">
          <cell r="C2">
            <v>0</v>
          </cell>
        </row>
      </sheetData>
      <sheetData sheetId="2030">
        <row r="2">
          <cell r="C2">
            <v>0</v>
          </cell>
        </row>
      </sheetData>
      <sheetData sheetId="2031">
        <row r="2">
          <cell r="C2">
            <v>0</v>
          </cell>
        </row>
      </sheetData>
      <sheetData sheetId="2032">
        <row r="2">
          <cell r="C2">
            <v>0</v>
          </cell>
        </row>
      </sheetData>
      <sheetData sheetId="2033">
        <row r="2">
          <cell r="C2">
            <v>0</v>
          </cell>
        </row>
      </sheetData>
      <sheetData sheetId="2034">
        <row r="2">
          <cell r="C2">
            <v>0</v>
          </cell>
        </row>
      </sheetData>
      <sheetData sheetId="2035">
        <row r="2">
          <cell r="C2">
            <v>0</v>
          </cell>
        </row>
      </sheetData>
      <sheetData sheetId="2036">
        <row r="2">
          <cell r="C2">
            <v>0</v>
          </cell>
        </row>
      </sheetData>
      <sheetData sheetId="2037"/>
      <sheetData sheetId="2038"/>
      <sheetData sheetId="2039"/>
      <sheetData sheetId="2040"/>
      <sheetData sheetId="2041"/>
      <sheetData sheetId="2042">
        <row r="2">
          <cell r="C2">
            <v>0</v>
          </cell>
        </row>
      </sheetData>
      <sheetData sheetId="2043">
        <row r="2">
          <cell r="C2">
            <v>0</v>
          </cell>
        </row>
      </sheetData>
      <sheetData sheetId="2044">
        <row r="2">
          <cell r="C2">
            <v>0</v>
          </cell>
        </row>
      </sheetData>
      <sheetData sheetId="2045">
        <row r="2">
          <cell r="C2">
            <v>0</v>
          </cell>
        </row>
      </sheetData>
      <sheetData sheetId="2046">
        <row r="2">
          <cell r="C2">
            <v>0</v>
          </cell>
        </row>
      </sheetData>
      <sheetData sheetId="2047">
        <row r="2">
          <cell r="C2">
            <v>0</v>
          </cell>
        </row>
      </sheetData>
      <sheetData sheetId="2048">
        <row r="2">
          <cell r="C2">
            <v>0</v>
          </cell>
        </row>
      </sheetData>
      <sheetData sheetId="2049">
        <row r="2">
          <cell r="C2">
            <v>0</v>
          </cell>
        </row>
      </sheetData>
      <sheetData sheetId="2050"/>
      <sheetData sheetId="2051"/>
      <sheetData sheetId="2052"/>
      <sheetData sheetId="2053"/>
      <sheetData sheetId="2054"/>
      <sheetData sheetId="2055">
        <row r="2">
          <cell r="C2">
            <v>0</v>
          </cell>
        </row>
      </sheetData>
      <sheetData sheetId="2056">
        <row r="2">
          <cell r="C2">
            <v>0</v>
          </cell>
        </row>
      </sheetData>
      <sheetData sheetId="2057">
        <row r="4">
          <cell r="C4" t="str">
            <v>FREQUENCE</v>
          </cell>
        </row>
      </sheetData>
      <sheetData sheetId="2058">
        <row r="2">
          <cell r="C2">
            <v>0</v>
          </cell>
        </row>
      </sheetData>
      <sheetData sheetId="2059"/>
      <sheetData sheetId="2060">
        <row r="2">
          <cell r="C2">
            <v>0</v>
          </cell>
        </row>
      </sheetData>
      <sheetData sheetId="2061">
        <row r="2">
          <cell r="C2">
            <v>0</v>
          </cell>
        </row>
      </sheetData>
      <sheetData sheetId="2062">
        <row r="2">
          <cell r="C2">
            <v>0</v>
          </cell>
        </row>
      </sheetData>
      <sheetData sheetId="2063">
        <row r="2">
          <cell r="C2">
            <v>0</v>
          </cell>
        </row>
      </sheetData>
      <sheetData sheetId="2064">
        <row r="4">
          <cell r="C4" t="str">
            <v>FREQUENCE</v>
          </cell>
        </row>
      </sheetData>
      <sheetData sheetId="2065">
        <row r="2">
          <cell r="C2">
            <v>0</v>
          </cell>
        </row>
      </sheetData>
      <sheetData sheetId="2066"/>
      <sheetData sheetId="2067"/>
      <sheetData sheetId="2068"/>
      <sheetData sheetId="2069"/>
      <sheetData sheetId="2070"/>
      <sheetData sheetId="2071"/>
      <sheetData sheetId="2072"/>
      <sheetData sheetId="2073">
        <row r="2">
          <cell r="C2">
            <v>0</v>
          </cell>
        </row>
      </sheetData>
      <sheetData sheetId="2074">
        <row r="2">
          <cell r="C2">
            <v>0</v>
          </cell>
        </row>
      </sheetData>
      <sheetData sheetId="2075">
        <row r="4">
          <cell r="C4" t="str">
            <v>FREQUENCE</v>
          </cell>
        </row>
      </sheetData>
      <sheetData sheetId="2076">
        <row r="2">
          <cell r="C2">
            <v>0</v>
          </cell>
        </row>
      </sheetData>
      <sheetData sheetId="2077"/>
      <sheetData sheetId="2078"/>
      <sheetData sheetId="2079">
        <row r="2">
          <cell r="C2">
            <v>0</v>
          </cell>
        </row>
      </sheetData>
      <sheetData sheetId="2080">
        <row r="2">
          <cell r="C2">
            <v>0</v>
          </cell>
        </row>
      </sheetData>
      <sheetData sheetId="2081">
        <row r="4">
          <cell r="C4" t="str">
            <v>FREQUENCE</v>
          </cell>
        </row>
      </sheetData>
      <sheetData sheetId="2082">
        <row r="2">
          <cell r="C2">
            <v>0</v>
          </cell>
        </row>
      </sheetData>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row r="4">
          <cell r="C4" t="str">
            <v>FREQUENCE</v>
          </cell>
        </row>
      </sheetData>
      <sheetData sheetId="2116">
        <row r="3">
          <cell r="C3">
            <v>0</v>
          </cell>
        </row>
      </sheetData>
      <sheetData sheetId="2117">
        <row r="3">
          <cell r="C3">
            <v>0</v>
          </cell>
        </row>
      </sheetData>
      <sheetData sheetId="2118">
        <row r="2">
          <cell r="C2">
            <v>0</v>
          </cell>
        </row>
      </sheetData>
      <sheetData sheetId="2119">
        <row r="2">
          <cell r="C2">
            <v>0</v>
          </cell>
        </row>
      </sheetData>
      <sheetData sheetId="2120">
        <row r="2">
          <cell r="C2">
            <v>0</v>
          </cell>
        </row>
      </sheetData>
      <sheetData sheetId="2121">
        <row r="2">
          <cell r="C2">
            <v>0</v>
          </cell>
        </row>
      </sheetData>
      <sheetData sheetId="2122">
        <row r="2">
          <cell r="C2">
            <v>0</v>
          </cell>
        </row>
      </sheetData>
      <sheetData sheetId="2123">
        <row r="2">
          <cell r="C2">
            <v>0</v>
          </cell>
        </row>
      </sheetData>
      <sheetData sheetId="2124">
        <row r="2">
          <cell r="C2">
            <v>0</v>
          </cell>
        </row>
      </sheetData>
      <sheetData sheetId="2125">
        <row r="2">
          <cell r="C2">
            <v>0</v>
          </cell>
        </row>
      </sheetData>
      <sheetData sheetId="2126">
        <row r="2">
          <cell r="C2">
            <v>0</v>
          </cell>
        </row>
      </sheetData>
      <sheetData sheetId="2127">
        <row r="2">
          <cell r="C2">
            <v>0</v>
          </cell>
        </row>
      </sheetData>
      <sheetData sheetId="2128">
        <row r="2">
          <cell r="C2">
            <v>0</v>
          </cell>
        </row>
      </sheetData>
      <sheetData sheetId="2129">
        <row r="2">
          <cell r="C2">
            <v>0</v>
          </cell>
        </row>
      </sheetData>
      <sheetData sheetId="2130">
        <row r="2">
          <cell r="C2">
            <v>0</v>
          </cell>
        </row>
      </sheetData>
      <sheetData sheetId="2131">
        <row r="2">
          <cell r="C2">
            <v>0</v>
          </cell>
        </row>
      </sheetData>
      <sheetData sheetId="2132">
        <row r="2">
          <cell r="C2">
            <v>0</v>
          </cell>
        </row>
      </sheetData>
      <sheetData sheetId="2133">
        <row r="2">
          <cell r="C2">
            <v>0</v>
          </cell>
        </row>
      </sheetData>
      <sheetData sheetId="2134">
        <row r="2">
          <cell r="C2">
            <v>0</v>
          </cell>
        </row>
      </sheetData>
      <sheetData sheetId="2135">
        <row r="2">
          <cell r="C2">
            <v>0</v>
          </cell>
        </row>
      </sheetData>
      <sheetData sheetId="2136">
        <row r="2">
          <cell r="C2">
            <v>0</v>
          </cell>
        </row>
      </sheetData>
      <sheetData sheetId="2137">
        <row r="2">
          <cell r="C2">
            <v>0</v>
          </cell>
        </row>
      </sheetData>
      <sheetData sheetId="2138">
        <row r="2">
          <cell r="C2">
            <v>0</v>
          </cell>
        </row>
      </sheetData>
      <sheetData sheetId="2139">
        <row r="2">
          <cell r="C2">
            <v>0</v>
          </cell>
        </row>
      </sheetData>
      <sheetData sheetId="2140">
        <row r="2">
          <cell r="C2">
            <v>0</v>
          </cell>
        </row>
      </sheetData>
      <sheetData sheetId="2141">
        <row r="2">
          <cell r="C2">
            <v>0</v>
          </cell>
        </row>
      </sheetData>
      <sheetData sheetId="2142">
        <row r="2">
          <cell r="C2">
            <v>0</v>
          </cell>
        </row>
      </sheetData>
      <sheetData sheetId="2143">
        <row r="2">
          <cell r="C2">
            <v>0</v>
          </cell>
        </row>
      </sheetData>
      <sheetData sheetId="2144">
        <row r="2">
          <cell r="C2">
            <v>0</v>
          </cell>
        </row>
      </sheetData>
      <sheetData sheetId="2145">
        <row r="2">
          <cell r="C2">
            <v>0</v>
          </cell>
        </row>
      </sheetData>
      <sheetData sheetId="2146">
        <row r="2">
          <cell r="C2">
            <v>0</v>
          </cell>
        </row>
      </sheetData>
      <sheetData sheetId="2147">
        <row r="2">
          <cell r="C2">
            <v>0</v>
          </cell>
        </row>
      </sheetData>
      <sheetData sheetId="2148">
        <row r="2">
          <cell r="C2">
            <v>0</v>
          </cell>
        </row>
      </sheetData>
      <sheetData sheetId="2149">
        <row r="2">
          <cell r="C2">
            <v>0</v>
          </cell>
        </row>
      </sheetData>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row r="4">
          <cell r="C4" t="str">
            <v>FREQUENCE</v>
          </cell>
        </row>
      </sheetData>
      <sheetData sheetId="2164">
        <row r="2">
          <cell r="C2">
            <v>0</v>
          </cell>
        </row>
      </sheetData>
      <sheetData sheetId="2165">
        <row r="2">
          <cell r="C2">
            <v>0</v>
          </cell>
        </row>
      </sheetData>
      <sheetData sheetId="2166">
        <row r="2">
          <cell r="C2">
            <v>0</v>
          </cell>
        </row>
      </sheetData>
      <sheetData sheetId="2167">
        <row r="2">
          <cell r="C2">
            <v>0</v>
          </cell>
        </row>
      </sheetData>
      <sheetData sheetId="2168">
        <row r="2">
          <cell r="C2">
            <v>0</v>
          </cell>
        </row>
      </sheetData>
      <sheetData sheetId="2169">
        <row r="2">
          <cell r="C2">
            <v>0</v>
          </cell>
        </row>
      </sheetData>
      <sheetData sheetId="2170">
        <row r="2">
          <cell r="C2">
            <v>0</v>
          </cell>
        </row>
      </sheetData>
      <sheetData sheetId="2171">
        <row r="2">
          <cell r="C2">
            <v>0</v>
          </cell>
        </row>
      </sheetData>
      <sheetData sheetId="2172">
        <row r="2">
          <cell r="C2">
            <v>0</v>
          </cell>
        </row>
      </sheetData>
      <sheetData sheetId="2173">
        <row r="2">
          <cell r="C2">
            <v>0</v>
          </cell>
        </row>
      </sheetData>
      <sheetData sheetId="2174">
        <row r="2">
          <cell r="C2">
            <v>0</v>
          </cell>
        </row>
      </sheetData>
      <sheetData sheetId="2175">
        <row r="2">
          <cell r="C2">
            <v>0</v>
          </cell>
        </row>
      </sheetData>
      <sheetData sheetId="2176">
        <row r="2">
          <cell r="C2">
            <v>0</v>
          </cell>
        </row>
      </sheetData>
      <sheetData sheetId="2177">
        <row r="2">
          <cell r="C2">
            <v>0</v>
          </cell>
        </row>
      </sheetData>
      <sheetData sheetId="2178">
        <row r="2">
          <cell r="C2">
            <v>0</v>
          </cell>
        </row>
      </sheetData>
      <sheetData sheetId="2179">
        <row r="2">
          <cell r="C2">
            <v>0</v>
          </cell>
        </row>
      </sheetData>
      <sheetData sheetId="2180">
        <row r="2">
          <cell r="C2">
            <v>0</v>
          </cell>
        </row>
      </sheetData>
      <sheetData sheetId="2181">
        <row r="2">
          <cell r="C2">
            <v>0</v>
          </cell>
        </row>
      </sheetData>
      <sheetData sheetId="2182">
        <row r="2">
          <cell r="C2">
            <v>0</v>
          </cell>
        </row>
      </sheetData>
      <sheetData sheetId="2183">
        <row r="2">
          <cell r="C2">
            <v>0</v>
          </cell>
        </row>
      </sheetData>
      <sheetData sheetId="2184">
        <row r="2">
          <cell r="C2">
            <v>0</v>
          </cell>
        </row>
      </sheetData>
      <sheetData sheetId="2185">
        <row r="2">
          <cell r="C2">
            <v>0</v>
          </cell>
        </row>
      </sheetData>
      <sheetData sheetId="2186">
        <row r="2">
          <cell r="C2">
            <v>0</v>
          </cell>
        </row>
      </sheetData>
      <sheetData sheetId="2187">
        <row r="2">
          <cell r="C2">
            <v>0</v>
          </cell>
        </row>
      </sheetData>
      <sheetData sheetId="2188">
        <row r="2">
          <cell r="C2">
            <v>0</v>
          </cell>
        </row>
      </sheetData>
      <sheetData sheetId="2189">
        <row r="2">
          <cell r="C2">
            <v>0</v>
          </cell>
        </row>
      </sheetData>
      <sheetData sheetId="2190">
        <row r="2">
          <cell r="C2">
            <v>0</v>
          </cell>
        </row>
      </sheetData>
      <sheetData sheetId="2191">
        <row r="2">
          <cell r="C2">
            <v>0</v>
          </cell>
        </row>
      </sheetData>
      <sheetData sheetId="2192">
        <row r="2">
          <cell r="C2">
            <v>0</v>
          </cell>
        </row>
      </sheetData>
      <sheetData sheetId="2193">
        <row r="2">
          <cell r="C2">
            <v>0</v>
          </cell>
        </row>
      </sheetData>
      <sheetData sheetId="2194">
        <row r="2">
          <cell r="C2">
            <v>0</v>
          </cell>
        </row>
      </sheetData>
      <sheetData sheetId="2195">
        <row r="2">
          <cell r="C2">
            <v>0</v>
          </cell>
        </row>
      </sheetData>
      <sheetData sheetId="2196">
        <row r="2">
          <cell r="C2">
            <v>0</v>
          </cell>
        </row>
      </sheetData>
      <sheetData sheetId="2197">
        <row r="2">
          <cell r="C2">
            <v>0</v>
          </cell>
        </row>
      </sheetData>
      <sheetData sheetId="2198">
        <row r="2">
          <cell r="C2">
            <v>0</v>
          </cell>
        </row>
      </sheetData>
      <sheetData sheetId="2199">
        <row r="2">
          <cell r="C2">
            <v>0</v>
          </cell>
        </row>
      </sheetData>
      <sheetData sheetId="2200">
        <row r="2">
          <cell r="C2">
            <v>0</v>
          </cell>
        </row>
      </sheetData>
      <sheetData sheetId="2201">
        <row r="2">
          <cell r="C2">
            <v>0</v>
          </cell>
        </row>
      </sheetData>
      <sheetData sheetId="2202">
        <row r="2">
          <cell r="C2">
            <v>0</v>
          </cell>
        </row>
      </sheetData>
      <sheetData sheetId="2203">
        <row r="2">
          <cell r="C2">
            <v>0</v>
          </cell>
        </row>
      </sheetData>
      <sheetData sheetId="2204">
        <row r="2">
          <cell r="C2">
            <v>0</v>
          </cell>
        </row>
      </sheetData>
      <sheetData sheetId="2205">
        <row r="2">
          <cell r="C2">
            <v>0</v>
          </cell>
        </row>
      </sheetData>
      <sheetData sheetId="2206">
        <row r="2">
          <cell r="C2">
            <v>0</v>
          </cell>
        </row>
      </sheetData>
      <sheetData sheetId="2207">
        <row r="2">
          <cell r="C2">
            <v>0</v>
          </cell>
        </row>
      </sheetData>
      <sheetData sheetId="2208">
        <row r="2">
          <cell r="C2">
            <v>0</v>
          </cell>
        </row>
      </sheetData>
      <sheetData sheetId="2209">
        <row r="2">
          <cell r="C2">
            <v>0</v>
          </cell>
        </row>
      </sheetData>
      <sheetData sheetId="2210">
        <row r="2">
          <cell r="C2">
            <v>0</v>
          </cell>
        </row>
      </sheetData>
      <sheetData sheetId="2211">
        <row r="2">
          <cell r="C2">
            <v>0</v>
          </cell>
        </row>
      </sheetData>
      <sheetData sheetId="2212">
        <row r="2">
          <cell r="C2">
            <v>0</v>
          </cell>
        </row>
      </sheetData>
      <sheetData sheetId="2213">
        <row r="2">
          <cell r="C2">
            <v>0</v>
          </cell>
        </row>
      </sheetData>
      <sheetData sheetId="2214">
        <row r="2">
          <cell r="C2">
            <v>0</v>
          </cell>
        </row>
      </sheetData>
      <sheetData sheetId="2215">
        <row r="2">
          <cell r="C2">
            <v>0</v>
          </cell>
        </row>
      </sheetData>
      <sheetData sheetId="2216">
        <row r="2">
          <cell r="C2">
            <v>0</v>
          </cell>
        </row>
      </sheetData>
      <sheetData sheetId="2217">
        <row r="2">
          <cell r="C2">
            <v>0</v>
          </cell>
        </row>
      </sheetData>
      <sheetData sheetId="2218">
        <row r="2">
          <cell r="C2">
            <v>0</v>
          </cell>
        </row>
      </sheetData>
      <sheetData sheetId="2219">
        <row r="2">
          <cell r="C2">
            <v>0</v>
          </cell>
        </row>
      </sheetData>
      <sheetData sheetId="2220">
        <row r="2">
          <cell r="C2">
            <v>0</v>
          </cell>
        </row>
      </sheetData>
      <sheetData sheetId="2221">
        <row r="2">
          <cell r="C2">
            <v>0</v>
          </cell>
        </row>
      </sheetData>
      <sheetData sheetId="2222">
        <row r="2">
          <cell r="C2">
            <v>0</v>
          </cell>
        </row>
      </sheetData>
      <sheetData sheetId="2223">
        <row r="2">
          <cell r="C2">
            <v>0</v>
          </cell>
        </row>
      </sheetData>
      <sheetData sheetId="2224">
        <row r="2">
          <cell r="C2">
            <v>0</v>
          </cell>
        </row>
      </sheetData>
      <sheetData sheetId="2225">
        <row r="2">
          <cell r="C2">
            <v>0</v>
          </cell>
        </row>
      </sheetData>
      <sheetData sheetId="2226">
        <row r="2">
          <cell r="C2">
            <v>0</v>
          </cell>
        </row>
      </sheetData>
      <sheetData sheetId="2227">
        <row r="2">
          <cell r="C2">
            <v>0</v>
          </cell>
        </row>
      </sheetData>
      <sheetData sheetId="2228">
        <row r="2">
          <cell r="C2">
            <v>0</v>
          </cell>
        </row>
      </sheetData>
      <sheetData sheetId="2229">
        <row r="2">
          <cell r="C2">
            <v>0</v>
          </cell>
        </row>
      </sheetData>
      <sheetData sheetId="2230">
        <row r="2">
          <cell r="C2">
            <v>0</v>
          </cell>
        </row>
      </sheetData>
      <sheetData sheetId="2231">
        <row r="2">
          <cell r="C2">
            <v>0</v>
          </cell>
        </row>
      </sheetData>
      <sheetData sheetId="2232">
        <row r="2">
          <cell r="C2">
            <v>0</v>
          </cell>
        </row>
      </sheetData>
      <sheetData sheetId="2233">
        <row r="2">
          <cell r="C2">
            <v>0</v>
          </cell>
        </row>
      </sheetData>
      <sheetData sheetId="2234">
        <row r="2">
          <cell r="C2">
            <v>0</v>
          </cell>
        </row>
      </sheetData>
      <sheetData sheetId="2235">
        <row r="2">
          <cell r="C2">
            <v>0</v>
          </cell>
        </row>
      </sheetData>
      <sheetData sheetId="2236">
        <row r="2">
          <cell r="C2">
            <v>0</v>
          </cell>
        </row>
      </sheetData>
      <sheetData sheetId="2237">
        <row r="2">
          <cell r="C2">
            <v>0</v>
          </cell>
        </row>
      </sheetData>
      <sheetData sheetId="2238">
        <row r="2">
          <cell r="C2">
            <v>0</v>
          </cell>
        </row>
      </sheetData>
      <sheetData sheetId="2239">
        <row r="2">
          <cell r="C2">
            <v>0</v>
          </cell>
        </row>
      </sheetData>
      <sheetData sheetId="2240">
        <row r="2">
          <cell r="C2">
            <v>0</v>
          </cell>
        </row>
      </sheetData>
      <sheetData sheetId="2241">
        <row r="2">
          <cell r="C2">
            <v>0</v>
          </cell>
        </row>
      </sheetData>
      <sheetData sheetId="2242">
        <row r="2">
          <cell r="C2">
            <v>0</v>
          </cell>
        </row>
      </sheetData>
      <sheetData sheetId="2243">
        <row r="2">
          <cell r="C2">
            <v>0</v>
          </cell>
        </row>
      </sheetData>
      <sheetData sheetId="2244">
        <row r="2">
          <cell r="C2">
            <v>0</v>
          </cell>
        </row>
      </sheetData>
      <sheetData sheetId="2245">
        <row r="2">
          <cell r="C2">
            <v>0</v>
          </cell>
        </row>
      </sheetData>
      <sheetData sheetId="2246">
        <row r="2">
          <cell r="C2">
            <v>0</v>
          </cell>
        </row>
      </sheetData>
      <sheetData sheetId="2247">
        <row r="2">
          <cell r="C2">
            <v>0</v>
          </cell>
        </row>
      </sheetData>
      <sheetData sheetId="2248">
        <row r="2">
          <cell r="C2">
            <v>0</v>
          </cell>
        </row>
      </sheetData>
      <sheetData sheetId="2249">
        <row r="2">
          <cell r="C2">
            <v>0</v>
          </cell>
        </row>
      </sheetData>
      <sheetData sheetId="2250">
        <row r="2">
          <cell r="C2">
            <v>0</v>
          </cell>
        </row>
      </sheetData>
      <sheetData sheetId="2251">
        <row r="2">
          <cell r="C2">
            <v>0</v>
          </cell>
        </row>
      </sheetData>
      <sheetData sheetId="2252">
        <row r="2">
          <cell r="C2">
            <v>0</v>
          </cell>
        </row>
      </sheetData>
      <sheetData sheetId="2253">
        <row r="2">
          <cell r="C2">
            <v>0</v>
          </cell>
        </row>
      </sheetData>
      <sheetData sheetId="2254">
        <row r="2">
          <cell r="C2">
            <v>0</v>
          </cell>
        </row>
      </sheetData>
      <sheetData sheetId="2255">
        <row r="2">
          <cell r="C2">
            <v>0</v>
          </cell>
        </row>
      </sheetData>
      <sheetData sheetId="2256">
        <row r="2">
          <cell r="C2">
            <v>0</v>
          </cell>
        </row>
      </sheetData>
      <sheetData sheetId="2257">
        <row r="2">
          <cell r="C2">
            <v>0</v>
          </cell>
        </row>
      </sheetData>
      <sheetData sheetId="2258">
        <row r="2">
          <cell r="C2">
            <v>0</v>
          </cell>
        </row>
      </sheetData>
      <sheetData sheetId="2259">
        <row r="2">
          <cell r="C2">
            <v>0</v>
          </cell>
        </row>
      </sheetData>
      <sheetData sheetId="2260">
        <row r="2">
          <cell r="C2">
            <v>0</v>
          </cell>
        </row>
      </sheetData>
      <sheetData sheetId="2261">
        <row r="2">
          <cell r="C2">
            <v>0</v>
          </cell>
        </row>
      </sheetData>
      <sheetData sheetId="2262">
        <row r="2">
          <cell r="C2">
            <v>0</v>
          </cell>
        </row>
      </sheetData>
      <sheetData sheetId="2263">
        <row r="2">
          <cell r="C2">
            <v>0</v>
          </cell>
        </row>
      </sheetData>
      <sheetData sheetId="2264">
        <row r="2">
          <cell r="C2">
            <v>0</v>
          </cell>
        </row>
      </sheetData>
      <sheetData sheetId="2265">
        <row r="2">
          <cell r="C2">
            <v>0</v>
          </cell>
        </row>
      </sheetData>
      <sheetData sheetId="2266">
        <row r="2">
          <cell r="C2">
            <v>0</v>
          </cell>
        </row>
      </sheetData>
      <sheetData sheetId="2267">
        <row r="2">
          <cell r="C2">
            <v>0</v>
          </cell>
        </row>
      </sheetData>
      <sheetData sheetId="2268">
        <row r="2">
          <cell r="C2">
            <v>0</v>
          </cell>
        </row>
      </sheetData>
      <sheetData sheetId="2269">
        <row r="2">
          <cell r="C2">
            <v>0</v>
          </cell>
        </row>
      </sheetData>
      <sheetData sheetId="2270">
        <row r="2">
          <cell r="C2">
            <v>0</v>
          </cell>
        </row>
      </sheetData>
      <sheetData sheetId="2271">
        <row r="2">
          <cell r="C2">
            <v>0</v>
          </cell>
        </row>
      </sheetData>
      <sheetData sheetId="2272">
        <row r="2">
          <cell r="C2">
            <v>0</v>
          </cell>
        </row>
      </sheetData>
      <sheetData sheetId="2273">
        <row r="2">
          <cell r="C2">
            <v>0</v>
          </cell>
        </row>
      </sheetData>
      <sheetData sheetId="2274">
        <row r="2">
          <cell r="C2">
            <v>0</v>
          </cell>
        </row>
      </sheetData>
      <sheetData sheetId="2275">
        <row r="2">
          <cell r="C2">
            <v>0</v>
          </cell>
        </row>
      </sheetData>
      <sheetData sheetId="2276">
        <row r="2">
          <cell r="C2">
            <v>0</v>
          </cell>
        </row>
      </sheetData>
      <sheetData sheetId="2277">
        <row r="2">
          <cell r="C2">
            <v>0</v>
          </cell>
        </row>
      </sheetData>
      <sheetData sheetId="2278">
        <row r="2">
          <cell r="C2">
            <v>0</v>
          </cell>
        </row>
      </sheetData>
      <sheetData sheetId="2279">
        <row r="2">
          <cell r="C2">
            <v>0</v>
          </cell>
        </row>
      </sheetData>
      <sheetData sheetId="2280">
        <row r="2">
          <cell r="C2">
            <v>0</v>
          </cell>
        </row>
      </sheetData>
      <sheetData sheetId="2281">
        <row r="2">
          <cell r="C2">
            <v>0</v>
          </cell>
        </row>
      </sheetData>
      <sheetData sheetId="2282">
        <row r="2">
          <cell r="C2">
            <v>0</v>
          </cell>
        </row>
      </sheetData>
      <sheetData sheetId="2283">
        <row r="2">
          <cell r="C2">
            <v>0</v>
          </cell>
        </row>
      </sheetData>
      <sheetData sheetId="2284">
        <row r="2">
          <cell r="C2">
            <v>0</v>
          </cell>
        </row>
      </sheetData>
      <sheetData sheetId="2285">
        <row r="2">
          <cell r="C2">
            <v>0</v>
          </cell>
        </row>
      </sheetData>
      <sheetData sheetId="2286">
        <row r="2">
          <cell r="C2">
            <v>0</v>
          </cell>
        </row>
      </sheetData>
      <sheetData sheetId="2287">
        <row r="2">
          <cell r="C2">
            <v>0</v>
          </cell>
        </row>
      </sheetData>
      <sheetData sheetId="2288">
        <row r="2">
          <cell r="C2">
            <v>0</v>
          </cell>
        </row>
      </sheetData>
      <sheetData sheetId="2289">
        <row r="2">
          <cell r="C2">
            <v>0</v>
          </cell>
        </row>
      </sheetData>
      <sheetData sheetId="2290">
        <row r="2">
          <cell r="C2">
            <v>0</v>
          </cell>
        </row>
      </sheetData>
      <sheetData sheetId="2291"/>
      <sheetData sheetId="2292">
        <row r="2">
          <cell r="C2">
            <v>0</v>
          </cell>
        </row>
      </sheetData>
      <sheetData sheetId="2293">
        <row r="2">
          <cell r="C2">
            <v>0</v>
          </cell>
        </row>
      </sheetData>
      <sheetData sheetId="2294">
        <row r="2">
          <cell r="C2">
            <v>0</v>
          </cell>
        </row>
      </sheetData>
      <sheetData sheetId="2295">
        <row r="2">
          <cell r="C2">
            <v>0</v>
          </cell>
        </row>
      </sheetData>
      <sheetData sheetId="2296">
        <row r="2">
          <cell r="C2">
            <v>0</v>
          </cell>
        </row>
      </sheetData>
      <sheetData sheetId="2297">
        <row r="2">
          <cell r="C2">
            <v>0</v>
          </cell>
        </row>
      </sheetData>
      <sheetData sheetId="2298">
        <row r="2">
          <cell r="C2">
            <v>0</v>
          </cell>
        </row>
      </sheetData>
      <sheetData sheetId="2299">
        <row r="2">
          <cell r="C2">
            <v>0</v>
          </cell>
        </row>
      </sheetData>
      <sheetData sheetId="2300">
        <row r="2">
          <cell r="C2">
            <v>0</v>
          </cell>
        </row>
      </sheetData>
      <sheetData sheetId="2301">
        <row r="2">
          <cell r="C2">
            <v>0</v>
          </cell>
        </row>
      </sheetData>
      <sheetData sheetId="2302">
        <row r="2">
          <cell r="C2">
            <v>0</v>
          </cell>
        </row>
      </sheetData>
      <sheetData sheetId="2303">
        <row r="2">
          <cell r="C2">
            <v>0</v>
          </cell>
        </row>
      </sheetData>
      <sheetData sheetId="2304"/>
      <sheetData sheetId="2305"/>
      <sheetData sheetId="2306">
        <row r="2">
          <cell r="C2">
            <v>0</v>
          </cell>
        </row>
      </sheetData>
      <sheetData sheetId="2307">
        <row r="2">
          <cell r="C2">
            <v>0</v>
          </cell>
        </row>
      </sheetData>
      <sheetData sheetId="2308">
        <row r="2">
          <cell r="C2">
            <v>0</v>
          </cell>
        </row>
      </sheetData>
      <sheetData sheetId="2309">
        <row r="2">
          <cell r="C2">
            <v>0</v>
          </cell>
        </row>
      </sheetData>
      <sheetData sheetId="2310">
        <row r="2">
          <cell r="C2">
            <v>0</v>
          </cell>
        </row>
      </sheetData>
      <sheetData sheetId="2311">
        <row r="2">
          <cell r="C2">
            <v>0</v>
          </cell>
        </row>
      </sheetData>
      <sheetData sheetId="2312">
        <row r="2">
          <cell r="C2">
            <v>0</v>
          </cell>
        </row>
      </sheetData>
      <sheetData sheetId="2313">
        <row r="2">
          <cell r="C2">
            <v>0</v>
          </cell>
        </row>
      </sheetData>
      <sheetData sheetId="2314"/>
      <sheetData sheetId="2315"/>
      <sheetData sheetId="2316"/>
      <sheetData sheetId="2317"/>
      <sheetData sheetId="2318"/>
      <sheetData sheetId="2319"/>
      <sheetData sheetId="2320"/>
      <sheetData sheetId="2321">
        <row r="2">
          <cell r="C2">
            <v>0</v>
          </cell>
        </row>
      </sheetData>
      <sheetData sheetId="2322">
        <row r="2">
          <cell r="C2">
            <v>0</v>
          </cell>
        </row>
      </sheetData>
      <sheetData sheetId="2323">
        <row r="2">
          <cell r="C2">
            <v>0</v>
          </cell>
        </row>
      </sheetData>
      <sheetData sheetId="2324">
        <row r="2">
          <cell r="C2">
            <v>0</v>
          </cell>
        </row>
      </sheetData>
      <sheetData sheetId="2325">
        <row r="2">
          <cell r="C2">
            <v>0</v>
          </cell>
        </row>
      </sheetData>
      <sheetData sheetId="2326">
        <row r="2">
          <cell r="C2">
            <v>0</v>
          </cell>
        </row>
      </sheetData>
      <sheetData sheetId="2327">
        <row r="2">
          <cell r="C2">
            <v>0</v>
          </cell>
        </row>
      </sheetData>
      <sheetData sheetId="2328">
        <row r="2">
          <cell r="C2">
            <v>0</v>
          </cell>
        </row>
      </sheetData>
      <sheetData sheetId="2329">
        <row r="2">
          <cell r="C2">
            <v>0</v>
          </cell>
        </row>
      </sheetData>
      <sheetData sheetId="2330"/>
      <sheetData sheetId="2331"/>
      <sheetData sheetId="2332"/>
      <sheetData sheetId="2333"/>
      <sheetData sheetId="2334"/>
      <sheetData sheetId="2335">
        <row r="2">
          <cell r="C2">
            <v>0</v>
          </cell>
        </row>
      </sheetData>
      <sheetData sheetId="2336">
        <row r="2">
          <cell r="C2">
            <v>0</v>
          </cell>
        </row>
      </sheetData>
      <sheetData sheetId="2337">
        <row r="4">
          <cell r="C4" t="str">
            <v>FREQUENCE</v>
          </cell>
        </row>
      </sheetData>
      <sheetData sheetId="2338">
        <row r="2">
          <cell r="C2">
            <v>0</v>
          </cell>
        </row>
      </sheetData>
      <sheetData sheetId="2339"/>
      <sheetData sheetId="2340"/>
      <sheetData sheetId="2341"/>
      <sheetData sheetId="2342">
        <row r="2">
          <cell r="C2">
            <v>0</v>
          </cell>
        </row>
      </sheetData>
      <sheetData sheetId="2343">
        <row r="2">
          <cell r="C2">
            <v>0</v>
          </cell>
        </row>
      </sheetData>
      <sheetData sheetId="2344">
        <row r="4">
          <cell r="C4" t="str">
            <v>FREQUENCE</v>
          </cell>
        </row>
      </sheetData>
      <sheetData sheetId="2345">
        <row r="2">
          <cell r="C2">
            <v>0</v>
          </cell>
        </row>
      </sheetData>
      <sheetData sheetId="2346"/>
      <sheetData sheetId="2347"/>
      <sheetData sheetId="2348"/>
      <sheetData sheetId="2349"/>
      <sheetData sheetId="2350"/>
      <sheetData sheetId="2351"/>
      <sheetData sheetId="2352">
        <row r="2">
          <cell r="C2">
            <v>0</v>
          </cell>
        </row>
      </sheetData>
      <sheetData sheetId="2353">
        <row r="2">
          <cell r="C2">
            <v>0</v>
          </cell>
        </row>
      </sheetData>
      <sheetData sheetId="2354">
        <row r="2">
          <cell r="C2">
            <v>0</v>
          </cell>
        </row>
      </sheetData>
      <sheetData sheetId="2355">
        <row r="2">
          <cell r="C2">
            <v>0</v>
          </cell>
        </row>
      </sheetData>
      <sheetData sheetId="2356">
        <row r="2">
          <cell r="C2">
            <v>0</v>
          </cell>
        </row>
      </sheetData>
      <sheetData sheetId="2357">
        <row r="4">
          <cell r="C4" t="str">
            <v>FREQUENCE</v>
          </cell>
        </row>
      </sheetData>
      <sheetData sheetId="2358">
        <row r="2">
          <cell r="C2">
            <v>0</v>
          </cell>
        </row>
      </sheetData>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row r="2">
          <cell r="C2">
            <v>0</v>
          </cell>
        </row>
      </sheetData>
      <sheetData sheetId="2413">
        <row r="2">
          <cell r="C2">
            <v>0</v>
          </cell>
        </row>
      </sheetData>
      <sheetData sheetId="2414">
        <row r="2">
          <cell r="C2">
            <v>0</v>
          </cell>
        </row>
      </sheetData>
      <sheetData sheetId="2415">
        <row r="2">
          <cell r="C2">
            <v>0</v>
          </cell>
        </row>
      </sheetData>
      <sheetData sheetId="2416">
        <row r="2">
          <cell r="C2">
            <v>0</v>
          </cell>
        </row>
      </sheetData>
      <sheetData sheetId="2417">
        <row r="2">
          <cell r="C2">
            <v>0</v>
          </cell>
        </row>
      </sheetData>
      <sheetData sheetId="2418">
        <row r="2">
          <cell r="C2">
            <v>0</v>
          </cell>
        </row>
      </sheetData>
      <sheetData sheetId="2419">
        <row r="2">
          <cell r="C2">
            <v>0</v>
          </cell>
        </row>
      </sheetData>
      <sheetData sheetId="2420">
        <row r="2">
          <cell r="C2">
            <v>0</v>
          </cell>
        </row>
      </sheetData>
      <sheetData sheetId="2421">
        <row r="2">
          <cell r="C2">
            <v>0</v>
          </cell>
        </row>
      </sheetData>
      <sheetData sheetId="2422">
        <row r="2">
          <cell r="C2">
            <v>0</v>
          </cell>
        </row>
      </sheetData>
      <sheetData sheetId="2423">
        <row r="2">
          <cell r="C2">
            <v>0</v>
          </cell>
        </row>
      </sheetData>
      <sheetData sheetId="2424">
        <row r="2">
          <cell r="C2">
            <v>0</v>
          </cell>
        </row>
      </sheetData>
      <sheetData sheetId="2425">
        <row r="2">
          <cell r="C2">
            <v>0</v>
          </cell>
        </row>
      </sheetData>
      <sheetData sheetId="2426">
        <row r="2">
          <cell r="C2">
            <v>0</v>
          </cell>
        </row>
      </sheetData>
      <sheetData sheetId="2427">
        <row r="2">
          <cell r="C2">
            <v>0</v>
          </cell>
        </row>
      </sheetData>
      <sheetData sheetId="2428">
        <row r="2">
          <cell r="C2">
            <v>0</v>
          </cell>
        </row>
      </sheetData>
      <sheetData sheetId="2429">
        <row r="2">
          <cell r="C2">
            <v>0</v>
          </cell>
        </row>
      </sheetData>
      <sheetData sheetId="2430">
        <row r="2">
          <cell r="C2">
            <v>0</v>
          </cell>
        </row>
      </sheetData>
      <sheetData sheetId="2431">
        <row r="2">
          <cell r="C2">
            <v>0</v>
          </cell>
        </row>
      </sheetData>
      <sheetData sheetId="2432">
        <row r="2">
          <cell r="C2">
            <v>0</v>
          </cell>
        </row>
      </sheetData>
      <sheetData sheetId="2433">
        <row r="2">
          <cell r="C2">
            <v>0</v>
          </cell>
        </row>
      </sheetData>
      <sheetData sheetId="2434">
        <row r="2">
          <cell r="C2">
            <v>0</v>
          </cell>
        </row>
      </sheetData>
      <sheetData sheetId="2435">
        <row r="2">
          <cell r="C2">
            <v>0</v>
          </cell>
        </row>
      </sheetData>
      <sheetData sheetId="2436">
        <row r="2">
          <cell r="C2">
            <v>0</v>
          </cell>
        </row>
      </sheetData>
      <sheetData sheetId="2437">
        <row r="2">
          <cell r="C2">
            <v>0</v>
          </cell>
        </row>
      </sheetData>
      <sheetData sheetId="2438">
        <row r="2">
          <cell r="C2">
            <v>0</v>
          </cell>
        </row>
      </sheetData>
      <sheetData sheetId="2439">
        <row r="2">
          <cell r="C2">
            <v>0</v>
          </cell>
        </row>
      </sheetData>
      <sheetData sheetId="2440">
        <row r="2">
          <cell r="C2">
            <v>0</v>
          </cell>
        </row>
      </sheetData>
      <sheetData sheetId="2441">
        <row r="2">
          <cell r="C2">
            <v>0</v>
          </cell>
        </row>
      </sheetData>
      <sheetData sheetId="2442">
        <row r="2">
          <cell r="C2">
            <v>0</v>
          </cell>
        </row>
      </sheetData>
      <sheetData sheetId="2443">
        <row r="2">
          <cell r="C2">
            <v>0</v>
          </cell>
        </row>
      </sheetData>
      <sheetData sheetId="2444">
        <row r="2">
          <cell r="C2">
            <v>0</v>
          </cell>
        </row>
      </sheetData>
      <sheetData sheetId="2445">
        <row r="2">
          <cell r="C2">
            <v>0</v>
          </cell>
        </row>
      </sheetData>
      <sheetData sheetId="2446">
        <row r="2">
          <cell r="C2">
            <v>0</v>
          </cell>
        </row>
      </sheetData>
      <sheetData sheetId="2447">
        <row r="2">
          <cell r="C2">
            <v>0</v>
          </cell>
        </row>
      </sheetData>
      <sheetData sheetId="2448">
        <row r="2">
          <cell r="C2">
            <v>0</v>
          </cell>
        </row>
      </sheetData>
      <sheetData sheetId="2449">
        <row r="2">
          <cell r="C2">
            <v>0</v>
          </cell>
        </row>
      </sheetData>
      <sheetData sheetId="2450">
        <row r="2">
          <cell r="C2">
            <v>0</v>
          </cell>
        </row>
      </sheetData>
      <sheetData sheetId="2451">
        <row r="2">
          <cell r="C2">
            <v>0</v>
          </cell>
        </row>
      </sheetData>
      <sheetData sheetId="2452">
        <row r="2">
          <cell r="C2">
            <v>0</v>
          </cell>
        </row>
      </sheetData>
      <sheetData sheetId="2453">
        <row r="2">
          <cell r="C2">
            <v>0</v>
          </cell>
        </row>
      </sheetData>
      <sheetData sheetId="2454">
        <row r="2">
          <cell r="C2">
            <v>0</v>
          </cell>
        </row>
      </sheetData>
      <sheetData sheetId="2455">
        <row r="2">
          <cell r="C2">
            <v>0</v>
          </cell>
        </row>
      </sheetData>
      <sheetData sheetId="2456">
        <row r="2">
          <cell r="C2">
            <v>0</v>
          </cell>
        </row>
      </sheetData>
      <sheetData sheetId="2457">
        <row r="2">
          <cell r="C2">
            <v>0</v>
          </cell>
        </row>
      </sheetData>
      <sheetData sheetId="2458">
        <row r="2">
          <cell r="C2">
            <v>0</v>
          </cell>
        </row>
      </sheetData>
      <sheetData sheetId="2459">
        <row r="2">
          <cell r="C2">
            <v>0</v>
          </cell>
        </row>
      </sheetData>
      <sheetData sheetId="2460">
        <row r="2">
          <cell r="C2">
            <v>0</v>
          </cell>
        </row>
      </sheetData>
      <sheetData sheetId="2461">
        <row r="2">
          <cell r="C2">
            <v>0</v>
          </cell>
        </row>
      </sheetData>
      <sheetData sheetId="2462">
        <row r="2">
          <cell r="C2">
            <v>0</v>
          </cell>
        </row>
      </sheetData>
      <sheetData sheetId="2463">
        <row r="2">
          <cell r="C2">
            <v>0</v>
          </cell>
        </row>
      </sheetData>
      <sheetData sheetId="2464">
        <row r="2">
          <cell r="C2">
            <v>0</v>
          </cell>
        </row>
      </sheetData>
      <sheetData sheetId="2465">
        <row r="2">
          <cell r="C2">
            <v>0</v>
          </cell>
        </row>
      </sheetData>
      <sheetData sheetId="2466">
        <row r="2">
          <cell r="C2">
            <v>0</v>
          </cell>
        </row>
      </sheetData>
      <sheetData sheetId="2467">
        <row r="2">
          <cell r="C2">
            <v>0</v>
          </cell>
        </row>
      </sheetData>
      <sheetData sheetId="2468">
        <row r="2">
          <cell r="C2">
            <v>0</v>
          </cell>
        </row>
      </sheetData>
      <sheetData sheetId="2469">
        <row r="2">
          <cell r="C2">
            <v>0</v>
          </cell>
        </row>
      </sheetData>
      <sheetData sheetId="2470">
        <row r="2">
          <cell r="C2">
            <v>0</v>
          </cell>
        </row>
      </sheetData>
      <sheetData sheetId="2471">
        <row r="2">
          <cell r="C2">
            <v>0</v>
          </cell>
        </row>
      </sheetData>
      <sheetData sheetId="2472">
        <row r="2">
          <cell r="C2">
            <v>0</v>
          </cell>
        </row>
      </sheetData>
      <sheetData sheetId="2473">
        <row r="2">
          <cell r="C2">
            <v>0</v>
          </cell>
        </row>
      </sheetData>
      <sheetData sheetId="2474">
        <row r="2">
          <cell r="C2">
            <v>0</v>
          </cell>
        </row>
      </sheetData>
      <sheetData sheetId="2475">
        <row r="2">
          <cell r="C2">
            <v>0</v>
          </cell>
        </row>
      </sheetData>
      <sheetData sheetId="2476">
        <row r="2">
          <cell r="C2">
            <v>0</v>
          </cell>
        </row>
      </sheetData>
      <sheetData sheetId="2477">
        <row r="2">
          <cell r="C2">
            <v>0</v>
          </cell>
        </row>
      </sheetData>
      <sheetData sheetId="2478">
        <row r="2">
          <cell r="C2">
            <v>0</v>
          </cell>
        </row>
      </sheetData>
      <sheetData sheetId="2479">
        <row r="2">
          <cell r="C2">
            <v>0</v>
          </cell>
        </row>
      </sheetData>
      <sheetData sheetId="2480">
        <row r="2">
          <cell r="C2">
            <v>0</v>
          </cell>
        </row>
      </sheetData>
      <sheetData sheetId="2481">
        <row r="2">
          <cell r="C2">
            <v>0</v>
          </cell>
        </row>
      </sheetData>
      <sheetData sheetId="2482">
        <row r="2">
          <cell r="C2">
            <v>0</v>
          </cell>
        </row>
      </sheetData>
      <sheetData sheetId="2483">
        <row r="2">
          <cell r="C2">
            <v>0</v>
          </cell>
        </row>
      </sheetData>
      <sheetData sheetId="2484">
        <row r="2">
          <cell r="C2">
            <v>0</v>
          </cell>
        </row>
      </sheetData>
      <sheetData sheetId="2485">
        <row r="2">
          <cell r="C2">
            <v>0</v>
          </cell>
        </row>
      </sheetData>
      <sheetData sheetId="2486">
        <row r="2">
          <cell r="C2">
            <v>0</v>
          </cell>
        </row>
      </sheetData>
      <sheetData sheetId="2487">
        <row r="2">
          <cell r="C2">
            <v>0</v>
          </cell>
        </row>
      </sheetData>
      <sheetData sheetId="2488">
        <row r="2">
          <cell r="C2">
            <v>0</v>
          </cell>
        </row>
      </sheetData>
      <sheetData sheetId="2489">
        <row r="2">
          <cell r="C2">
            <v>0</v>
          </cell>
        </row>
      </sheetData>
      <sheetData sheetId="2490">
        <row r="2">
          <cell r="C2">
            <v>0</v>
          </cell>
        </row>
      </sheetData>
      <sheetData sheetId="2491">
        <row r="2">
          <cell r="C2">
            <v>0</v>
          </cell>
        </row>
      </sheetData>
      <sheetData sheetId="2492">
        <row r="2">
          <cell r="C2">
            <v>0</v>
          </cell>
        </row>
      </sheetData>
      <sheetData sheetId="2493">
        <row r="2">
          <cell r="C2">
            <v>0</v>
          </cell>
        </row>
      </sheetData>
      <sheetData sheetId="2494">
        <row r="2">
          <cell r="C2">
            <v>0</v>
          </cell>
        </row>
      </sheetData>
      <sheetData sheetId="2495">
        <row r="2">
          <cell r="C2">
            <v>0</v>
          </cell>
        </row>
      </sheetData>
      <sheetData sheetId="2496">
        <row r="2">
          <cell r="C2">
            <v>0</v>
          </cell>
        </row>
      </sheetData>
      <sheetData sheetId="2497">
        <row r="2">
          <cell r="C2">
            <v>0</v>
          </cell>
        </row>
      </sheetData>
      <sheetData sheetId="2498">
        <row r="2">
          <cell r="C2">
            <v>0</v>
          </cell>
        </row>
      </sheetData>
      <sheetData sheetId="2499">
        <row r="2">
          <cell r="C2">
            <v>0</v>
          </cell>
        </row>
      </sheetData>
      <sheetData sheetId="2500">
        <row r="2">
          <cell r="C2">
            <v>0</v>
          </cell>
        </row>
      </sheetData>
      <sheetData sheetId="2501">
        <row r="2">
          <cell r="C2">
            <v>0</v>
          </cell>
        </row>
      </sheetData>
      <sheetData sheetId="2502">
        <row r="2">
          <cell r="C2">
            <v>0</v>
          </cell>
        </row>
      </sheetData>
      <sheetData sheetId="2503">
        <row r="2">
          <cell r="C2">
            <v>0</v>
          </cell>
        </row>
      </sheetData>
      <sheetData sheetId="2504">
        <row r="2">
          <cell r="C2">
            <v>0</v>
          </cell>
        </row>
      </sheetData>
      <sheetData sheetId="2505">
        <row r="2">
          <cell r="C2">
            <v>0</v>
          </cell>
        </row>
      </sheetData>
      <sheetData sheetId="2506">
        <row r="2">
          <cell r="C2">
            <v>0</v>
          </cell>
        </row>
      </sheetData>
      <sheetData sheetId="2507">
        <row r="2">
          <cell r="C2">
            <v>0</v>
          </cell>
        </row>
      </sheetData>
      <sheetData sheetId="2508">
        <row r="2">
          <cell r="C2">
            <v>0</v>
          </cell>
        </row>
      </sheetData>
      <sheetData sheetId="2509">
        <row r="2">
          <cell r="C2">
            <v>0</v>
          </cell>
        </row>
      </sheetData>
      <sheetData sheetId="2510">
        <row r="2">
          <cell r="C2">
            <v>0</v>
          </cell>
        </row>
      </sheetData>
      <sheetData sheetId="2511">
        <row r="2">
          <cell r="C2">
            <v>0</v>
          </cell>
        </row>
      </sheetData>
      <sheetData sheetId="2512">
        <row r="2">
          <cell r="C2">
            <v>0</v>
          </cell>
        </row>
      </sheetData>
      <sheetData sheetId="2513">
        <row r="2">
          <cell r="C2">
            <v>0</v>
          </cell>
        </row>
      </sheetData>
      <sheetData sheetId="2514">
        <row r="2">
          <cell r="C2">
            <v>0</v>
          </cell>
        </row>
      </sheetData>
      <sheetData sheetId="2515">
        <row r="2">
          <cell r="C2">
            <v>0</v>
          </cell>
        </row>
      </sheetData>
      <sheetData sheetId="2516">
        <row r="2">
          <cell r="C2">
            <v>0</v>
          </cell>
        </row>
      </sheetData>
      <sheetData sheetId="2517">
        <row r="2">
          <cell r="C2">
            <v>0</v>
          </cell>
        </row>
      </sheetData>
      <sheetData sheetId="2518">
        <row r="2">
          <cell r="C2">
            <v>0</v>
          </cell>
        </row>
      </sheetData>
      <sheetData sheetId="2519">
        <row r="2">
          <cell r="C2">
            <v>0</v>
          </cell>
        </row>
      </sheetData>
      <sheetData sheetId="2520">
        <row r="2">
          <cell r="C2">
            <v>0</v>
          </cell>
        </row>
      </sheetData>
      <sheetData sheetId="2521">
        <row r="2">
          <cell r="C2">
            <v>0</v>
          </cell>
        </row>
      </sheetData>
      <sheetData sheetId="2522">
        <row r="2">
          <cell r="C2">
            <v>0</v>
          </cell>
        </row>
      </sheetData>
      <sheetData sheetId="2523">
        <row r="2">
          <cell r="C2">
            <v>0</v>
          </cell>
        </row>
      </sheetData>
      <sheetData sheetId="2524">
        <row r="2">
          <cell r="C2">
            <v>0</v>
          </cell>
        </row>
      </sheetData>
      <sheetData sheetId="2525">
        <row r="2">
          <cell r="C2">
            <v>0</v>
          </cell>
        </row>
      </sheetData>
      <sheetData sheetId="2526">
        <row r="2">
          <cell r="C2">
            <v>0</v>
          </cell>
        </row>
      </sheetData>
      <sheetData sheetId="2527">
        <row r="2">
          <cell r="C2">
            <v>0</v>
          </cell>
        </row>
      </sheetData>
      <sheetData sheetId="2528">
        <row r="2">
          <cell r="C2">
            <v>0</v>
          </cell>
        </row>
      </sheetData>
      <sheetData sheetId="2529">
        <row r="2">
          <cell r="C2">
            <v>0</v>
          </cell>
        </row>
      </sheetData>
      <sheetData sheetId="2530">
        <row r="2">
          <cell r="C2">
            <v>0</v>
          </cell>
        </row>
      </sheetData>
      <sheetData sheetId="2531">
        <row r="2">
          <cell r="C2">
            <v>0</v>
          </cell>
        </row>
      </sheetData>
      <sheetData sheetId="2532">
        <row r="2">
          <cell r="C2">
            <v>0</v>
          </cell>
        </row>
      </sheetData>
      <sheetData sheetId="2533">
        <row r="2">
          <cell r="C2">
            <v>0</v>
          </cell>
        </row>
      </sheetData>
      <sheetData sheetId="2534">
        <row r="2">
          <cell r="C2">
            <v>0</v>
          </cell>
        </row>
      </sheetData>
      <sheetData sheetId="2535">
        <row r="2">
          <cell r="C2">
            <v>0</v>
          </cell>
        </row>
      </sheetData>
      <sheetData sheetId="2536">
        <row r="2">
          <cell r="C2">
            <v>0</v>
          </cell>
        </row>
      </sheetData>
      <sheetData sheetId="2537">
        <row r="2">
          <cell r="C2">
            <v>0</v>
          </cell>
        </row>
      </sheetData>
      <sheetData sheetId="2538">
        <row r="2">
          <cell r="C2">
            <v>0</v>
          </cell>
        </row>
      </sheetData>
      <sheetData sheetId="2539">
        <row r="2">
          <cell r="C2">
            <v>0</v>
          </cell>
        </row>
      </sheetData>
      <sheetData sheetId="2540">
        <row r="2">
          <cell r="C2">
            <v>0</v>
          </cell>
        </row>
      </sheetData>
      <sheetData sheetId="2541">
        <row r="2">
          <cell r="C2">
            <v>0</v>
          </cell>
        </row>
      </sheetData>
      <sheetData sheetId="2542">
        <row r="2">
          <cell r="C2">
            <v>0</v>
          </cell>
        </row>
      </sheetData>
      <sheetData sheetId="2543">
        <row r="2">
          <cell r="C2">
            <v>0</v>
          </cell>
        </row>
      </sheetData>
      <sheetData sheetId="2544">
        <row r="2">
          <cell r="C2">
            <v>0</v>
          </cell>
        </row>
      </sheetData>
      <sheetData sheetId="2545">
        <row r="2">
          <cell r="C2">
            <v>0</v>
          </cell>
        </row>
      </sheetData>
      <sheetData sheetId="2546">
        <row r="2">
          <cell r="C2">
            <v>0</v>
          </cell>
        </row>
      </sheetData>
      <sheetData sheetId="2547">
        <row r="2">
          <cell r="C2">
            <v>0</v>
          </cell>
        </row>
      </sheetData>
      <sheetData sheetId="2548">
        <row r="2">
          <cell r="C2">
            <v>0</v>
          </cell>
        </row>
      </sheetData>
      <sheetData sheetId="2549">
        <row r="2">
          <cell r="C2">
            <v>0</v>
          </cell>
        </row>
      </sheetData>
      <sheetData sheetId="2550">
        <row r="2">
          <cell r="C2">
            <v>0</v>
          </cell>
        </row>
      </sheetData>
      <sheetData sheetId="2551">
        <row r="2">
          <cell r="C2">
            <v>0</v>
          </cell>
        </row>
      </sheetData>
      <sheetData sheetId="2552">
        <row r="2">
          <cell r="C2">
            <v>0</v>
          </cell>
        </row>
      </sheetData>
      <sheetData sheetId="2553">
        <row r="2">
          <cell r="C2">
            <v>0</v>
          </cell>
        </row>
      </sheetData>
      <sheetData sheetId="2554">
        <row r="2">
          <cell r="C2">
            <v>0</v>
          </cell>
        </row>
      </sheetData>
      <sheetData sheetId="2555">
        <row r="2">
          <cell r="C2">
            <v>0</v>
          </cell>
        </row>
      </sheetData>
      <sheetData sheetId="2556">
        <row r="2">
          <cell r="C2">
            <v>0</v>
          </cell>
        </row>
      </sheetData>
      <sheetData sheetId="2557">
        <row r="2">
          <cell r="C2">
            <v>0</v>
          </cell>
        </row>
      </sheetData>
      <sheetData sheetId="2558">
        <row r="2">
          <cell r="C2">
            <v>0</v>
          </cell>
        </row>
      </sheetData>
      <sheetData sheetId="2559">
        <row r="2">
          <cell r="C2">
            <v>0</v>
          </cell>
        </row>
      </sheetData>
      <sheetData sheetId="2560">
        <row r="2">
          <cell r="C2">
            <v>0</v>
          </cell>
        </row>
      </sheetData>
      <sheetData sheetId="2561">
        <row r="2">
          <cell r="C2">
            <v>0</v>
          </cell>
        </row>
      </sheetData>
      <sheetData sheetId="2562">
        <row r="2">
          <cell r="C2">
            <v>0</v>
          </cell>
        </row>
      </sheetData>
      <sheetData sheetId="2563">
        <row r="2">
          <cell r="C2">
            <v>0</v>
          </cell>
        </row>
      </sheetData>
      <sheetData sheetId="2564">
        <row r="2">
          <cell r="C2">
            <v>0</v>
          </cell>
        </row>
      </sheetData>
      <sheetData sheetId="2565">
        <row r="2">
          <cell r="C2">
            <v>0</v>
          </cell>
        </row>
      </sheetData>
      <sheetData sheetId="2566">
        <row r="2">
          <cell r="C2">
            <v>0</v>
          </cell>
        </row>
      </sheetData>
      <sheetData sheetId="2567">
        <row r="2">
          <cell r="C2">
            <v>0</v>
          </cell>
        </row>
      </sheetData>
      <sheetData sheetId="2568">
        <row r="2">
          <cell r="C2">
            <v>0</v>
          </cell>
        </row>
      </sheetData>
      <sheetData sheetId="2569">
        <row r="2">
          <cell r="C2">
            <v>0</v>
          </cell>
        </row>
      </sheetData>
      <sheetData sheetId="2570">
        <row r="2">
          <cell r="C2">
            <v>0</v>
          </cell>
        </row>
      </sheetData>
      <sheetData sheetId="2571"/>
      <sheetData sheetId="2572">
        <row r="2">
          <cell r="C2">
            <v>0</v>
          </cell>
        </row>
      </sheetData>
      <sheetData sheetId="2573">
        <row r="2">
          <cell r="C2">
            <v>0</v>
          </cell>
        </row>
      </sheetData>
      <sheetData sheetId="2574">
        <row r="2">
          <cell r="C2">
            <v>0</v>
          </cell>
        </row>
      </sheetData>
      <sheetData sheetId="2575">
        <row r="2">
          <cell r="C2">
            <v>0</v>
          </cell>
        </row>
      </sheetData>
      <sheetData sheetId="2576">
        <row r="2">
          <cell r="C2">
            <v>0</v>
          </cell>
        </row>
      </sheetData>
      <sheetData sheetId="2577">
        <row r="2">
          <cell r="C2">
            <v>0</v>
          </cell>
        </row>
      </sheetData>
      <sheetData sheetId="2578">
        <row r="2">
          <cell r="C2">
            <v>0</v>
          </cell>
        </row>
      </sheetData>
      <sheetData sheetId="2579">
        <row r="2">
          <cell r="C2">
            <v>0</v>
          </cell>
        </row>
      </sheetData>
      <sheetData sheetId="2580">
        <row r="2">
          <cell r="C2">
            <v>0</v>
          </cell>
        </row>
      </sheetData>
      <sheetData sheetId="2581">
        <row r="2">
          <cell r="C2">
            <v>0</v>
          </cell>
        </row>
      </sheetData>
      <sheetData sheetId="2582">
        <row r="2">
          <cell r="C2">
            <v>0</v>
          </cell>
        </row>
      </sheetData>
      <sheetData sheetId="2583">
        <row r="2">
          <cell r="C2">
            <v>0</v>
          </cell>
        </row>
      </sheetData>
      <sheetData sheetId="2584"/>
      <sheetData sheetId="2585"/>
      <sheetData sheetId="2586">
        <row r="2">
          <cell r="C2">
            <v>0</v>
          </cell>
        </row>
      </sheetData>
      <sheetData sheetId="2587">
        <row r="2">
          <cell r="C2">
            <v>0</v>
          </cell>
        </row>
      </sheetData>
      <sheetData sheetId="2588">
        <row r="2">
          <cell r="C2">
            <v>0</v>
          </cell>
        </row>
      </sheetData>
      <sheetData sheetId="2589">
        <row r="2">
          <cell r="C2">
            <v>0</v>
          </cell>
        </row>
      </sheetData>
      <sheetData sheetId="2590">
        <row r="2">
          <cell r="C2">
            <v>0</v>
          </cell>
        </row>
      </sheetData>
      <sheetData sheetId="2591">
        <row r="2">
          <cell r="C2">
            <v>0</v>
          </cell>
        </row>
      </sheetData>
      <sheetData sheetId="2592">
        <row r="2">
          <cell r="C2">
            <v>0</v>
          </cell>
        </row>
      </sheetData>
      <sheetData sheetId="2593">
        <row r="2">
          <cell r="C2">
            <v>0</v>
          </cell>
        </row>
      </sheetData>
      <sheetData sheetId="2594"/>
      <sheetData sheetId="2595"/>
      <sheetData sheetId="2596"/>
      <sheetData sheetId="2597"/>
      <sheetData sheetId="2598"/>
      <sheetData sheetId="2599"/>
      <sheetData sheetId="2600"/>
      <sheetData sheetId="2601">
        <row r="2">
          <cell r="C2">
            <v>0</v>
          </cell>
        </row>
      </sheetData>
      <sheetData sheetId="2602">
        <row r="2">
          <cell r="C2">
            <v>0</v>
          </cell>
        </row>
      </sheetData>
      <sheetData sheetId="2603">
        <row r="2">
          <cell r="C2">
            <v>0</v>
          </cell>
        </row>
      </sheetData>
      <sheetData sheetId="2604">
        <row r="2">
          <cell r="C2">
            <v>0</v>
          </cell>
        </row>
      </sheetData>
      <sheetData sheetId="2605">
        <row r="2">
          <cell r="C2">
            <v>0</v>
          </cell>
        </row>
      </sheetData>
      <sheetData sheetId="2606">
        <row r="2">
          <cell r="C2">
            <v>0</v>
          </cell>
        </row>
      </sheetData>
      <sheetData sheetId="2607">
        <row r="2">
          <cell r="C2">
            <v>0</v>
          </cell>
        </row>
      </sheetData>
      <sheetData sheetId="2608">
        <row r="2">
          <cell r="C2">
            <v>0</v>
          </cell>
        </row>
      </sheetData>
      <sheetData sheetId="2609">
        <row r="2">
          <cell r="C2">
            <v>0</v>
          </cell>
        </row>
      </sheetData>
      <sheetData sheetId="2610"/>
      <sheetData sheetId="2611"/>
      <sheetData sheetId="2612"/>
      <sheetData sheetId="2613"/>
      <sheetData sheetId="2614"/>
      <sheetData sheetId="2615">
        <row r="2">
          <cell r="C2">
            <v>0</v>
          </cell>
        </row>
      </sheetData>
      <sheetData sheetId="2616">
        <row r="2">
          <cell r="C2">
            <v>0</v>
          </cell>
        </row>
      </sheetData>
      <sheetData sheetId="2617">
        <row r="2">
          <cell r="C2">
            <v>0</v>
          </cell>
        </row>
      </sheetData>
      <sheetData sheetId="2618">
        <row r="2">
          <cell r="C2">
            <v>0</v>
          </cell>
        </row>
      </sheetData>
      <sheetData sheetId="2619"/>
      <sheetData sheetId="2620"/>
      <sheetData sheetId="2621"/>
      <sheetData sheetId="2622">
        <row r="2">
          <cell r="C2">
            <v>0</v>
          </cell>
        </row>
      </sheetData>
      <sheetData sheetId="2623">
        <row r="2">
          <cell r="C2">
            <v>0</v>
          </cell>
        </row>
      </sheetData>
      <sheetData sheetId="2624">
        <row r="2">
          <cell r="C2">
            <v>0</v>
          </cell>
        </row>
      </sheetData>
      <sheetData sheetId="2625">
        <row r="2">
          <cell r="C2">
            <v>0</v>
          </cell>
        </row>
      </sheetData>
      <sheetData sheetId="2626"/>
      <sheetData sheetId="2627"/>
      <sheetData sheetId="2628"/>
      <sheetData sheetId="2629"/>
      <sheetData sheetId="2630"/>
      <sheetData sheetId="2631"/>
      <sheetData sheetId="2632">
        <row r="2">
          <cell r="C2">
            <v>0</v>
          </cell>
        </row>
      </sheetData>
      <sheetData sheetId="2633">
        <row r="2">
          <cell r="C2">
            <v>0</v>
          </cell>
        </row>
      </sheetData>
      <sheetData sheetId="2634">
        <row r="2">
          <cell r="C2">
            <v>0</v>
          </cell>
        </row>
      </sheetData>
      <sheetData sheetId="2635">
        <row r="2">
          <cell r="C2">
            <v>0</v>
          </cell>
        </row>
      </sheetData>
      <sheetData sheetId="2636">
        <row r="2">
          <cell r="C2">
            <v>0</v>
          </cell>
        </row>
      </sheetData>
      <sheetData sheetId="2637">
        <row r="2">
          <cell r="C2">
            <v>0</v>
          </cell>
        </row>
      </sheetData>
      <sheetData sheetId="2638">
        <row r="2">
          <cell r="C2">
            <v>0</v>
          </cell>
        </row>
      </sheetData>
      <sheetData sheetId="2639"/>
      <sheetData sheetId="2640"/>
      <sheetData sheetId="2641"/>
      <sheetData sheetId="2642"/>
      <sheetData sheetId="2643"/>
      <sheetData sheetId="2644"/>
      <sheetData sheetId="2645"/>
      <sheetData sheetId="2646">
        <row r="5">
          <cell r="C5">
            <v>0</v>
          </cell>
        </row>
      </sheetData>
      <sheetData sheetId="2647">
        <row r="5">
          <cell r="C5">
            <v>0</v>
          </cell>
        </row>
      </sheetData>
      <sheetData sheetId="2648">
        <row r="5">
          <cell r="C5">
            <v>0</v>
          </cell>
        </row>
      </sheetData>
      <sheetData sheetId="2649">
        <row r="5">
          <cell r="C5">
            <v>0</v>
          </cell>
        </row>
      </sheetData>
      <sheetData sheetId="2650"/>
      <sheetData sheetId="2651"/>
      <sheetData sheetId="2652"/>
      <sheetData sheetId="2653">
        <row r="5">
          <cell r="C5">
            <v>0</v>
          </cell>
        </row>
      </sheetData>
      <sheetData sheetId="2654">
        <row r="5">
          <cell r="C5">
            <v>0</v>
          </cell>
        </row>
      </sheetData>
      <sheetData sheetId="2655">
        <row r="5">
          <cell r="C5">
            <v>0</v>
          </cell>
        </row>
      </sheetData>
      <sheetData sheetId="2656">
        <row r="5">
          <cell r="C5">
            <v>0</v>
          </cell>
        </row>
      </sheetData>
      <sheetData sheetId="2657">
        <row r="5">
          <cell r="C5">
            <v>0</v>
          </cell>
        </row>
      </sheetData>
      <sheetData sheetId="2658">
        <row r="5">
          <cell r="C5">
            <v>0</v>
          </cell>
        </row>
      </sheetData>
      <sheetData sheetId="2659">
        <row r="5">
          <cell r="C5">
            <v>0</v>
          </cell>
        </row>
      </sheetData>
      <sheetData sheetId="2660">
        <row r="5">
          <cell r="C5">
            <v>0</v>
          </cell>
        </row>
      </sheetData>
      <sheetData sheetId="2661"/>
      <sheetData sheetId="2662"/>
      <sheetData sheetId="2663"/>
      <sheetData sheetId="2664"/>
      <sheetData sheetId="2665"/>
      <sheetData sheetId="2666"/>
      <sheetData sheetId="2667">
        <row r="5">
          <cell r="C5">
            <v>0</v>
          </cell>
        </row>
      </sheetData>
      <sheetData sheetId="2668"/>
      <sheetData sheetId="2669">
        <row r="5">
          <cell r="C5">
            <v>0</v>
          </cell>
        </row>
      </sheetData>
      <sheetData sheetId="2670">
        <row r="5">
          <cell r="C5">
            <v>0</v>
          </cell>
        </row>
      </sheetData>
      <sheetData sheetId="2671">
        <row r="5">
          <cell r="C5">
            <v>0</v>
          </cell>
        </row>
      </sheetData>
      <sheetData sheetId="2672">
        <row r="5">
          <cell r="C5">
            <v>0</v>
          </cell>
        </row>
      </sheetData>
      <sheetData sheetId="2673">
        <row r="5">
          <cell r="C5">
            <v>0</v>
          </cell>
        </row>
      </sheetData>
      <sheetData sheetId="2674"/>
      <sheetData sheetId="2675"/>
      <sheetData sheetId="2676"/>
      <sheetData sheetId="2677"/>
      <sheetData sheetId="2678"/>
      <sheetData sheetId="2679"/>
      <sheetData sheetId="2680"/>
      <sheetData sheetId="2681"/>
      <sheetData sheetId="2682">
        <row r="5">
          <cell r="C5">
            <v>0</v>
          </cell>
        </row>
      </sheetData>
      <sheetData sheetId="2683">
        <row r="5">
          <cell r="C5">
            <v>0</v>
          </cell>
        </row>
      </sheetData>
      <sheetData sheetId="2684">
        <row r="5">
          <cell r="C5">
            <v>0</v>
          </cell>
        </row>
      </sheetData>
      <sheetData sheetId="2685">
        <row r="5">
          <cell r="C5">
            <v>0</v>
          </cell>
        </row>
      </sheetData>
      <sheetData sheetId="2686">
        <row r="5">
          <cell r="C5">
            <v>0</v>
          </cell>
        </row>
      </sheetData>
      <sheetData sheetId="2687">
        <row r="5">
          <cell r="C5">
            <v>0</v>
          </cell>
        </row>
      </sheetData>
      <sheetData sheetId="2688">
        <row r="5">
          <cell r="C5">
            <v>0</v>
          </cell>
        </row>
      </sheetData>
      <sheetData sheetId="2689">
        <row r="5">
          <cell r="C5">
            <v>0</v>
          </cell>
        </row>
      </sheetData>
      <sheetData sheetId="2690"/>
      <sheetData sheetId="2691">
        <row r="5">
          <cell r="C5">
            <v>0</v>
          </cell>
        </row>
      </sheetData>
      <sheetData sheetId="2692">
        <row r="5">
          <cell r="C5">
            <v>0</v>
          </cell>
        </row>
      </sheetData>
      <sheetData sheetId="2693"/>
      <sheetData sheetId="2694">
        <row r="5">
          <cell r="C5">
            <v>0</v>
          </cell>
        </row>
      </sheetData>
      <sheetData sheetId="2695">
        <row r="5">
          <cell r="C5">
            <v>0</v>
          </cell>
        </row>
      </sheetData>
      <sheetData sheetId="2696">
        <row r="5">
          <cell r="C5">
            <v>0</v>
          </cell>
        </row>
      </sheetData>
      <sheetData sheetId="2697"/>
      <sheetData sheetId="2698">
        <row r="5">
          <cell r="C5">
            <v>0</v>
          </cell>
        </row>
      </sheetData>
      <sheetData sheetId="2699"/>
      <sheetData sheetId="2700"/>
      <sheetData sheetId="2701"/>
      <sheetData sheetId="2702"/>
      <sheetData sheetId="2703">
        <row r="5">
          <cell r="C5">
            <v>0</v>
          </cell>
        </row>
      </sheetData>
      <sheetData sheetId="2704">
        <row r="5">
          <cell r="C5">
            <v>0</v>
          </cell>
        </row>
      </sheetData>
      <sheetData sheetId="2705"/>
      <sheetData sheetId="2706"/>
      <sheetData sheetId="2707"/>
      <sheetData sheetId="2708"/>
      <sheetData sheetId="2709"/>
      <sheetData sheetId="2710">
        <row r="5">
          <cell r="C5">
            <v>0</v>
          </cell>
        </row>
      </sheetData>
      <sheetData sheetId="2711">
        <row r="5">
          <cell r="C5">
            <v>0</v>
          </cell>
        </row>
      </sheetData>
      <sheetData sheetId="2712"/>
      <sheetData sheetId="2713">
        <row r="5">
          <cell r="C5">
            <v>0</v>
          </cell>
        </row>
      </sheetData>
      <sheetData sheetId="2714">
        <row r="5">
          <cell r="C5">
            <v>0</v>
          </cell>
        </row>
      </sheetData>
      <sheetData sheetId="2715">
        <row r="5">
          <cell r="C5">
            <v>0</v>
          </cell>
        </row>
      </sheetData>
      <sheetData sheetId="2716">
        <row r="5">
          <cell r="C5">
            <v>0</v>
          </cell>
        </row>
      </sheetData>
      <sheetData sheetId="2717">
        <row r="5">
          <cell r="C5">
            <v>0</v>
          </cell>
        </row>
      </sheetData>
      <sheetData sheetId="2718">
        <row r="5">
          <cell r="C5">
            <v>0</v>
          </cell>
        </row>
      </sheetData>
      <sheetData sheetId="2719"/>
      <sheetData sheetId="2720"/>
      <sheetData sheetId="2721"/>
      <sheetData sheetId="2722"/>
      <sheetData sheetId="2723"/>
      <sheetData sheetId="2724">
        <row r="5">
          <cell r="C5">
            <v>0</v>
          </cell>
        </row>
      </sheetData>
      <sheetData sheetId="2725"/>
      <sheetData sheetId="2726">
        <row r="5">
          <cell r="C5">
            <v>0</v>
          </cell>
        </row>
      </sheetData>
      <sheetData sheetId="2727">
        <row r="5">
          <cell r="C5">
            <v>0</v>
          </cell>
        </row>
      </sheetData>
      <sheetData sheetId="2728">
        <row r="5">
          <cell r="C5">
            <v>0</v>
          </cell>
        </row>
      </sheetData>
      <sheetData sheetId="2729"/>
      <sheetData sheetId="2730"/>
      <sheetData sheetId="2731"/>
      <sheetData sheetId="2732"/>
      <sheetData sheetId="2733"/>
      <sheetData sheetId="2734"/>
      <sheetData sheetId="2735"/>
      <sheetData sheetId="2736"/>
      <sheetData sheetId="2737">
        <row r="2">
          <cell r="C2">
            <v>0</v>
          </cell>
        </row>
      </sheetData>
      <sheetData sheetId="2738"/>
      <sheetData sheetId="2739">
        <row r="5">
          <cell r="C5">
            <v>0</v>
          </cell>
        </row>
      </sheetData>
      <sheetData sheetId="2740">
        <row r="5">
          <cell r="C5">
            <v>0</v>
          </cell>
        </row>
      </sheetData>
      <sheetData sheetId="2741">
        <row r="5">
          <cell r="C5">
            <v>0</v>
          </cell>
        </row>
      </sheetData>
      <sheetData sheetId="2742">
        <row r="5">
          <cell r="C5">
            <v>0</v>
          </cell>
        </row>
      </sheetData>
      <sheetData sheetId="2743">
        <row r="5">
          <cell r="C5">
            <v>0</v>
          </cell>
        </row>
      </sheetData>
      <sheetData sheetId="2744">
        <row r="5">
          <cell r="C5">
            <v>0</v>
          </cell>
        </row>
      </sheetData>
      <sheetData sheetId="2745"/>
      <sheetData sheetId="2746"/>
      <sheetData sheetId="2747"/>
      <sheetData sheetId="2748"/>
      <sheetData sheetId="2749"/>
      <sheetData sheetId="2750"/>
      <sheetData sheetId="2751"/>
      <sheetData sheetId="2752"/>
      <sheetData sheetId="2753">
        <row r="5">
          <cell r="C5">
            <v>0</v>
          </cell>
        </row>
      </sheetData>
      <sheetData sheetId="2754"/>
      <sheetData sheetId="2755"/>
      <sheetData sheetId="2756"/>
      <sheetData sheetId="2757">
        <row r="2">
          <cell r="C2">
            <v>0</v>
          </cell>
        </row>
      </sheetData>
      <sheetData sheetId="2758"/>
      <sheetData sheetId="2759">
        <row r="2">
          <cell r="C2">
            <v>0</v>
          </cell>
        </row>
      </sheetData>
      <sheetData sheetId="2760">
        <row r="5">
          <cell r="C5">
            <v>0</v>
          </cell>
        </row>
      </sheetData>
      <sheetData sheetId="2761">
        <row r="2">
          <cell r="C2">
            <v>0</v>
          </cell>
        </row>
      </sheetData>
      <sheetData sheetId="2762"/>
      <sheetData sheetId="2763">
        <row r="2">
          <cell r="C2">
            <v>0</v>
          </cell>
        </row>
      </sheetData>
      <sheetData sheetId="2764"/>
      <sheetData sheetId="2765"/>
      <sheetData sheetId="2766"/>
      <sheetData sheetId="2767"/>
      <sheetData sheetId="2768"/>
      <sheetData sheetId="2769"/>
      <sheetData sheetId="2770">
        <row r="5">
          <cell r="C5">
            <v>0</v>
          </cell>
        </row>
      </sheetData>
      <sheetData sheetId="2771">
        <row r="5">
          <cell r="C5">
            <v>0</v>
          </cell>
        </row>
      </sheetData>
      <sheetData sheetId="2772"/>
      <sheetData sheetId="2773">
        <row r="5">
          <cell r="C5">
            <v>0</v>
          </cell>
        </row>
      </sheetData>
      <sheetData sheetId="2774"/>
      <sheetData sheetId="2775"/>
      <sheetData sheetId="2776"/>
      <sheetData sheetId="2777"/>
      <sheetData sheetId="2778"/>
      <sheetData sheetId="2779"/>
      <sheetData sheetId="2780"/>
      <sheetData sheetId="2781"/>
      <sheetData sheetId="2782"/>
      <sheetData sheetId="2783">
        <row r="2">
          <cell r="C2">
            <v>0</v>
          </cell>
        </row>
      </sheetData>
      <sheetData sheetId="2784"/>
      <sheetData sheetId="2785"/>
      <sheetData sheetId="2786"/>
      <sheetData sheetId="2787"/>
      <sheetData sheetId="2788"/>
      <sheetData sheetId="2789"/>
      <sheetData sheetId="2790" refreshError="1"/>
      <sheetData sheetId="2791" refreshError="1"/>
      <sheetData sheetId="2792" refreshError="1"/>
      <sheetData sheetId="2793">
        <row r="2">
          <cell r="C2">
            <v>0</v>
          </cell>
        </row>
      </sheetData>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ow r="2">
          <cell r="C2">
            <v>0</v>
          </cell>
        </row>
      </sheetData>
      <sheetData sheetId="2813">
        <row r="2">
          <cell r="C2">
            <v>0</v>
          </cell>
        </row>
      </sheetData>
      <sheetData sheetId="2814">
        <row r="2">
          <cell r="C2">
            <v>0</v>
          </cell>
        </row>
      </sheetData>
      <sheetData sheetId="2815">
        <row r="2">
          <cell r="C2">
            <v>0</v>
          </cell>
        </row>
      </sheetData>
      <sheetData sheetId="2816">
        <row r="2">
          <cell r="C2">
            <v>0</v>
          </cell>
        </row>
      </sheetData>
      <sheetData sheetId="2817">
        <row r="2">
          <cell r="C2">
            <v>0</v>
          </cell>
        </row>
      </sheetData>
      <sheetData sheetId="2818">
        <row r="2">
          <cell r="C2">
            <v>0</v>
          </cell>
        </row>
      </sheetData>
      <sheetData sheetId="2819">
        <row r="2">
          <cell r="C2">
            <v>0</v>
          </cell>
        </row>
      </sheetData>
      <sheetData sheetId="2820">
        <row r="2">
          <cell r="C2">
            <v>0</v>
          </cell>
        </row>
      </sheetData>
      <sheetData sheetId="2821">
        <row r="2">
          <cell r="C2">
            <v>0</v>
          </cell>
        </row>
      </sheetData>
      <sheetData sheetId="2822">
        <row r="2">
          <cell r="C2">
            <v>0</v>
          </cell>
        </row>
      </sheetData>
      <sheetData sheetId="2823">
        <row r="2">
          <cell r="C2">
            <v>0</v>
          </cell>
        </row>
      </sheetData>
      <sheetData sheetId="2824">
        <row r="2">
          <cell r="C2">
            <v>0</v>
          </cell>
        </row>
      </sheetData>
      <sheetData sheetId="2825">
        <row r="2">
          <cell r="C2">
            <v>0</v>
          </cell>
        </row>
      </sheetData>
      <sheetData sheetId="2826">
        <row r="2">
          <cell r="C2">
            <v>0</v>
          </cell>
        </row>
      </sheetData>
      <sheetData sheetId="2827">
        <row r="2">
          <cell r="C2">
            <v>0</v>
          </cell>
        </row>
      </sheetData>
      <sheetData sheetId="2828">
        <row r="2">
          <cell r="C2">
            <v>0</v>
          </cell>
        </row>
      </sheetData>
      <sheetData sheetId="2829">
        <row r="2">
          <cell r="C2">
            <v>0</v>
          </cell>
        </row>
      </sheetData>
      <sheetData sheetId="2830">
        <row r="2">
          <cell r="C2">
            <v>0</v>
          </cell>
        </row>
      </sheetData>
      <sheetData sheetId="2831">
        <row r="2">
          <cell r="C2">
            <v>0</v>
          </cell>
        </row>
      </sheetData>
      <sheetData sheetId="2832">
        <row r="2">
          <cell r="C2">
            <v>0</v>
          </cell>
        </row>
      </sheetData>
      <sheetData sheetId="2833">
        <row r="2">
          <cell r="C2">
            <v>0</v>
          </cell>
        </row>
      </sheetData>
      <sheetData sheetId="2834">
        <row r="2">
          <cell r="C2">
            <v>0</v>
          </cell>
        </row>
      </sheetData>
      <sheetData sheetId="2835">
        <row r="2">
          <cell r="C2">
            <v>0</v>
          </cell>
        </row>
      </sheetData>
      <sheetData sheetId="2836">
        <row r="2">
          <cell r="C2">
            <v>0</v>
          </cell>
        </row>
      </sheetData>
      <sheetData sheetId="2837">
        <row r="2">
          <cell r="C2">
            <v>0</v>
          </cell>
        </row>
      </sheetData>
      <sheetData sheetId="2838">
        <row r="2">
          <cell r="C2">
            <v>0</v>
          </cell>
        </row>
      </sheetData>
      <sheetData sheetId="2839">
        <row r="2">
          <cell r="C2">
            <v>0</v>
          </cell>
        </row>
      </sheetData>
      <sheetData sheetId="2840">
        <row r="2">
          <cell r="C2">
            <v>0</v>
          </cell>
        </row>
      </sheetData>
      <sheetData sheetId="2841">
        <row r="2">
          <cell r="C2">
            <v>0</v>
          </cell>
        </row>
      </sheetData>
      <sheetData sheetId="2842">
        <row r="2">
          <cell r="C2">
            <v>0</v>
          </cell>
        </row>
      </sheetData>
      <sheetData sheetId="2843">
        <row r="2">
          <cell r="C2">
            <v>0</v>
          </cell>
        </row>
      </sheetData>
      <sheetData sheetId="2844">
        <row r="2">
          <cell r="C2">
            <v>0</v>
          </cell>
        </row>
      </sheetData>
      <sheetData sheetId="2845">
        <row r="2">
          <cell r="C2">
            <v>0</v>
          </cell>
        </row>
      </sheetData>
      <sheetData sheetId="2846">
        <row r="2">
          <cell r="C2">
            <v>0</v>
          </cell>
        </row>
      </sheetData>
      <sheetData sheetId="2847">
        <row r="2">
          <cell r="C2">
            <v>0</v>
          </cell>
        </row>
      </sheetData>
      <sheetData sheetId="2848">
        <row r="2">
          <cell r="C2">
            <v>0</v>
          </cell>
        </row>
      </sheetData>
      <sheetData sheetId="2849">
        <row r="2">
          <cell r="C2">
            <v>0</v>
          </cell>
        </row>
      </sheetData>
      <sheetData sheetId="2850">
        <row r="2">
          <cell r="C2">
            <v>0</v>
          </cell>
        </row>
      </sheetData>
      <sheetData sheetId="2851">
        <row r="2">
          <cell r="C2">
            <v>0</v>
          </cell>
        </row>
      </sheetData>
      <sheetData sheetId="2852">
        <row r="2">
          <cell r="C2">
            <v>0</v>
          </cell>
        </row>
      </sheetData>
      <sheetData sheetId="2853">
        <row r="2">
          <cell r="C2">
            <v>0</v>
          </cell>
        </row>
      </sheetData>
      <sheetData sheetId="2854">
        <row r="2">
          <cell r="C2">
            <v>0</v>
          </cell>
        </row>
      </sheetData>
      <sheetData sheetId="2855">
        <row r="2">
          <cell r="C2">
            <v>0</v>
          </cell>
        </row>
      </sheetData>
      <sheetData sheetId="2856">
        <row r="2">
          <cell r="C2">
            <v>0</v>
          </cell>
        </row>
      </sheetData>
      <sheetData sheetId="2857">
        <row r="2">
          <cell r="C2">
            <v>0</v>
          </cell>
        </row>
      </sheetData>
      <sheetData sheetId="2858">
        <row r="2">
          <cell r="C2">
            <v>0</v>
          </cell>
        </row>
      </sheetData>
      <sheetData sheetId="2859">
        <row r="2">
          <cell r="C2">
            <v>0</v>
          </cell>
        </row>
      </sheetData>
      <sheetData sheetId="2860">
        <row r="2">
          <cell r="C2">
            <v>0</v>
          </cell>
        </row>
      </sheetData>
      <sheetData sheetId="2861">
        <row r="2">
          <cell r="C2">
            <v>0</v>
          </cell>
        </row>
      </sheetData>
      <sheetData sheetId="2862">
        <row r="2">
          <cell r="C2">
            <v>0</v>
          </cell>
        </row>
      </sheetData>
      <sheetData sheetId="2863">
        <row r="2">
          <cell r="C2">
            <v>0</v>
          </cell>
        </row>
      </sheetData>
      <sheetData sheetId="2864">
        <row r="2">
          <cell r="C2">
            <v>0</v>
          </cell>
        </row>
      </sheetData>
      <sheetData sheetId="2865">
        <row r="2">
          <cell r="C2">
            <v>0</v>
          </cell>
        </row>
      </sheetData>
      <sheetData sheetId="2866">
        <row r="2">
          <cell r="C2">
            <v>0</v>
          </cell>
        </row>
      </sheetData>
      <sheetData sheetId="2867">
        <row r="2">
          <cell r="C2">
            <v>0</v>
          </cell>
        </row>
      </sheetData>
      <sheetData sheetId="2868">
        <row r="2">
          <cell r="C2">
            <v>0</v>
          </cell>
        </row>
      </sheetData>
      <sheetData sheetId="2869">
        <row r="2">
          <cell r="C2">
            <v>0</v>
          </cell>
        </row>
      </sheetData>
      <sheetData sheetId="2870">
        <row r="2">
          <cell r="C2">
            <v>0</v>
          </cell>
        </row>
      </sheetData>
      <sheetData sheetId="2871">
        <row r="2">
          <cell r="C2">
            <v>0</v>
          </cell>
        </row>
      </sheetData>
      <sheetData sheetId="2872">
        <row r="2">
          <cell r="C2">
            <v>0</v>
          </cell>
        </row>
      </sheetData>
      <sheetData sheetId="2873">
        <row r="2">
          <cell r="C2">
            <v>0</v>
          </cell>
        </row>
      </sheetData>
      <sheetData sheetId="2874">
        <row r="2">
          <cell r="C2">
            <v>0</v>
          </cell>
        </row>
      </sheetData>
      <sheetData sheetId="2875">
        <row r="2">
          <cell r="C2">
            <v>0</v>
          </cell>
        </row>
      </sheetData>
      <sheetData sheetId="2876">
        <row r="2">
          <cell r="C2">
            <v>0</v>
          </cell>
        </row>
      </sheetData>
      <sheetData sheetId="2877">
        <row r="2">
          <cell r="C2">
            <v>0</v>
          </cell>
        </row>
      </sheetData>
      <sheetData sheetId="2878">
        <row r="2">
          <cell r="C2">
            <v>0</v>
          </cell>
        </row>
      </sheetData>
      <sheetData sheetId="2879">
        <row r="2">
          <cell r="C2">
            <v>0</v>
          </cell>
        </row>
      </sheetData>
      <sheetData sheetId="2880">
        <row r="2">
          <cell r="C2">
            <v>0</v>
          </cell>
        </row>
      </sheetData>
      <sheetData sheetId="2881">
        <row r="2">
          <cell r="C2">
            <v>0</v>
          </cell>
        </row>
      </sheetData>
      <sheetData sheetId="2882">
        <row r="2">
          <cell r="C2">
            <v>0</v>
          </cell>
        </row>
      </sheetData>
      <sheetData sheetId="2883">
        <row r="2">
          <cell r="C2">
            <v>0</v>
          </cell>
        </row>
      </sheetData>
      <sheetData sheetId="2884">
        <row r="2">
          <cell r="C2">
            <v>0</v>
          </cell>
        </row>
      </sheetData>
      <sheetData sheetId="2885">
        <row r="2">
          <cell r="C2">
            <v>0</v>
          </cell>
        </row>
      </sheetData>
      <sheetData sheetId="2886">
        <row r="2">
          <cell r="C2">
            <v>0</v>
          </cell>
        </row>
      </sheetData>
      <sheetData sheetId="2887">
        <row r="2">
          <cell r="C2">
            <v>0</v>
          </cell>
        </row>
      </sheetData>
      <sheetData sheetId="2888">
        <row r="2">
          <cell r="C2">
            <v>0</v>
          </cell>
        </row>
      </sheetData>
      <sheetData sheetId="2889">
        <row r="2">
          <cell r="C2">
            <v>0</v>
          </cell>
        </row>
      </sheetData>
      <sheetData sheetId="2890">
        <row r="2">
          <cell r="C2">
            <v>0</v>
          </cell>
        </row>
      </sheetData>
      <sheetData sheetId="2891">
        <row r="2">
          <cell r="C2">
            <v>0</v>
          </cell>
        </row>
      </sheetData>
      <sheetData sheetId="2892">
        <row r="2">
          <cell r="C2">
            <v>0</v>
          </cell>
        </row>
      </sheetData>
      <sheetData sheetId="2893">
        <row r="2">
          <cell r="C2">
            <v>0</v>
          </cell>
        </row>
      </sheetData>
      <sheetData sheetId="2894">
        <row r="2">
          <cell r="C2">
            <v>0</v>
          </cell>
        </row>
      </sheetData>
      <sheetData sheetId="2895">
        <row r="2">
          <cell r="C2">
            <v>0</v>
          </cell>
        </row>
      </sheetData>
      <sheetData sheetId="2896"/>
      <sheetData sheetId="2897"/>
      <sheetData sheetId="2898"/>
      <sheetData sheetId="2899">
        <row r="2">
          <cell r="C2">
            <v>0</v>
          </cell>
        </row>
      </sheetData>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2">
          <cell r="C2">
            <v>0</v>
          </cell>
        </row>
      </sheetData>
      <sheetData sheetId="2913">
        <row r="2">
          <cell r="C2">
            <v>0</v>
          </cell>
        </row>
      </sheetData>
      <sheetData sheetId="2914">
        <row r="2">
          <cell r="C2">
            <v>0</v>
          </cell>
        </row>
      </sheetData>
      <sheetData sheetId="2915">
        <row r="2">
          <cell r="C2">
            <v>0</v>
          </cell>
        </row>
      </sheetData>
      <sheetData sheetId="2916">
        <row r="2">
          <cell r="C2">
            <v>0</v>
          </cell>
        </row>
      </sheetData>
      <sheetData sheetId="2917">
        <row r="2">
          <cell r="C2">
            <v>0</v>
          </cell>
        </row>
      </sheetData>
      <sheetData sheetId="2918">
        <row r="2">
          <cell r="C2">
            <v>0</v>
          </cell>
        </row>
      </sheetData>
      <sheetData sheetId="2919">
        <row r="2">
          <cell r="C2">
            <v>0</v>
          </cell>
        </row>
      </sheetData>
      <sheetData sheetId="2920">
        <row r="2">
          <cell r="C2">
            <v>0</v>
          </cell>
        </row>
      </sheetData>
      <sheetData sheetId="2921">
        <row r="2">
          <cell r="C2">
            <v>0</v>
          </cell>
        </row>
      </sheetData>
      <sheetData sheetId="2922">
        <row r="2">
          <cell r="C2">
            <v>0</v>
          </cell>
        </row>
      </sheetData>
      <sheetData sheetId="2923">
        <row r="2">
          <cell r="C2">
            <v>0</v>
          </cell>
        </row>
      </sheetData>
      <sheetData sheetId="2924">
        <row r="2">
          <cell r="C2">
            <v>0</v>
          </cell>
        </row>
      </sheetData>
      <sheetData sheetId="2925">
        <row r="2">
          <cell r="C2">
            <v>0</v>
          </cell>
        </row>
      </sheetData>
      <sheetData sheetId="2926">
        <row r="2">
          <cell r="C2">
            <v>0</v>
          </cell>
        </row>
      </sheetData>
      <sheetData sheetId="2927">
        <row r="2">
          <cell r="C2">
            <v>0</v>
          </cell>
        </row>
      </sheetData>
      <sheetData sheetId="2928">
        <row r="2">
          <cell r="C2">
            <v>0</v>
          </cell>
        </row>
      </sheetData>
      <sheetData sheetId="2929"/>
      <sheetData sheetId="2930"/>
      <sheetData sheetId="2931"/>
      <sheetData sheetId="2932"/>
      <sheetData sheetId="2933"/>
      <sheetData sheetId="2934"/>
      <sheetData sheetId="2935"/>
      <sheetData sheetId="2936"/>
      <sheetData sheetId="2937"/>
      <sheetData sheetId="2938"/>
      <sheetData sheetId="2939"/>
      <sheetData sheetId="2940">
        <row r="2">
          <cell r="C2">
            <v>0</v>
          </cell>
        </row>
      </sheetData>
      <sheetData sheetId="2941">
        <row r="2">
          <cell r="C2">
            <v>0</v>
          </cell>
        </row>
      </sheetData>
      <sheetData sheetId="2942">
        <row r="2">
          <cell r="C2">
            <v>0</v>
          </cell>
        </row>
      </sheetData>
      <sheetData sheetId="2943">
        <row r="2">
          <cell r="C2">
            <v>0</v>
          </cell>
        </row>
      </sheetData>
      <sheetData sheetId="2944">
        <row r="2">
          <cell r="C2">
            <v>0</v>
          </cell>
        </row>
      </sheetData>
      <sheetData sheetId="2945">
        <row r="2">
          <cell r="C2">
            <v>0</v>
          </cell>
        </row>
      </sheetData>
      <sheetData sheetId="2946">
        <row r="2">
          <cell r="C2">
            <v>0</v>
          </cell>
        </row>
      </sheetData>
      <sheetData sheetId="2947">
        <row r="2">
          <cell r="C2">
            <v>0</v>
          </cell>
        </row>
      </sheetData>
      <sheetData sheetId="2948">
        <row r="2">
          <cell r="C2">
            <v>0</v>
          </cell>
        </row>
      </sheetData>
      <sheetData sheetId="2949">
        <row r="2">
          <cell r="C2">
            <v>0</v>
          </cell>
        </row>
      </sheetData>
      <sheetData sheetId="2950">
        <row r="2">
          <cell r="C2">
            <v>0</v>
          </cell>
        </row>
      </sheetData>
      <sheetData sheetId="2951">
        <row r="2">
          <cell r="C2">
            <v>0</v>
          </cell>
        </row>
      </sheetData>
      <sheetData sheetId="2952">
        <row r="2">
          <cell r="C2">
            <v>0</v>
          </cell>
        </row>
      </sheetData>
      <sheetData sheetId="2953">
        <row r="2">
          <cell r="C2">
            <v>0</v>
          </cell>
        </row>
      </sheetData>
      <sheetData sheetId="2954"/>
      <sheetData sheetId="2955">
        <row r="2">
          <cell r="C2">
            <v>0</v>
          </cell>
        </row>
      </sheetData>
      <sheetData sheetId="2956">
        <row r="2">
          <cell r="C2">
            <v>0</v>
          </cell>
        </row>
      </sheetData>
      <sheetData sheetId="2957">
        <row r="2">
          <cell r="C2">
            <v>0</v>
          </cell>
        </row>
      </sheetData>
      <sheetData sheetId="2958">
        <row r="2">
          <cell r="C2">
            <v>0</v>
          </cell>
        </row>
      </sheetData>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row r="5">
          <cell r="C5">
            <v>0</v>
          </cell>
        </row>
      </sheetData>
      <sheetData sheetId="3025"/>
      <sheetData sheetId="3026">
        <row r="5">
          <cell r="C5">
            <v>0</v>
          </cell>
        </row>
      </sheetData>
      <sheetData sheetId="3027"/>
      <sheetData sheetId="3028"/>
      <sheetData sheetId="3029"/>
      <sheetData sheetId="3030">
        <row r="5">
          <cell r="C5">
            <v>0</v>
          </cell>
        </row>
      </sheetData>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row r="5">
          <cell r="C5">
            <v>0</v>
          </cell>
        </row>
      </sheetData>
      <sheetData sheetId="3051"/>
      <sheetData sheetId="3052">
        <row r="5">
          <cell r="C5">
            <v>0</v>
          </cell>
        </row>
      </sheetData>
      <sheetData sheetId="3053"/>
      <sheetData sheetId="3054">
        <row r="5">
          <cell r="C5">
            <v>0</v>
          </cell>
        </row>
      </sheetData>
      <sheetData sheetId="3055">
        <row r="5">
          <cell r="C5">
            <v>0</v>
          </cell>
        </row>
      </sheetData>
      <sheetData sheetId="3056">
        <row r="5">
          <cell r="C5">
            <v>0</v>
          </cell>
        </row>
      </sheetData>
      <sheetData sheetId="3057">
        <row r="5">
          <cell r="C5">
            <v>0</v>
          </cell>
        </row>
      </sheetData>
      <sheetData sheetId="3058">
        <row r="5">
          <cell r="C5">
            <v>0</v>
          </cell>
        </row>
      </sheetData>
      <sheetData sheetId="3059">
        <row r="5">
          <cell r="C5">
            <v>0</v>
          </cell>
        </row>
      </sheetData>
      <sheetData sheetId="3060"/>
      <sheetData sheetId="3061"/>
      <sheetData sheetId="3062"/>
      <sheetData sheetId="3063">
        <row r="5">
          <cell r="C5">
            <v>0</v>
          </cell>
        </row>
      </sheetData>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row r="5">
          <cell r="C5">
            <v>0</v>
          </cell>
        </row>
      </sheetData>
      <sheetData sheetId="3079"/>
      <sheetData sheetId="3080">
        <row r="5">
          <cell r="C5">
            <v>0</v>
          </cell>
        </row>
      </sheetData>
      <sheetData sheetId="3081"/>
      <sheetData sheetId="3082"/>
      <sheetData sheetId="3083"/>
      <sheetData sheetId="3084">
        <row r="5">
          <cell r="C5">
            <v>0</v>
          </cell>
        </row>
      </sheetData>
      <sheetData sheetId="3085"/>
      <sheetData sheetId="3086"/>
      <sheetData sheetId="3087"/>
      <sheetData sheetId="3088">
        <row r="5">
          <cell r="C5">
            <v>0</v>
          </cell>
        </row>
      </sheetData>
      <sheetData sheetId="3089"/>
      <sheetData sheetId="3090"/>
      <sheetData sheetId="3091"/>
      <sheetData sheetId="3092"/>
      <sheetData sheetId="3093">
        <row r="5">
          <cell r="C5">
            <v>0</v>
          </cell>
        </row>
      </sheetData>
      <sheetData sheetId="3094"/>
      <sheetData sheetId="3095"/>
      <sheetData sheetId="3096"/>
      <sheetData sheetId="3097"/>
      <sheetData sheetId="3098"/>
      <sheetData sheetId="3099"/>
      <sheetData sheetId="3100" refreshError="1"/>
      <sheetData sheetId="310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sheetData sheetId="3111" refreshError="1"/>
      <sheetData sheetId="3112" refreshError="1"/>
      <sheetData sheetId="3113"/>
      <sheetData sheetId="3114" refreshError="1"/>
      <sheetData sheetId="3115"/>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sheetData sheetId="3163" refreshError="1"/>
      <sheetData sheetId="3164" refreshError="1"/>
      <sheetData sheetId="3165"/>
      <sheetData sheetId="3166" refreshError="1"/>
      <sheetData sheetId="3167"/>
      <sheetData sheetId="3168" refreshError="1"/>
      <sheetData sheetId="3169"/>
      <sheetData sheetId="3170" refreshError="1"/>
      <sheetData sheetId="3171"/>
      <sheetData sheetId="3172" refreshError="1"/>
      <sheetData sheetId="3173" refreshError="1"/>
      <sheetData sheetId="3174" refreshError="1"/>
      <sheetData sheetId="3175" refreshError="1"/>
      <sheetData sheetId="3176" refreshError="1"/>
      <sheetData sheetId="3177" refreshError="1"/>
      <sheetData sheetId="3178"/>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sheetData sheetId="3217" refreshError="1"/>
      <sheetData sheetId="3218"/>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ow r="2">
          <cell r="C2">
            <v>0</v>
          </cell>
        </row>
      </sheetData>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ow r="2">
          <cell r="C2">
            <v>0</v>
          </cell>
        </row>
      </sheetData>
      <sheetData sheetId="3279" refreshError="1"/>
      <sheetData sheetId="3280" refreshError="1"/>
      <sheetData sheetId="3281" refreshError="1"/>
      <sheetData sheetId="3282" refreshError="1"/>
      <sheetData sheetId="3283" refreshError="1"/>
      <sheetData sheetId="3284" refreshError="1"/>
      <sheetData sheetId="3285" refreshError="1"/>
      <sheetData sheetId="3286"/>
      <sheetData sheetId="3287" refreshError="1"/>
      <sheetData sheetId="3288" refreshError="1"/>
      <sheetData sheetId="3289" refreshError="1"/>
      <sheetData sheetId="3290" refreshError="1"/>
      <sheetData sheetId="3291" refreshError="1"/>
      <sheetData sheetId="3292" refreshError="1"/>
      <sheetData sheetId="3293"/>
      <sheetData sheetId="3294"/>
      <sheetData sheetId="3295"/>
      <sheetData sheetId="3296"/>
      <sheetData sheetId="3297"/>
      <sheetData sheetId="3298"/>
      <sheetData sheetId="3299"/>
      <sheetData sheetId="3300"/>
      <sheetData sheetId="3301"/>
      <sheetData sheetId="3302">
        <row r="2">
          <cell r="C2">
            <v>0</v>
          </cell>
        </row>
      </sheetData>
      <sheetData sheetId="3303">
        <row r="2">
          <cell r="C2">
            <v>0</v>
          </cell>
        </row>
      </sheetData>
      <sheetData sheetId="3304">
        <row r="2">
          <cell r="C2">
            <v>0</v>
          </cell>
        </row>
      </sheetData>
      <sheetData sheetId="3305">
        <row r="2">
          <cell r="C2">
            <v>0</v>
          </cell>
        </row>
      </sheetData>
      <sheetData sheetId="3306">
        <row r="2">
          <cell r="C2">
            <v>0</v>
          </cell>
        </row>
      </sheetData>
      <sheetData sheetId="3307">
        <row r="2">
          <cell r="C2">
            <v>0</v>
          </cell>
        </row>
      </sheetData>
      <sheetData sheetId="3308">
        <row r="2">
          <cell r="C2">
            <v>0</v>
          </cell>
        </row>
      </sheetData>
      <sheetData sheetId="3309"/>
      <sheetData sheetId="3310">
        <row r="2">
          <cell r="C2">
            <v>0</v>
          </cell>
        </row>
      </sheetData>
      <sheetData sheetId="3311">
        <row r="2">
          <cell r="C2">
            <v>0</v>
          </cell>
        </row>
      </sheetData>
      <sheetData sheetId="3312">
        <row r="2">
          <cell r="C2">
            <v>0</v>
          </cell>
        </row>
      </sheetData>
      <sheetData sheetId="3313">
        <row r="2">
          <cell r="C2">
            <v>0</v>
          </cell>
        </row>
      </sheetData>
      <sheetData sheetId="3314">
        <row r="2">
          <cell r="C2">
            <v>0</v>
          </cell>
        </row>
      </sheetData>
      <sheetData sheetId="3315">
        <row r="2">
          <cell r="C2">
            <v>0</v>
          </cell>
        </row>
      </sheetData>
      <sheetData sheetId="3316">
        <row r="2">
          <cell r="C2">
            <v>0</v>
          </cell>
        </row>
      </sheetData>
      <sheetData sheetId="3317">
        <row r="2">
          <cell r="C2">
            <v>0</v>
          </cell>
        </row>
      </sheetData>
      <sheetData sheetId="3318">
        <row r="2">
          <cell r="C2">
            <v>0</v>
          </cell>
        </row>
      </sheetData>
      <sheetData sheetId="3319"/>
      <sheetData sheetId="3320"/>
      <sheetData sheetId="3321"/>
      <sheetData sheetId="3322"/>
      <sheetData sheetId="3323"/>
      <sheetData sheetId="3324"/>
      <sheetData sheetId="3325"/>
      <sheetData sheetId="3326">
        <row r="2">
          <cell r="C2">
            <v>0</v>
          </cell>
        </row>
      </sheetData>
      <sheetData sheetId="3327">
        <row r="2">
          <cell r="C2">
            <v>0</v>
          </cell>
        </row>
      </sheetData>
      <sheetData sheetId="3328">
        <row r="2">
          <cell r="C2">
            <v>0</v>
          </cell>
        </row>
      </sheetData>
      <sheetData sheetId="3329">
        <row r="2">
          <cell r="C2">
            <v>0</v>
          </cell>
        </row>
      </sheetData>
      <sheetData sheetId="3330">
        <row r="2">
          <cell r="C2">
            <v>0</v>
          </cell>
        </row>
      </sheetData>
      <sheetData sheetId="3331">
        <row r="2">
          <cell r="C2">
            <v>0</v>
          </cell>
        </row>
      </sheetData>
      <sheetData sheetId="3332"/>
      <sheetData sheetId="3333"/>
      <sheetData sheetId="3334"/>
      <sheetData sheetId="3335"/>
      <sheetData sheetId="3336"/>
      <sheetData sheetId="3337"/>
      <sheetData sheetId="3338"/>
      <sheetData sheetId="3339">
        <row r="2">
          <cell r="C2">
            <v>0</v>
          </cell>
        </row>
      </sheetData>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row r="2">
          <cell r="C2">
            <v>0</v>
          </cell>
        </row>
      </sheetData>
      <sheetData sheetId="3388">
        <row r="2">
          <cell r="C2">
            <v>0</v>
          </cell>
        </row>
      </sheetData>
      <sheetData sheetId="3389">
        <row r="2">
          <cell r="C2">
            <v>0</v>
          </cell>
        </row>
      </sheetData>
      <sheetData sheetId="3390">
        <row r="2">
          <cell r="C2">
            <v>0</v>
          </cell>
        </row>
      </sheetData>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row r="2">
          <cell r="C2">
            <v>0</v>
          </cell>
        </row>
      </sheetData>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row r="2">
          <cell r="C2">
            <v>0</v>
          </cell>
        </row>
      </sheetData>
      <sheetData sheetId="3596"/>
      <sheetData sheetId="3597"/>
      <sheetData sheetId="3598"/>
      <sheetData sheetId="3599"/>
      <sheetData sheetId="3600"/>
      <sheetData sheetId="3601">
        <row r="2">
          <cell r="C2">
            <v>0</v>
          </cell>
        </row>
      </sheetData>
      <sheetData sheetId="3602"/>
      <sheetData sheetId="3603">
        <row r="2">
          <cell r="C2">
            <v>0</v>
          </cell>
        </row>
      </sheetData>
      <sheetData sheetId="3604"/>
      <sheetData sheetId="3605"/>
      <sheetData sheetId="3606"/>
      <sheetData sheetId="3607">
        <row r="2">
          <cell r="C2">
            <v>0</v>
          </cell>
        </row>
      </sheetData>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row r="2">
          <cell r="C2">
            <v>0</v>
          </cell>
        </row>
      </sheetData>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row r="2">
          <cell r="C2">
            <v>0</v>
          </cell>
        </row>
      </sheetData>
      <sheetData sheetId="3929">
        <row r="2">
          <cell r="C2">
            <v>0</v>
          </cell>
        </row>
      </sheetData>
      <sheetData sheetId="3930">
        <row r="2">
          <cell r="C2">
            <v>0</v>
          </cell>
        </row>
      </sheetData>
      <sheetData sheetId="3931">
        <row r="2">
          <cell r="C2">
            <v>0</v>
          </cell>
        </row>
      </sheetData>
      <sheetData sheetId="3932">
        <row r="2">
          <cell r="C2">
            <v>0</v>
          </cell>
        </row>
      </sheetData>
      <sheetData sheetId="3933">
        <row r="2">
          <cell r="C2">
            <v>0</v>
          </cell>
        </row>
      </sheetData>
      <sheetData sheetId="3934">
        <row r="2">
          <cell r="C2">
            <v>0</v>
          </cell>
        </row>
      </sheetData>
      <sheetData sheetId="3935"/>
      <sheetData sheetId="3936">
        <row r="2">
          <cell r="C2">
            <v>0</v>
          </cell>
        </row>
      </sheetData>
      <sheetData sheetId="3937">
        <row r="2">
          <cell r="C2">
            <v>0</v>
          </cell>
        </row>
      </sheetData>
      <sheetData sheetId="3938">
        <row r="2">
          <cell r="C2">
            <v>0</v>
          </cell>
        </row>
      </sheetData>
      <sheetData sheetId="3939">
        <row r="2">
          <cell r="C2">
            <v>0</v>
          </cell>
        </row>
      </sheetData>
      <sheetData sheetId="3940">
        <row r="2">
          <cell r="C2">
            <v>0</v>
          </cell>
        </row>
      </sheetData>
      <sheetData sheetId="3941">
        <row r="2">
          <cell r="C2">
            <v>0</v>
          </cell>
        </row>
      </sheetData>
      <sheetData sheetId="3942">
        <row r="2">
          <cell r="C2">
            <v>0</v>
          </cell>
        </row>
      </sheetData>
      <sheetData sheetId="3943">
        <row r="2">
          <cell r="C2">
            <v>0</v>
          </cell>
        </row>
      </sheetData>
      <sheetData sheetId="3944">
        <row r="2">
          <cell r="C2">
            <v>0</v>
          </cell>
        </row>
      </sheetData>
      <sheetData sheetId="3945"/>
      <sheetData sheetId="3946">
        <row r="2">
          <cell r="C2">
            <v>0</v>
          </cell>
        </row>
      </sheetData>
      <sheetData sheetId="3947">
        <row r="2">
          <cell r="C2">
            <v>0</v>
          </cell>
        </row>
      </sheetData>
      <sheetData sheetId="3948">
        <row r="2">
          <cell r="C2">
            <v>0</v>
          </cell>
        </row>
      </sheetData>
      <sheetData sheetId="3949">
        <row r="2">
          <cell r="C2">
            <v>0</v>
          </cell>
        </row>
      </sheetData>
      <sheetData sheetId="3950">
        <row r="2">
          <cell r="C2">
            <v>0</v>
          </cell>
        </row>
      </sheetData>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efreshError="1"/>
      <sheetData sheetId="4355" refreshError="1"/>
      <sheetData sheetId="4356" refreshError="1"/>
      <sheetData sheetId="4357" refreshError="1"/>
      <sheetData sheetId="4358" refreshError="1"/>
      <sheetData sheetId="4359" refreshError="1"/>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CSTATE (2)"/>
      <sheetName val="INCSTATE"/>
      <sheetName val="Assumptions"/>
      <sheetName val="Obj List"/>
      <sheetName val="SDA List"/>
      <sheetName val="Lists"/>
      <sheetName val="FORM1"/>
      <sheetName val="SUMMARY"/>
      <sheetName val="10. Lists"/>
      <sheetName val="DATA SHEET"/>
      <sheetName val="Malaria"/>
      <sheetName val="workplan Lists"/>
      <sheetName val="Pharma CIs"/>
      <sheetName val="INCSTATE_(2)"/>
      <sheetName val="Obj_List"/>
      <sheetName val="SDA_List"/>
      <sheetName val="10__Lists"/>
      <sheetName val="DATA_SHEET"/>
      <sheetName val="workplan_Lists"/>
      <sheetName val="INCSTATE_(2)1"/>
      <sheetName val="Obj_List1"/>
      <sheetName val="SDA_List1"/>
      <sheetName val="10__Lists1"/>
      <sheetName val="DATA_SHEET1"/>
      <sheetName val="workplan_Lists1"/>
      <sheetName val="Names"/>
      <sheetName val="Definition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1. Monthly Summary &amp; recon"/>
      <sheetName val="2. Variances_activities"/>
      <sheetName val="3. Variances_CCs"/>
      <sheetName val="4a. Expenditure Journal Q1"/>
      <sheetName val="9. Logframe"/>
      <sheetName val="4b. Expenditure Journal Q2"/>
      <sheetName val="4c. Expenditure Journal Q3"/>
      <sheetName val="4d. Expenditure Journal Q4"/>
      <sheetName val="5. Inventory Control"/>
      <sheetName val="6. Asset Register"/>
      <sheetName val="10. Lists"/>
      <sheetName val="Numbering"/>
      <sheetName val="7. NACOSA ZAR"/>
      <sheetName val="8. M&amp;E Summary"/>
      <sheetName val="9a. M&amp;E CHBC Q5"/>
      <sheetName val="9b. M&amp;E CHBC Q6"/>
      <sheetName val="9c. M&amp;E CHBC Q7"/>
      <sheetName val="9d. M&amp;E CHBC Q8"/>
      <sheetName val="11. Finance and M&amp;E Recon"/>
      <sheetName val="10a. M&amp;E HCT Q5"/>
      <sheetName val="10b. M&amp;E HCT Q6"/>
      <sheetName val="10c. M&amp;E HCT Q7"/>
      <sheetName val="10d. M&amp;E HCT Q8"/>
      <sheetName val="11. M&amp;E PERFORMANCE FRAMEWORK"/>
      <sheetName val="INCSTATE"/>
      <sheetName val="workplan Lists"/>
      <sheetName val="ValidationLists"/>
      <sheetName val="Obj List"/>
      <sheetName val="SDA List"/>
      <sheetName val="Hillcrest AIDS Centre  JULY 2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2">
          <cell r="B32" t="str">
            <v>Procurement Modalities</v>
          </cell>
        </row>
        <row r="33">
          <cell r="B33" t="str">
            <v>Prudent buying</v>
          </cell>
        </row>
        <row r="34">
          <cell r="B34" t="str">
            <v>3 quotes</v>
          </cell>
        </row>
        <row r="35">
          <cell r="B35" t="str">
            <v>Restricted tender</v>
          </cell>
        </row>
        <row r="36">
          <cell r="B36" t="str">
            <v>Open tender</v>
          </cell>
        </row>
        <row r="37">
          <cell r="B37" t="str">
            <v>Select one</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fGF"/>
      <sheetName val="FA2IP"/>
      <sheetName val="FRbFA"/>
      <sheetName val="FRbAPSum"/>
      <sheetName val="FRbAp"/>
      <sheetName val="Comb per organisation"/>
      <sheetName val="Combined Pino"/>
      <sheetName val="Gerda Combined"/>
      <sheetName val="Combined"/>
      <sheetName val="Sheet1"/>
      <sheetName val="Obj 01"/>
      <sheetName val="Obj 02"/>
      <sheetName val="Obj 03"/>
      <sheetName val="Obj 04"/>
      <sheetName val="Obj 05"/>
      <sheetName val="Obj 06"/>
      <sheetName val="Obj 07"/>
      <sheetName val="Obj List"/>
      <sheetName val="SDA List"/>
      <sheetName val="Act List"/>
      <sheetName val="App List"/>
      <sheetName val="ValidationLists"/>
      <sheetName val="10.Lists"/>
      <sheetName val="Lists"/>
      <sheetName val="Dropdown Lists"/>
      <sheetName val="Dropdown List"/>
      <sheetName val="3. Cost Category Analysis"/>
      <sheetName val="DATA SHEET"/>
      <sheetName val="11. Cost Category Analysis"/>
      <sheetName val="2. Input Cost sheet"/>
      <sheetName val="CatInt"/>
      <sheetName val="CatModules"/>
      <sheetName val="CatCostInput"/>
      <sheetName val="5. Summary budgets"/>
      <sheetName val="7a. Payment Recommendation Q3"/>
      <sheetName val="10. Lists"/>
      <sheetName val="12. Data"/>
      <sheetName val="Data"/>
    </sheetNames>
    <sheetDataSet>
      <sheetData sheetId="0">
        <row r="1">
          <cell r="A1" t="str">
            <v>ACT O1: Developing and disseminating HIV prevention messages for specific communities and vulnerable groups</v>
          </cell>
        </row>
      </sheetData>
      <sheetData sheetId="1">
        <row r="1">
          <cell r="A1" t="str">
            <v>ACT O1: Developing and disseminating HIV prevention messages for specific communities and vulnerable groups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A1" t="str">
            <v>ACT O1: Developing and disseminating HIV prevention messages for specific communities and vulnerable groups</v>
          </cell>
        </row>
      </sheetData>
      <sheetData sheetId="19">
        <row r="1">
          <cell r="A1" t="str">
            <v>ACT O1: Developing and disseminating HIV prevention messages for specific communities and vulnerable groups</v>
          </cell>
        </row>
        <row r="2">
          <cell r="A2" t="str">
            <v>ACT O2: Developing and disseminating messages to promote positive health seeking behaviour for specific communities and vulnerable groups</v>
          </cell>
        </row>
        <row r="3">
          <cell r="A3" t="str">
            <v>ACT O3: Establishing and supporting HIV prevention clubs and other support groups for young people</v>
          </cell>
        </row>
        <row r="4">
          <cell r="A4" t="str">
            <v>ACT 04: Training and supporting community HIV and AIDS peer educators</v>
          </cell>
        </row>
        <row r="5">
          <cell r="A5" t="str">
            <v>ACT 05: Establishing new schools based HIV and AIDS programmes</v>
          </cell>
        </row>
        <row r="6">
          <cell r="A6" t="str">
            <v>ACT 06: Establishing new programmes for HIV prevention among people attending health facilities</v>
          </cell>
        </row>
        <row r="7">
          <cell r="A7" t="str">
            <v>ACT 07: Supporting orgnisation in creating HIV and AIDS workplace policies and programmes</v>
          </cell>
        </row>
        <row r="8">
          <cell r="A8" t="str">
            <v>ACT 08: Distributing Condoms in the Public Sector and NGO sector</v>
          </cell>
        </row>
        <row r="9">
          <cell r="A9" t="str">
            <v>ACT 09: Establishing new VCT sites in underserved rural areas</v>
          </cell>
        </row>
        <row r="10">
          <cell r="A10" t="str">
            <v>ACT 10: Training HIV and AIDS counsellors</v>
          </cell>
        </row>
        <row r="11">
          <cell r="A11" t="str">
            <v>ACT 11: Undertaking outreach activities to promote utilization of counselling and testing services</v>
          </cell>
        </row>
        <row r="12">
          <cell r="A12" t="str">
            <v>ACT 12: Strengthening ongoing efforts aimed at reducing stigma associated with HIV and AIDS</v>
          </cell>
        </row>
        <row r="13">
          <cell r="A13" t="str">
            <v xml:space="preserve">ACT 13: Building NGO capacity </v>
          </cell>
        </row>
        <row r="14">
          <cell r="A14" t="str">
            <v>ACT 14: Engaging with existing community leaders and service providers to strengthen service provision.</v>
          </cell>
        </row>
        <row r="15">
          <cell r="A15" t="str">
            <v>ACT 15: Strengthen community treatment literacy and adherence support efforts</v>
          </cell>
        </row>
        <row r="16">
          <cell r="A16" t="str">
            <v>ACT 16: Strengthening and expanding home based care services for people with HIV and AIDS</v>
          </cell>
        </row>
        <row r="17">
          <cell r="A17" t="str">
            <v>ACT 17: Training of community care givers in provision and support of quality home based care</v>
          </cell>
        </row>
        <row r="18">
          <cell r="A18" t="str">
            <v xml:space="preserve">ACT 18: Establishing linkages between home based care and programmes to support orphans and other vulnerable children </v>
          </cell>
        </row>
        <row r="19">
          <cell r="A19" t="str">
            <v>ACT 19: Extending social support services for orphans and other vulnerable children to communities that have none</v>
          </cell>
        </row>
        <row r="20">
          <cell r="A20" t="str">
            <v>ACT 20: Supporting and developing new support groups for individuals and families living with HIV and AIDS</v>
          </cell>
        </row>
        <row r="21">
          <cell r="A21" t="str">
            <v>ACT 21: Facilitating provision of basic needs including nutrition and household food security for people/families affected by HIV and AIDS</v>
          </cell>
        </row>
        <row r="22">
          <cell r="A22" t="str">
            <v>ACT 22: Training Health and other professionals in programme management</v>
          </cell>
        </row>
        <row r="23">
          <cell r="A23" t="str">
            <v>ACT 23: Training Support staff in HIV and AIDS supportive management</v>
          </cell>
        </row>
      </sheetData>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e"/>
      <sheetName val="Annual"/>
      <sheetName val="Decanting report_Jul-Sep 16"/>
      <sheetName val="Decanting report_Oct-Dec 16"/>
      <sheetName val="Decanting report_Jan-Mar 17"/>
      <sheetName val="Decanting report_Apr-Jun 17"/>
      <sheetName val="Decanting report_Jul-Sep 17"/>
      <sheetName val="Sheet1"/>
      <sheetName val="Look up tables"/>
      <sheetName val="10. Lists"/>
    </sheetNames>
    <sheetDataSet>
      <sheetData sheetId="0"/>
      <sheetData sheetId="1"/>
      <sheetData sheetId="2"/>
      <sheetData sheetId="3"/>
      <sheetData sheetId="4"/>
      <sheetData sheetId="5"/>
      <sheetData sheetId="6"/>
      <sheetData sheetId="7">
        <row r="8">
          <cell r="A8" t="str">
            <v>ec_Eastern_Cape_Province</v>
          </cell>
        </row>
        <row r="9">
          <cell r="A9" t="str">
            <v>fs_Free_State_Province</v>
          </cell>
        </row>
        <row r="10">
          <cell r="A10" t="str">
            <v>gp_Gauteng_Province</v>
          </cell>
        </row>
        <row r="11">
          <cell r="A11" t="str">
            <v>kz_KwaZulu_Natal_Province</v>
          </cell>
        </row>
        <row r="12">
          <cell r="A12" t="str">
            <v>lp_Limpopo_Province</v>
          </cell>
        </row>
        <row r="13">
          <cell r="A13" t="str">
            <v>mp_Mpumalanga_Province</v>
          </cell>
        </row>
        <row r="14">
          <cell r="A14" t="str">
            <v>nw_North_West_Province</v>
          </cell>
        </row>
        <row r="15">
          <cell r="A15" t="str">
            <v>wc_Western_Cape_Province</v>
          </cell>
        </row>
      </sheetData>
      <sheetData sheetId="8" refreshError="1"/>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s"/>
      <sheetName val="Pharma CIs"/>
      <sheetName val="Chg log"/>
      <sheetName val="Instructions"/>
      <sheetName val="Setup"/>
      <sheetName val="Detailed Budget"/>
      <sheetName val="Currencies"/>
      <sheetName val="Assumptions TRC"/>
      <sheetName val="TRC-PIVOT"/>
      <sheetName val="Assumptions HR"/>
      <sheetName val="Assumptions Other"/>
      <sheetName val="Budget Summary"/>
      <sheetName val="Summary by Intervention"/>
      <sheetName val="Summary by Cost Input"/>
      <sheetName val="CatInt"/>
      <sheetName val="Cost Inputs"/>
      <sheetName val="Concept Note Module Budget"/>
      <sheetName val="Free sheet-enter what you need"/>
      <sheetName val="Free pivot table"/>
      <sheetName val="Rank unique Mod-Int-PR"/>
      <sheetName val="Country"/>
      <sheetName val="Recipient"/>
      <sheetName val="Assumptions"/>
      <sheetName val="CatCmp"/>
      <sheetName val="CatModules"/>
      <sheetName val="ModInCmp"/>
      <sheetName val="Budget Lines"/>
      <sheetName val="ActivityConcat"/>
      <sheetName val="Translations"/>
      <sheetName val="CostGroup"/>
      <sheetName val="Data Sheet"/>
      <sheetName val="IRS FORMAT GF"/>
      <sheetName val="Range Page"/>
      <sheetName val="Budget Summary En"/>
      <sheetName val="analysis"/>
      <sheetName val="Chg_log"/>
      <sheetName val="Detailed_Budget"/>
      <sheetName val="Assumptions_TRC"/>
      <sheetName val="Assumptions_HR"/>
      <sheetName val="Assumptions_Other"/>
      <sheetName val="Budget_Summary"/>
      <sheetName val="Summary_by_Intervention"/>
      <sheetName val="Summary_by_Cost_Input"/>
      <sheetName val="Cost_Inputs"/>
      <sheetName val="Concept_Note_Module_Budget"/>
      <sheetName val="Free_sheet-enter_what_you_need"/>
      <sheetName val="Free_pivot_table"/>
      <sheetName val="Rank_unique_Mod-Int-PR"/>
      <sheetName val="Budget_Lines"/>
      <sheetName val="Pharma_CIs"/>
      <sheetName val="Data_Sheet"/>
      <sheetName val="Chg_log3"/>
      <sheetName val="Detailed_Budget3"/>
      <sheetName val="Assumptions_TRC3"/>
      <sheetName val="Assumptions_HR3"/>
      <sheetName val="Assumptions_Other3"/>
      <sheetName val="Budget_Summary3"/>
      <sheetName val="Summary_by_Intervention3"/>
      <sheetName val="Summary_by_Cost_Input3"/>
      <sheetName val="Cost_Inputs3"/>
      <sheetName val="Concept_Note_Module_Budget3"/>
      <sheetName val="Free_sheet-enter_what_you_need3"/>
      <sheetName val="Free_pivot_table3"/>
      <sheetName val="Rank_unique_Mod-Int-PR3"/>
      <sheetName val="Budget_Lines3"/>
      <sheetName val="Pharma_CIs3"/>
      <sheetName val="Data_Sheet3"/>
      <sheetName val="IRS_FORMAT_GF2"/>
      <sheetName val="Range_Page2"/>
      <sheetName val="Chg_log1"/>
      <sheetName val="Detailed_Budget1"/>
      <sheetName val="Assumptions_TRC1"/>
      <sheetName val="Assumptions_HR1"/>
      <sheetName val="Assumptions_Other1"/>
      <sheetName val="Budget_Summary1"/>
      <sheetName val="Summary_by_Intervention1"/>
      <sheetName val="Summary_by_Cost_Input1"/>
      <sheetName val="Cost_Inputs1"/>
      <sheetName val="Concept_Note_Module_Budget1"/>
      <sheetName val="Free_sheet-enter_what_you_need1"/>
      <sheetName val="Free_pivot_table1"/>
      <sheetName val="Rank_unique_Mod-Int-PR1"/>
      <sheetName val="Budget_Lines1"/>
      <sheetName val="Pharma_CIs1"/>
      <sheetName val="Data_Sheet1"/>
      <sheetName val="IRS_FORMAT_GF"/>
      <sheetName val="Range_Page"/>
      <sheetName val="Chg_log2"/>
      <sheetName val="Detailed_Budget2"/>
      <sheetName val="Assumptions_TRC2"/>
      <sheetName val="Assumptions_HR2"/>
      <sheetName val="Assumptions_Other2"/>
      <sheetName val="Budget_Summary2"/>
      <sheetName val="Summary_by_Intervention2"/>
      <sheetName val="Summary_by_Cost_Input2"/>
      <sheetName val="Cost_Inputs2"/>
      <sheetName val="Concept_Note_Module_Budget2"/>
      <sheetName val="Free_sheet-enter_what_you_need2"/>
      <sheetName val="Free_pivot_table2"/>
      <sheetName val="Rank_unique_Mod-Int-PR2"/>
      <sheetName val="Budget_Lines2"/>
      <sheetName val="Pharma_CIs2"/>
      <sheetName val="Data_Sheet2"/>
      <sheetName val="IRS_FORMAT_GF1"/>
      <sheetName val="Range_Page1"/>
      <sheetName val="Chg_log4"/>
      <sheetName val="Detailed_Budget4"/>
      <sheetName val="Assumptions_TRC4"/>
      <sheetName val="Assumptions_HR4"/>
      <sheetName val="Assumptions_Other4"/>
      <sheetName val="Budget_Summary4"/>
      <sheetName val="Summary_by_Intervention4"/>
      <sheetName val="Summary_by_Cost_Input4"/>
      <sheetName val="Cost_Inputs4"/>
      <sheetName val="Concept_Note_Module_Budget4"/>
      <sheetName val="Free_sheet-enter_what_you_need4"/>
      <sheetName val="Free_pivot_table4"/>
      <sheetName val="Rank_unique_Mod-Int-PR4"/>
      <sheetName val="Budget_Lines4"/>
      <sheetName val="Pharma_CIs4"/>
      <sheetName val="Data_Sheet4"/>
      <sheetName val="IRS_FORMAT_GF3"/>
      <sheetName val="Range_Page3"/>
      <sheetName val="Chg_log5"/>
      <sheetName val="Detailed_Budget5"/>
      <sheetName val="Assumptions_TRC5"/>
      <sheetName val="Assumptions_HR5"/>
      <sheetName val="Assumptions_Other5"/>
      <sheetName val="Budget_Summary5"/>
      <sheetName val="Summary_by_Intervention5"/>
      <sheetName val="Summary_by_Cost_Input5"/>
      <sheetName val="Cost_Inputs5"/>
      <sheetName val="Concept_Note_Module_Budget5"/>
      <sheetName val="Free_sheet-enter_what_you_need5"/>
      <sheetName val="Free_pivot_table5"/>
      <sheetName val="Rank_unique_Mod-Int-PR5"/>
      <sheetName val="Budget_Lines5"/>
      <sheetName val="Pharma_CIs5"/>
      <sheetName val="Data_Sheet5"/>
      <sheetName val="IRS_FORMAT_GF4"/>
      <sheetName val="Range_Page4"/>
      <sheetName val="CoverSheet"/>
      <sheetName val="Version history"/>
      <sheetName val="Coversheet Import-Export"/>
      <sheetName val="Admin Sheet"/>
      <sheetName val="Impact Outcome Indicators_1A"/>
      <sheetName val="ImpactOutcome_Import-Export"/>
      <sheetName val="Disaggregation_1A"/>
      <sheetName val="Disagg.1A_import-export"/>
      <sheetName val="Coverage Indicators_1B"/>
      <sheetName val="Coverage Indicator_Import-Expor"/>
      <sheetName val="Disaggregation_1B"/>
      <sheetName val="Disaggregation1B_Import-Export"/>
      <sheetName val="WPTM_1C"/>
      <sheetName val="WPTM_1C  Import-Export"/>
      <sheetName val="PR Cash Reconciliation_2A,B,C,D"/>
      <sheetName val="Commitments_Obligations"/>
      <sheetName val="PR Cash Recon Import-Export"/>
      <sheetName val="SR_Cash Reconciliation_2E"/>
      <sheetName val="SR Cash Recon Import Export"/>
      <sheetName val="Budget Variance_2F"/>
      <sheetName val="Budget Variance Import-Export"/>
      <sheetName val="Procurement_3"/>
      <sheetName val="Grant Management_4"/>
      <sheetName val="Grant Management_4 imp-exp"/>
      <sheetName val="MitigationAction"/>
      <sheetName val="RiskData"/>
      <sheetName val="PR-LFA Evaluation_5"/>
      <sheetName val="LFA_Findings&amp;Recommendations_6"/>
      <sheetName val="LFA_Findings&amp;Recom export"/>
      <sheetName val="PR Expenditure_7A"/>
      <sheetName val="PR Expenditure_7A import-export"/>
      <sheetName val="LFA Expenditure_7B"/>
      <sheetName val="LFA Expenditure_7B imp-exp"/>
      <sheetName val="Cash Forecast_8A"/>
      <sheetName val="Cash Forecast_8A import-export"/>
      <sheetName val="Request and Recommendation_8B"/>
      <sheetName val="Reference Records"/>
      <sheetName val="PR Authorization_9A"/>
      <sheetName val="LFA Authorization_9B"/>
      <sheetName val="Financial Triggers_10"/>
      <sheetName val="Free Sheet 1"/>
      <sheetName val="Free Sheet 2"/>
      <sheetName val="Free Sheet 3"/>
      <sheetName val="apttusmetadata"/>
      <sheetName val="Consolidated summary budget"/>
      <sheetName val="Sheet1"/>
      <sheetName val="ACD SP1&amp;2"/>
      <sheetName val="Chg_log9"/>
      <sheetName val="Detailed_Budget9"/>
      <sheetName val="Assumptions_TRC9"/>
      <sheetName val="Assumptions_HR9"/>
      <sheetName val="Assumptions_Other9"/>
      <sheetName val="Budget_Summary9"/>
      <sheetName val="Summary_by_Intervention9"/>
      <sheetName val="Summary_by_Cost_Input9"/>
      <sheetName val="Cost_Inputs9"/>
      <sheetName val="Concept_Note_Module_Budget9"/>
      <sheetName val="Free_sheet-enter_what_you_need9"/>
      <sheetName val="Free_pivot_table9"/>
      <sheetName val="Rank_unique_Mod-Int-PR9"/>
      <sheetName val="Budget_Lines9"/>
      <sheetName val="Pharma_CIs9"/>
      <sheetName val="Data_Sheet9"/>
      <sheetName val="IRS_FORMAT_GF8"/>
      <sheetName val="Range_Page8"/>
      <sheetName val="Budget_Summary_En3"/>
      <sheetName val="Chg_log7"/>
      <sheetName val="Detailed_Budget7"/>
      <sheetName val="Assumptions_TRC7"/>
      <sheetName val="Assumptions_HR7"/>
      <sheetName val="Assumptions_Other7"/>
      <sheetName val="Budget_Summary7"/>
      <sheetName val="Summary_by_Intervention7"/>
      <sheetName val="Summary_by_Cost_Input7"/>
      <sheetName val="Cost_Inputs7"/>
      <sheetName val="Concept_Note_Module_Budget7"/>
      <sheetName val="Free_sheet-enter_what_you_need7"/>
      <sheetName val="Free_pivot_table7"/>
      <sheetName val="Rank_unique_Mod-Int-PR7"/>
      <sheetName val="Budget_Lines7"/>
      <sheetName val="Pharma_CIs7"/>
      <sheetName val="Data_Sheet7"/>
      <sheetName val="IRS_FORMAT_GF6"/>
      <sheetName val="Range_Page6"/>
      <sheetName val="Budget_Summary_En1"/>
      <sheetName val="Chg_log6"/>
      <sheetName val="Detailed_Budget6"/>
      <sheetName val="Assumptions_TRC6"/>
      <sheetName val="Assumptions_HR6"/>
      <sheetName val="Assumptions_Other6"/>
      <sheetName val="Budget_Summary6"/>
      <sheetName val="Summary_by_Intervention6"/>
      <sheetName val="Summary_by_Cost_Input6"/>
      <sheetName val="Cost_Inputs6"/>
      <sheetName val="Concept_Note_Module_Budget6"/>
      <sheetName val="Free_sheet-enter_what_you_need6"/>
      <sheetName val="Free_pivot_table6"/>
      <sheetName val="Rank_unique_Mod-Int-PR6"/>
      <sheetName val="Budget_Lines6"/>
      <sheetName val="Pharma_CIs6"/>
      <sheetName val="Data_Sheet6"/>
      <sheetName val="IRS_FORMAT_GF5"/>
      <sheetName val="Range_Page5"/>
      <sheetName val="Budget_Summary_En"/>
      <sheetName val="Chg_log8"/>
      <sheetName val="Detailed_Budget8"/>
      <sheetName val="Assumptions_TRC8"/>
      <sheetName val="Assumptions_HR8"/>
      <sheetName val="Assumptions_Other8"/>
      <sheetName val="Budget_Summary8"/>
      <sheetName val="Summary_by_Intervention8"/>
      <sheetName val="Summary_by_Cost_Input8"/>
      <sheetName val="Cost_Inputs8"/>
      <sheetName val="Concept_Note_Module_Budget8"/>
      <sheetName val="Free_sheet-enter_what_you_need8"/>
      <sheetName val="Free_pivot_table8"/>
      <sheetName val="Rank_unique_Mod-Int-PR8"/>
      <sheetName val="Budget_Lines8"/>
      <sheetName val="Pharma_CIs8"/>
      <sheetName val="Data_Sheet8"/>
      <sheetName val="IRS_FORMAT_GF7"/>
      <sheetName val="Range_Page7"/>
      <sheetName val="Budget_Summary_En2"/>
      <sheetName val="Chg_log10"/>
      <sheetName val="Detailed_Budget10"/>
      <sheetName val="Assumptions_TRC10"/>
      <sheetName val="Assumptions_HR10"/>
      <sheetName val="Assumptions_Other10"/>
      <sheetName val="Budget_Summary10"/>
      <sheetName val="Summary_by_Intervention10"/>
      <sheetName val="Summary_by_Cost_Input10"/>
      <sheetName val="Cost_Inputs10"/>
      <sheetName val="Concept_Note_Module_Budget10"/>
      <sheetName val="Free_sheet-enter_what_you_nee10"/>
      <sheetName val="Free_pivot_table10"/>
      <sheetName val="Rank_unique_Mod-Int-PR10"/>
      <sheetName val="Budget_Lines10"/>
      <sheetName val="Pharma_CIs10"/>
      <sheetName val="Data_Sheet10"/>
      <sheetName val="IRS_FORMAT_GF9"/>
      <sheetName val="Range_Page9"/>
      <sheetName val="Budget_Summary_En4"/>
      <sheetName val="Candidato1"/>
      <sheetName val="Candidato2"/>
      <sheetName val="Candidato3"/>
      <sheetName val="Candidato4"/>
      <sheetName val="Candidato5"/>
      <sheetName val="Candidato6"/>
      <sheetName val="Candidato7"/>
      <sheetName val="Resultados das Entrevistas"/>
      <sheetName val="Membros de júri"/>
      <sheetName val="Index"/>
      <sheetName val="Additional Summary"/>
      <sheetName val="Population"/>
      <sheetName val="Summary ICR"/>
      <sheetName val="ICR Rate"/>
      <sheetName val="Admin Sheet_Pop"/>
      <sheetName val="Recipient sheet"/>
      <sheetName val="Investment Landscape Overview"/>
      <sheetName val="Action Plan – Key Activities"/>
      <sheetName val="Financial Triggers - Budget"/>
      <sheetName val="Action Plan - Pivot"/>
      <sheetName val="Action Plan - Reference Data"/>
      <sheetName val="0. Refresh Pivot Tables"/>
      <sheetName val="Action Plan - Pivot Analytic"/>
      <sheetName val="2. Budget Granularity"/>
      <sheetName val="Dataset - Costing Dimensions"/>
      <sheetName val="2. Funders FY2016"/>
    </sheetNames>
    <sheetDataSet>
      <sheetData sheetId="0" refreshError="1"/>
      <sheetData sheetId="1" refreshError="1"/>
      <sheetData sheetId="2">
        <row r="2">
          <cell r="A2" t="str">
            <v xml:space="preserve">Please remember to right click "Refresh" every time you update the data in the "Assumption" TRC sheet. </v>
          </cell>
        </row>
      </sheetData>
      <sheetData sheetId="3">
        <row r="2">
          <cell r="A2">
            <v>1</v>
          </cell>
        </row>
      </sheetData>
      <sheetData sheetId="4">
        <row r="2">
          <cell r="A2" t="str">
            <v xml:space="preserve">Please remember to right click "Refresh" every time you update the data in the "Assumption" TRC sheet. </v>
          </cell>
        </row>
      </sheetData>
      <sheetData sheetId="5">
        <row r="2">
          <cell r="A2" t="str">
            <v xml:space="preserve">Please remember to right click "Refresh" every time you update the data in the "Assumption" TRC sheet. </v>
          </cell>
        </row>
      </sheetData>
      <sheetData sheetId="6">
        <row r="2">
          <cell r="A2" t="str">
            <v xml:space="preserve">Please remember to right click "Refresh" every time you update the data in the "Assumption" TRC sheet. </v>
          </cell>
        </row>
      </sheetData>
      <sheetData sheetId="7">
        <row r="2">
          <cell r="A2" t="str">
            <v xml:space="preserve">Please remember to right click "Refresh" every time you update the data in the "Assumption" TRC sheet. </v>
          </cell>
        </row>
      </sheetData>
      <sheetData sheetId="8">
        <row r="2">
          <cell r="A2" t="str">
            <v xml:space="preserve">Please remember to right click "Refresh" every time you update the data in the "Assumption" TRC sheet. </v>
          </cell>
        </row>
      </sheetData>
      <sheetData sheetId="9">
        <row r="2">
          <cell r="A2" t="str">
            <v xml:space="preserve">Please remember to right click "Refresh" every time you update the data in the "Assumption" TRC sheet. </v>
          </cell>
        </row>
      </sheetData>
      <sheetData sheetId="10">
        <row r="2">
          <cell r="A2" t="str">
            <v xml:space="preserve">Please remember to right click "Refresh" every time you update the data in the "Assumption" TRC sheet. </v>
          </cell>
        </row>
      </sheetData>
      <sheetData sheetId="11">
        <row r="2">
          <cell r="A2" t="str">
            <v xml:space="preserve">Please remember to right click "Refresh" every time you update the data in the "Assumption" TRC sheet. </v>
          </cell>
        </row>
      </sheetData>
      <sheetData sheetId="12">
        <row r="2">
          <cell r="A2" t="str">
            <v xml:space="preserve">Please remember to right click "Refresh" every time you update the data in the "Assumption" TRC sheet. </v>
          </cell>
        </row>
      </sheetData>
      <sheetData sheetId="13">
        <row r="2">
          <cell r="A2" t="str">
            <v xml:space="preserve">Please remember to right click "Refresh" every time you update the data in the "Assumption" TRC sheet. </v>
          </cell>
        </row>
      </sheetData>
      <sheetData sheetId="14">
        <row r="2">
          <cell r="A2" t="str">
            <v xml:space="preserve">Please remember to right click "Refresh" every time you update the data in the "Assumption" TRC sheet. </v>
          </cell>
        </row>
      </sheetData>
      <sheetData sheetId="15">
        <row r="2">
          <cell r="A2" t="str">
            <v xml:space="preserve">Please remember to right click "Refresh" every time you update the data in the "Assumption" TRC sheet. </v>
          </cell>
        </row>
      </sheetData>
      <sheetData sheetId="16">
        <row r="2">
          <cell r="A2" t="str">
            <v xml:space="preserve">Please remember to right click "Refresh" every time you update the data in the "Assumption" TRC sheet. </v>
          </cell>
        </row>
      </sheetData>
      <sheetData sheetId="17">
        <row r="2">
          <cell r="A2" t="str">
            <v xml:space="preserve">Please remember to right click "Refresh" every time you update the data in the "Assumption" TRC sheet. </v>
          </cell>
        </row>
      </sheetData>
      <sheetData sheetId="18">
        <row r="2">
          <cell r="A2" t="str">
            <v xml:space="preserve">Please remember to right click "Refresh" every time you update the data in the "Assumption" TRC sheet. </v>
          </cell>
        </row>
      </sheetData>
      <sheetData sheetId="19">
        <row r="2">
          <cell r="A2" t="str">
            <v xml:space="preserve">Please remember to right click "Refresh" every time you update the data in the "Assumption" TRC sheet. </v>
          </cell>
        </row>
      </sheetData>
      <sheetData sheetId="20">
        <row r="2">
          <cell r="A2" t="str">
            <v xml:space="preserve">Please remember to right click "Refresh" every time you update the data in the "Assumption" TRC sheet. </v>
          </cell>
        </row>
      </sheetData>
      <sheetData sheetId="21">
        <row r="2">
          <cell r="A2" t="str">
            <v xml:space="preserve">Please remember to right click "Refresh" every time you update the data in the "Assumption" TRC sheet. </v>
          </cell>
        </row>
      </sheetData>
      <sheetData sheetId="22">
        <row r="2">
          <cell r="A2" t="str">
            <v xml:space="preserve">Please remember to right click "Refresh" every time you update the data in the "Assumption" TRC sheet. </v>
          </cell>
        </row>
      </sheetData>
      <sheetData sheetId="23">
        <row r="2">
          <cell r="A2" t="str">
            <v xml:space="preserve">Please remember to right click "Refresh" every time you update the data in the "Assumption" TRC sheet. </v>
          </cell>
        </row>
      </sheetData>
      <sheetData sheetId="24">
        <row r="2">
          <cell r="A2" t="str">
            <v xml:space="preserve">Please remember to right click "Refresh" every time you update the data in the "Assumption" TRC sheet. </v>
          </cell>
        </row>
      </sheetData>
      <sheetData sheetId="25">
        <row r="2">
          <cell r="A2" t="str">
            <v xml:space="preserve">Please remember to right click "Refresh" every time you update the data in the "Assumption" TRC sheet. </v>
          </cell>
        </row>
      </sheetData>
      <sheetData sheetId="26">
        <row r="2">
          <cell r="A2" t="str">
            <v xml:space="preserve">Please remember to right click "Refresh" every time you update the data in the "Assumption" TRC sheet. </v>
          </cell>
        </row>
      </sheetData>
      <sheetData sheetId="27">
        <row r="2">
          <cell r="A2" t="str">
            <v xml:space="preserve">Please remember to right click "Refresh" every time you update the data in the "Assumption" TRC sheet. </v>
          </cell>
        </row>
      </sheetData>
      <sheetData sheetId="28">
        <row r="2">
          <cell r="A2" t="str">
            <v xml:space="preserve">Please remember to right click "Refresh" every time you update the data in the "Assumption" TRC sheet. </v>
          </cell>
        </row>
      </sheetData>
      <sheetData sheetId="29" refreshError="1"/>
      <sheetData sheetId="30" refreshError="1"/>
      <sheetData sheetId="31" refreshError="1"/>
      <sheetData sheetId="32" refreshError="1"/>
      <sheetData sheetId="33" refreshError="1"/>
      <sheetData sheetId="34" refreshError="1"/>
      <sheetData sheetId="35">
        <row r="2">
          <cell r="A2" t="str">
            <v xml:space="preserve">Please remember to right click "Refresh" every time you update the data in the "Assumption" TRC sheet. </v>
          </cell>
        </row>
      </sheetData>
      <sheetData sheetId="36">
        <row r="2">
          <cell r="A2" t="str">
            <v xml:space="preserve">Please remember to right click "Refresh" every time you update the data in the "Assumption" TRC sheet. </v>
          </cell>
        </row>
      </sheetData>
      <sheetData sheetId="37">
        <row r="2">
          <cell r="A2" t="str">
            <v xml:space="preserve">Please remember to right click "Refresh" every time you update the data in the "Assumption" TRC sheet. </v>
          </cell>
        </row>
      </sheetData>
      <sheetData sheetId="38">
        <row r="2">
          <cell r="A2" t="str">
            <v xml:space="preserve">Please remember to right click "Refresh" every time you update the data in the "Assumption" TRC sheet. </v>
          </cell>
        </row>
      </sheetData>
      <sheetData sheetId="39">
        <row r="2">
          <cell r="A2" t="str">
            <v xml:space="preserve">Please remember to right click "Refresh" every time you update the data in the "Assumption" TRC sheet. </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row r="2">
          <cell r="A2" t="str">
            <v xml:space="preserve">Please remember to right click "Refresh" every time you update the data in the "Assumption" TRC sheet. </v>
          </cell>
        </row>
      </sheetData>
      <sheetData sheetId="53">
        <row r="2">
          <cell r="A2" t="str">
            <v xml:space="preserve">Please remember to right click "Refresh" every time you update the data in the "Assumption" TRC sheet. </v>
          </cell>
        </row>
      </sheetData>
      <sheetData sheetId="54">
        <row r="2">
          <cell r="A2" t="str">
            <v xml:space="preserve">Please remember to right click "Refresh" every time you update the data in the "Assumption" TRC sheet. </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ow r="2">
          <cell r="A2" t="str">
            <v xml:space="preserve">Please remember to right click "Refresh" every time you update the data in the "Assumption" TRC sheet. </v>
          </cell>
        </row>
      </sheetData>
      <sheetData sheetId="71">
        <row r="2">
          <cell r="A2" t="str">
            <v xml:space="preserve">Please remember to right click "Refresh" every time you update the data in the "Assumption" TRC sheet. </v>
          </cell>
        </row>
      </sheetData>
      <sheetData sheetId="72">
        <row r="2">
          <cell r="A2" t="str">
            <v xml:space="preserve">Please remember to right click "Refresh" every time you update the data in the "Assumption" TRC sheet. </v>
          </cell>
        </row>
      </sheetData>
      <sheetData sheetId="73">
        <row r="2">
          <cell r="A2" t="str">
            <v xml:space="preserve">Please remember to right click "Refresh" every time you update the data in the "Assumption" TRC sheet. </v>
          </cell>
        </row>
      </sheetData>
      <sheetData sheetId="74">
        <row r="2">
          <cell r="A2" t="str">
            <v xml:space="preserve">Please remember to right click "Refresh" every time you update the data in the "Assumption" TRC sheet. </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ow r="2">
          <cell r="A2" t="str">
            <v>Cover Sheet: Instructions
• This template is compatible with MS Excel 2013 and later versions. Some drop-downs and formulae may not work with earlier versions and specifically MS Excel 2010. Hence, Principal Recipients with earlier MS versions are requested to upgrade to MS Excel 2013 to have the full functionalities of this tool.
• Principal Recipients are first required to confirm the information on the Cover Sheet with the General Grant Information listed in the boxes below. They can refer to their Grant Face Sheet/Grant Confirmation to confirm part of this information.
• Principal Recipients are required to confirm the information related to the periods covered by the progress update and disbursement request.</v>
          </cell>
        </row>
      </sheetData>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ow r="2">
          <cell r="A2" t="str">
            <v>Cover Sheet: Instructions
• This template is compatible with MS Excel 2013 and later versions. Some drop-downs and formulae may not work with earlier versions and specifically MS Excel 2010. Hence, Principal Recipients with earlier MS versions are requested to upgrade to MS Excel 2013 to have the full functionalities of this tool.
• Principal Recipients are first required to confirm the information on the Cover Sheet with the General Grant Information listed in the boxes below. They can refer to their Grant Face Sheet/Grant Confirmation to confirm part of this information.
• Principal Recipients are required to confirm the information related to the periods covered by the progress update and disbursement request.</v>
          </cell>
        </row>
      </sheetData>
      <sheetData sheetId="142"/>
      <sheetData sheetId="143">
        <row r="2">
          <cell r="A2" t="str">
            <v>Cover Sheet: Instructions• This template is compatible with MS Excel 2013 and later versions. Some drop-downs and formulae may not work with earlier versions and specifically MS Excel 2010. Hence, Principal Recipients with earlier MS versions are requested to upgrade to MS Excel 2013 to have the full functionalities of this tool.• Principal Recipients are first required to confirm the information on the Cover Sheet with the General Grant Information listed in the boxes below. They can refer to their Grant Face Sheet/Grant Confirmation to confirm part of this information.• Principal Recipients are required to confirm the information related to the periods covered by the progress update and disbursement request.</v>
          </cell>
        </row>
      </sheetData>
      <sheetData sheetId="144">
        <row r="2">
          <cell r="A2" t="str">
            <v>Cover Sheet: Instructions• This template is compatible with MS Excel 2013 and later versions. Some drop-downs and formulae may not work with earlier versions and specifically MS Excel 2010. Hence, Principal Recipients with earlier MS versions are requested to upgrade to MS Excel 2013 to have the full functionalities of this tool.• Principal Recipients are first required to confirm the information on the Cover Sheet with the General Grant Information listed in the boxes below. They can refer to their Grant Face Sheet/Grant Confirmation to confirm part of this information.• Principal Recipients are required to confirm the information related to the periods covered by the progress update and disbursement request.</v>
          </cell>
        </row>
      </sheetData>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ow r="2">
          <cell r="A2" t="str">
            <v>Cover Sheet: Instructions
• This template is compatible with MS Excel 2013 and later versions. Some drop-downs and formulae may not work with earlier versions and specifically MS Excel 2010. Hence, Principal Recipients with earlier MS versions are requested to upgrade to MS Excel 2013 to have the full functionalities of this tool.
• Principal Recipients are first required to confirm the information on the Cover Sheet with the General Grant Information listed in the boxes below. They can refer to their Grant Face Sheet/Grant Confirmation to confirm part of this information.
• Principal Recipients are required to confirm the information related to the periods covered by the progress update and disbursement request.</v>
          </cell>
        </row>
      </sheetData>
      <sheetData sheetId="187" refreshError="1"/>
      <sheetData sheetId="188">
        <row r="2">
          <cell r="A2" t="str">
            <v xml:space="preserve">Please remember to right click "Refresh" every time you update the data in the "Assumption" TRC sheet. </v>
          </cell>
        </row>
      </sheetData>
      <sheetData sheetId="189">
        <row r="2">
          <cell r="A2" t="str">
            <v xml:space="preserve">Please remember to right click "Refresh" every time you update the data in the "Assumption" TRC sheet. </v>
          </cell>
        </row>
      </sheetData>
      <sheetData sheetId="190">
        <row r="2">
          <cell r="A2" t="str">
            <v xml:space="preserve">Please remember to right click "Refresh" every time you update the data in the "Assumption" TRC sheet. </v>
          </cell>
        </row>
      </sheetData>
      <sheetData sheetId="191">
        <row r="2">
          <cell r="A2" t="str">
            <v xml:space="preserve">Please remember to right click "Refresh" every time you update the data in the "Assumption" TRC sheet. </v>
          </cell>
        </row>
      </sheetData>
      <sheetData sheetId="192">
        <row r="2">
          <cell r="A2" t="str">
            <v xml:space="preserve">Please remember to right click "Refresh" every time you update the data in the "Assumption" TRC sheet. </v>
          </cell>
        </row>
      </sheetData>
      <sheetData sheetId="193">
        <row r="2">
          <cell r="A2" t="str">
            <v xml:space="preserve">Please remember to right click "Refresh" every time you update the data in the "Assumption" TRC sheet. </v>
          </cell>
        </row>
      </sheetData>
      <sheetData sheetId="194">
        <row r="2">
          <cell r="A2" t="str">
            <v xml:space="preserve">Please remember to right click "Refresh" every time you update the data in the "Assumption" TRC sheet. </v>
          </cell>
        </row>
      </sheetData>
      <sheetData sheetId="195">
        <row r="2">
          <cell r="A2" t="str">
            <v xml:space="preserve">Please remember to right click "Refresh" every time you update the data in the "Assumption" TRC sheet. </v>
          </cell>
        </row>
      </sheetData>
      <sheetData sheetId="196">
        <row r="2">
          <cell r="A2" t="str">
            <v xml:space="preserve">Please remember to right click "Refresh" every time you update the data in the "Assumption" TRC sheet. </v>
          </cell>
        </row>
      </sheetData>
      <sheetData sheetId="197">
        <row r="2">
          <cell r="A2" t="str">
            <v xml:space="preserve">Please remember to right click "Refresh" every time you update the data in the "Assumption" TRC sheet. </v>
          </cell>
        </row>
      </sheetData>
      <sheetData sheetId="198">
        <row r="2">
          <cell r="A2" t="str">
            <v xml:space="preserve">Please remember to right click "Refresh" every time you update the data in the "Assumption" TRC sheet. </v>
          </cell>
        </row>
      </sheetData>
      <sheetData sheetId="199">
        <row r="2">
          <cell r="A2" t="str">
            <v xml:space="preserve">Please remember to right click "Refresh" every time you update the data in the "Assumption" TRC sheet. </v>
          </cell>
        </row>
      </sheetData>
      <sheetData sheetId="200">
        <row r="2">
          <cell r="A2" t="str">
            <v xml:space="preserve">Please remember to right click "Refresh" every time you update the data in the "Assumption" TRC sheet. </v>
          </cell>
        </row>
      </sheetData>
      <sheetData sheetId="201">
        <row r="2">
          <cell r="A2" t="str">
            <v xml:space="preserve">Please remember to right click "Refresh" every time you update the data in the "Assumption" TRC sheet. </v>
          </cell>
        </row>
      </sheetData>
      <sheetData sheetId="202"/>
      <sheetData sheetId="203"/>
      <sheetData sheetId="204"/>
      <sheetData sheetId="205"/>
      <sheetData sheetId="206"/>
      <sheetData sheetId="207">
        <row r="2">
          <cell r="A2" t="str">
            <v xml:space="preserve">Please remember to right click "Refresh" every time you update the data in the "Assumption" TRC sheet. </v>
          </cell>
        </row>
      </sheetData>
      <sheetData sheetId="208">
        <row r="2">
          <cell r="A2" t="str">
            <v xml:space="preserve">Please remember to right click "Refresh" every time you update the data in the "Assumption" TRC sheet. </v>
          </cell>
        </row>
      </sheetData>
      <sheetData sheetId="209">
        <row r="2">
          <cell r="A2" t="str">
            <v xml:space="preserve">Please remember to right click "Refresh" every time you update the data in the "Assumption" TRC sheet. </v>
          </cell>
        </row>
      </sheetData>
      <sheetData sheetId="210">
        <row r="2">
          <cell r="A2" t="str">
            <v xml:space="preserve">Please remember to right click "Refresh" every time you update the data in the "Assumption" TRC sheet. </v>
          </cell>
        </row>
      </sheetData>
      <sheetData sheetId="211">
        <row r="2">
          <cell r="A2" t="str">
            <v xml:space="preserve">Please remember to right click "Refresh" every time you update the data in the "Assumption" TRC sheet. </v>
          </cell>
        </row>
      </sheetData>
      <sheetData sheetId="212">
        <row r="2">
          <cell r="A2" t="str">
            <v xml:space="preserve">Please remember to right click "Refresh" every time you update the data in the "Assumption" TRC sheet. </v>
          </cell>
        </row>
      </sheetData>
      <sheetData sheetId="213">
        <row r="2">
          <cell r="A2" t="str">
            <v xml:space="preserve">Please remember to right click "Refresh" every time you update the data in the "Assumption" TRC sheet. </v>
          </cell>
        </row>
      </sheetData>
      <sheetData sheetId="214">
        <row r="2">
          <cell r="A2" t="str">
            <v xml:space="preserve">Please remember to right click "Refresh" every time you update the data in the "Assumption" TRC sheet. </v>
          </cell>
        </row>
      </sheetData>
      <sheetData sheetId="215">
        <row r="2">
          <cell r="A2" t="str">
            <v xml:space="preserve">Please remember to right click "Refresh" every time you update the data in the "Assumption" TRC sheet. </v>
          </cell>
        </row>
      </sheetData>
      <sheetData sheetId="216">
        <row r="2">
          <cell r="A2" t="str">
            <v xml:space="preserve">Please remember to right click "Refresh" every time you update the data in the "Assumption" TRC sheet. </v>
          </cell>
        </row>
      </sheetData>
      <sheetData sheetId="217">
        <row r="2">
          <cell r="A2" t="str">
            <v xml:space="preserve">Please remember to right click "Refresh" every time you update the data in the "Assumption" TRC sheet. </v>
          </cell>
        </row>
      </sheetData>
      <sheetData sheetId="218">
        <row r="2">
          <cell r="A2" t="str">
            <v xml:space="preserve">Please remember to right click "Refresh" every time you update the data in the "Assumption" TRC sheet. </v>
          </cell>
        </row>
      </sheetData>
      <sheetData sheetId="219">
        <row r="2">
          <cell r="A2" t="str">
            <v xml:space="preserve">Please remember to right click "Refresh" every time you update the data in the "Assumption" TRC sheet. </v>
          </cell>
        </row>
      </sheetData>
      <sheetData sheetId="220">
        <row r="2">
          <cell r="A2" t="str">
            <v xml:space="preserve">Please remember to right click "Refresh" every time you update the data in the "Assumption" TRC sheet. </v>
          </cell>
        </row>
      </sheetData>
      <sheetData sheetId="221"/>
      <sheetData sheetId="222"/>
      <sheetData sheetId="223"/>
      <sheetData sheetId="224"/>
      <sheetData sheetId="225"/>
      <sheetData sheetId="226">
        <row r="2">
          <cell r="A2" t="str">
            <v xml:space="preserve">Please remember to right click "Refresh" every time you update the data in the "Assumption" TRC sheet. </v>
          </cell>
        </row>
      </sheetData>
      <sheetData sheetId="227">
        <row r="2">
          <cell r="A2" t="str">
            <v xml:space="preserve">Please remember to right click "Refresh" every time you update the data in the "Assumption" TRC sheet. </v>
          </cell>
        </row>
      </sheetData>
      <sheetData sheetId="228">
        <row r="2">
          <cell r="A2" t="str">
            <v xml:space="preserve">Please remember to right click "Refresh" every time you update the data in the "Assumption" TRC sheet. </v>
          </cell>
        </row>
      </sheetData>
      <sheetData sheetId="229">
        <row r="2">
          <cell r="A2" t="str">
            <v xml:space="preserve">Please remember to right click "Refresh" every time you update the data in the "Assumption" TRC sheet. </v>
          </cell>
        </row>
      </sheetData>
      <sheetData sheetId="230">
        <row r="2">
          <cell r="A2" t="str">
            <v xml:space="preserve">Please remember to right click "Refresh" every time you update the data in the "Assumption" TRC sheet. </v>
          </cell>
        </row>
      </sheetData>
      <sheetData sheetId="231">
        <row r="2">
          <cell r="A2" t="str">
            <v xml:space="preserve">Please remember to right click "Refresh" every time you update the data in the "Assumption" TRC sheet. </v>
          </cell>
        </row>
      </sheetData>
      <sheetData sheetId="232">
        <row r="2">
          <cell r="A2" t="str">
            <v xml:space="preserve">Please remember to right click "Refresh" every time you update the data in the "Assumption" TRC sheet. </v>
          </cell>
        </row>
      </sheetData>
      <sheetData sheetId="233">
        <row r="2">
          <cell r="A2" t="str">
            <v xml:space="preserve">Please remember to right click "Refresh" every time you update the data in the "Assumption" TRC sheet. </v>
          </cell>
        </row>
      </sheetData>
      <sheetData sheetId="234">
        <row r="2">
          <cell r="A2" t="str">
            <v xml:space="preserve">Please remember to right click "Refresh" every time you update the data in the "Assumption" TRC sheet. </v>
          </cell>
        </row>
      </sheetData>
      <sheetData sheetId="235">
        <row r="2">
          <cell r="A2" t="str">
            <v xml:space="preserve">Please remember to right click "Refresh" every time you update the data in the "Assumption" TRC sheet. </v>
          </cell>
        </row>
      </sheetData>
      <sheetData sheetId="236">
        <row r="2">
          <cell r="A2" t="str">
            <v xml:space="preserve">Please remember to right click "Refresh" every time you update the data in the "Assumption" TRC sheet. </v>
          </cell>
        </row>
      </sheetData>
      <sheetData sheetId="237">
        <row r="2">
          <cell r="A2" t="str">
            <v xml:space="preserve">Please remember to right click "Refresh" every time you update the data in the "Assumption" TRC sheet. </v>
          </cell>
        </row>
      </sheetData>
      <sheetData sheetId="238">
        <row r="2">
          <cell r="A2" t="str">
            <v xml:space="preserve">Please remember to right click "Refresh" every time you update the data in the "Assumption" TRC sheet. </v>
          </cell>
        </row>
      </sheetData>
      <sheetData sheetId="239">
        <row r="2">
          <cell r="A2" t="str">
            <v xml:space="preserve">Please remember to right click "Refresh" every time you update the data in the "Assumption" TRC sheet. </v>
          </cell>
        </row>
      </sheetData>
      <sheetData sheetId="240"/>
      <sheetData sheetId="241"/>
      <sheetData sheetId="242"/>
      <sheetData sheetId="243"/>
      <sheetData sheetId="244"/>
      <sheetData sheetId="245">
        <row r="2">
          <cell r="A2" t="str">
            <v xml:space="preserve">Please remember to right click "Refresh" every time you update the data in the "Assumption" TRC sheet. </v>
          </cell>
        </row>
      </sheetData>
      <sheetData sheetId="246">
        <row r="2">
          <cell r="A2" t="str">
            <v xml:space="preserve">Please remember to right click "Refresh" every time you update the data in the "Assumption" TRC sheet. </v>
          </cell>
        </row>
      </sheetData>
      <sheetData sheetId="247">
        <row r="2">
          <cell r="A2" t="str">
            <v xml:space="preserve">Please remember to right click "Refresh" every time you update the data in the "Assumption" TRC sheet. </v>
          </cell>
        </row>
      </sheetData>
      <sheetData sheetId="248">
        <row r="2">
          <cell r="A2" t="str">
            <v xml:space="preserve">Please remember to right click "Refresh" every time you update the data in the "Assumption" TRC sheet. </v>
          </cell>
        </row>
      </sheetData>
      <sheetData sheetId="249">
        <row r="2">
          <cell r="A2" t="str">
            <v xml:space="preserve">Please remember to right click "Refresh" every time you update the data in the "Assumption" TRC sheet. </v>
          </cell>
        </row>
      </sheetData>
      <sheetData sheetId="250">
        <row r="2">
          <cell r="A2" t="str">
            <v xml:space="preserve">Please remember to right click "Refresh" every time you update the data in the "Assumption" TRC sheet. </v>
          </cell>
        </row>
      </sheetData>
      <sheetData sheetId="251">
        <row r="2">
          <cell r="A2" t="str">
            <v xml:space="preserve">Please remember to right click "Refresh" every time you update the data in the "Assumption" TRC sheet. </v>
          </cell>
        </row>
      </sheetData>
      <sheetData sheetId="252">
        <row r="2">
          <cell r="A2" t="str">
            <v xml:space="preserve">Please remember to right click "Refresh" every time you update the data in the "Assumption" TRC sheet. </v>
          </cell>
        </row>
      </sheetData>
      <sheetData sheetId="253">
        <row r="2">
          <cell r="A2" t="str">
            <v xml:space="preserve">Please remember to right click "Refresh" every time you update the data in the "Assumption" TRC sheet. </v>
          </cell>
        </row>
      </sheetData>
      <sheetData sheetId="254">
        <row r="2">
          <cell r="A2" t="str">
            <v xml:space="preserve">Please remember to right click "Refresh" every time you update the data in the "Assumption" TRC sheet. </v>
          </cell>
        </row>
      </sheetData>
      <sheetData sheetId="255">
        <row r="2">
          <cell r="A2" t="str">
            <v xml:space="preserve">Please remember to right click "Refresh" every time you update the data in the "Assumption" TRC sheet. </v>
          </cell>
        </row>
      </sheetData>
      <sheetData sheetId="256">
        <row r="2">
          <cell r="A2" t="str">
            <v xml:space="preserve">Please remember to right click "Refresh" every time you update the data in the "Assumption" TRC sheet. </v>
          </cell>
        </row>
      </sheetData>
      <sheetData sheetId="257">
        <row r="2">
          <cell r="A2" t="str">
            <v xml:space="preserve">Please remember to right click "Refresh" every time you update the data in the "Assumption" TRC sheet. </v>
          </cell>
        </row>
      </sheetData>
      <sheetData sheetId="258">
        <row r="2">
          <cell r="A2" t="str">
            <v xml:space="preserve">Please remember to right click "Refresh" every time you update the data in the "Assumption" TRC sheet. </v>
          </cell>
        </row>
      </sheetData>
      <sheetData sheetId="259"/>
      <sheetData sheetId="260"/>
      <sheetData sheetId="261"/>
      <sheetData sheetId="262"/>
      <sheetData sheetId="263"/>
      <sheetData sheetId="264">
        <row r="2">
          <cell r="A2" t="str">
            <v xml:space="preserve">Please remember to right click "Refresh" every time you update the data in the "Assumption" TRC sheet. </v>
          </cell>
        </row>
      </sheetData>
      <sheetData sheetId="265">
        <row r="2">
          <cell r="A2" t="str">
            <v xml:space="preserve">Please remember to right click "Refresh" every time you update the data in the "Assumption" TRC sheet. </v>
          </cell>
        </row>
      </sheetData>
      <sheetData sheetId="266">
        <row r="2">
          <cell r="A2" t="str">
            <v xml:space="preserve">Please remember to right click "Refresh" every time you update the data in the "Assumption" TRC sheet. </v>
          </cell>
        </row>
      </sheetData>
      <sheetData sheetId="267">
        <row r="2">
          <cell r="A2" t="str">
            <v xml:space="preserve">Please remember to right click "Refresh" every time you update the data in the "Assumption" TRC sheet. </v>
          </cell>
        </row>
      </sheetData>
      <sheetData sheetId="268">
        <row r="2">
          <cell r="A2" t="str">
            <v xml:space="preserve">Please remember to right click "Refresh" every time you update the data in the "Assumption" TRC sheet. </v>
          </cell>
        </row>
      </sheetData>
      <sheetData sheetId="269">
        <row r="2">
          <cell r="A2" t="str">
            <v xml:space="preserve">Please remember to right click "Refresh" every time you update the data in the "Assumption" TRC sheet. </v>
          </cell>
        </row>
      </sheetData>
      <sheetData sheetId="270">
        <row r="2">
          <cell r="A2" t="str">
            <v xml:space="preserve">Please remember to right click "Refresh" every time you update the data in the "Assumption" TRC sheet. </v>
          </cell>
        </row>
      </sheetData>
      <sheetData sheetId="271">
        <row r="2">
          <cell r="A2" t="str">
            <v xml:space="preserve">Please remember to right click "Refresh" every time you update the data in the "Assumption" TRC sheet. </v>
          </cell>
        </row>
      </sheetData>
      <sheetData sheetId="272">
        <row r="2">
          <cell r="A2" t="str">
            <v xml:space="preserve">Please remember to right click "Refresh" every time you update the data in the "Assumption" TRC sheet. </v>
          </cell>
        </row>
      </sheetData>
      <sheetData sheetId="273">
        <row r="2">
          <cell r="A2" t="str">
            <v xml:space="preserve">Please remember to right click "Refresh" every time you update the data in the "Assumption" TRC sheet. </v>
          </cell>
        </row>
      </sheetData>
      <sheetData sheetId="274">
        <row r="2">
          <cell r="A2" t="str">
            <v xml:space="preserve">Please remember to right click "Refresh" every time you update the data in the "Assumption" TRC sheet. </v>
          </cell>
        </row>
      </sheetData>
      <sheetData sheetId="275">
        <row r="2">
          <cell r="A2" t="str">
            <v xml:space="preserve">Please remember to right click "Refresh" every time you update the data in the "Assumption" TRC sheet. </v>
          </cell>
        </row>
      </sheetData>
      <sheetData sheetId="276">
        <row r="2">
          <cell r="A2" t="str">
            <v xml:space="preserve">Please remember to right click "Refresh" every time you update the data in the "Assumption" TRC sheet. </v>
          </cell>
        </row>
      </sheetData>
      <sheetData sheetId="277">
        <row r="2">
          <cell r="A2" t="str">
            <v xml:space="preserve">Please remember to right click "Refresh" every time you update the data in the "Assumption" TRC sheet. </v>
          </cell>
        </row>
      </sheetData>
      <sheetData sheetId="278"/>
      <sheetData sheetId="279"/>
      <sheetData sheetId="280"/>
      <sheetData sheetId="281"/>
      <sheetData sheetId="282"/>
      <sheetData sheetId="283">
        <row r="2">
          <cell r="A2">
            <v>0</v>
          </cell>
        </row>
      </sheetData>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ow r="3">
          <cell r="A3" t="str">
            <v>Country</v>
          </cell>
        </row>
      </sheetData>
      <sheetData sheetId="300"/>
      <sheetData sheetId="301"/>
      <sheetData sheetId="302"/>
      <sheetData sheetId="303"/>
      <sheetData sheetId="304"/>
      <sheetData sheetId="305"/>
      <sheetData sheetId="306"/>
      <sheetData sheetId="307"/>
      <sheetData sheetId="308"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ANK REC"/>
      <sheetName val="CASH REQUEST"/>
      <sheetName val="FORM1"/>
      <sheetName val="FORM2"/>
      <sheetName val="FORM3"/>
      <sheetName val="FORM4"/>
      <sheetName val="FORM5"/>
      <sheetName val="FORM6"/>
      <sheetName val="FORM7"/>
      <sheetName val="FORM8"/>
      <sheetName val="FORM9"/>
      <sheetName val="FORM10"/>
      <sheetName val="FORM11"/>
      <sheetName val="FORM12"/>
      <sheetName val="FORM13"/>
      <sheetName val="FORM14"/>
      <sheetName val="FORM15"/>
      <sheetName val="FORM16"/>
      <sheetName val="FORMF17"/>
      <sheetName val="FORM18"/>
      <sheetName val="FORM19"/>
      <sheetName val="FORM20"/>
      <sheetName val="Sheet6"/>
      <sheetName val="Sheet5"/>
      <sheetName val="Sheet4"/>
      <sheetName val="Sheet3"/>
      <sheetName val="Sheet2"/>
      <sheetName val="Sheet1"/>
      <sheetName val="INCSTATE"/>
      <sheetName val="10. Lists"/>
      <sheetName val="Logframe Lists"/>
      <sheetName val="Assumptions"/>
      <sheetName val="ValidationLists"/>
      <sheetName val="Definitions"/>
      <sheetName val="BANK_REC"/>
      <sheetName val="CASH_REQUEST"/>
      <sheetName val="10__Lists"/>
      <sheetName val="Logframe_Lists"/>
      <sheetName val="BANK_REC1"/>
      <sheetName val="CASH_REQUEST1"/>
      <sheetName val="10__Lists1"/>
      <sheetName val="Logframe_Lists1"/>
      <sheetName val="Lesotho - GF Financial Report f"/>
    </sheetNames>
    <sheetDataSet>
      <sheetData sheetId="0" refreshError="1">
        <row r="10">
          <cell r="P10">
            <v>2003</v>
          </cell>
          <cell r="Q10">
            <v>2004</v>
          </cell>
          <cell r="R10">
            <v>2005</v>
          </cell>
        </row>
      </sheetData>
      <sheetData sheetId="1">
        <row r="10">
          <cell r="P10">
            <v>2003</v>
          </cell>
        </row>
      </sheetData>
      <sheetData sheetId="2">
        <row r="10">
          <cell r="P10">
            <v>2003</v>
          </cell>
        </row>
      </sheetData>
      <sheetData sheetId="3" refreshError="1">
        <row r="10">
          <cell r="P10">
            <v>2003</v>
          </cell>
        </row>
        <row r="12">
          <cell r="F12" t="str">
            <v>Q1</v>
          </cell>
          <cell r="H12" t="str">
            <v>Q2</v>
          </cell>
          <cell r="J12" t="str">
            <v>Q3</v>
          </cell>
          <cell r="L12" t="str">
            <v>Q4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ow r="10">
          <cell r="P10">
            <v>2003</v>
          </cell>
        </row>
      </sheetData>
      <sheetData sheetId="40">
        <row r="10">
          <cell r="P10">
            <v>2003</v>
          </cell>
        </row>
      </sheetData>
      <sheetData sheetId="41"/>
      <sheetData sheetId="42"/>
      <sheetData sheetId="4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Sheet"/>
      <sheetName val="Impact Outcome Indicators_1A"/>
      <sheetName val="Data"/>
      <sheetName val="ImpactOutcomeDisaggData"/>
      <sheetName val="Disaggregation_1A"/>
      <sheetName val="Impactoutcome"/>
      <sheetName val="Coverage Indicators_1B"/>
      <sheetName val="Coverage Indicators"/>
      <sheetName val="Disaggregation_1B"/>
      <sheetName val="CoverageDisaggregationData"/>
      <sheetName val="WPTM_1C"/>
      <sheetName val="Intervention By Modules old"/>
      <sheetName val="Intervention By Modules"/>
      <sheetName val="PR Cash Reconciliation_2A,B,C,D"/>
      <sheetName val="Sheet1"/>
      <sheetName val="SR_Cash Reconciliation_2E"/>
      <sheetName val="Budget Variance_2F"/>
      <sheetName val="Procurement_3"/>
      <sheetName val="Grant Management_4"/>
      <sheetName val="PR-LFA Evaluation_5"/>
      <sheetName val="LFA_Findings&amp;Recommendations_6"/>
      <sheetName val="PR Expenditure_7A"/>
      <sheetName val="LFA Expenditure_7B"/>
      <sheetName val="Cash Forecast_8A"/>
      <sheetName val=" Request and Recommendation_8B"/>
      <sheetName val="PR Authorization_9A"/>
      <sheetName val="LFA Authorization_9B"/>
      <sheetName val="Financial Triggers_10"/>
      <sheetName val="PR_Disbursement Request_7"/>
      <sheetName val="Modules"/>
      <sheetName val="Sheet3"/>
      <sheetName val="Checklist"/>
      <sheetName val="Memo HIV"/>
      <sheetName val="Memo TB"/>
      <sheetName val="Memo Malaria"/>
      <sheetName val="FORM1"/>
      <sheetName val="SUMMARY"/>
    </sheetNames>
    <sheetDataSet>
      <sheetData sheetId="0">
        <row r="13">
          <cell r="F13" t="str">
            <v>Disbursement Request  - Disbursement Period: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Civil Society - Community Based Organization</v>
          </cell>
        </row>
        <row r="3">
          <cell r="A3" t="str">
            <v>Civil Society - International Faith Based Organization</v>
          </cell>
        </row>
        <row r="4">
          <cell r="A4" t="str">
            <v>Civil Society - International Non-Governmental Organization</v>
          </cell>
        </row>
        <row r="5">
          <cell r="A5" t="str">
            <v>Civil Society - Local Faith Based Organization</v>
          </cell>
        </row>
        <row r="6">
          <cell r="A6" t="str">
            <v>Civil Society - Local Non-Governmental Organization</v>
          </cell>
        </row>
        <row r="7">
          <cell r="A7" t="str">
            <v>Multilateral – UNDP</v>
          </cell>
        </row>
        <row r="8">
          <cell r="A8" t="str">
            <v>Government - Ministry of Health</v>
          </cell>
        </row>
        <row r="9">
          <cell r="A9" t="str">
            <v>Civil Society - Other</v>
          </cell>
        </row>
        <row r="10">
          <cell r="A10" t="str">
            <v>Government - Ministry of Finance</v>
          </cell>
        </row>
        <row r="11">
          <cell r="A11" t="str">
            <v>Government - Other</v>
          </cell>
        </row>
        <row r="12">
          <cell r="A12" t="str">
            <v>Multilateral - Other UN Agency</v>
          </cell>
        </row>
        <row r="13">
          <cell r="A13" t="str">
            <v>Multilateral – Other</v>
          </cell>
        </row>
        <row r="14">
          <cell r="A14" t="str">
            <v>Private Sector</v>
          </cell>
        </row>
        <row r="15">
          <cell r="A15" t="str">
            <v>Other</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7 Lists"/>
      <sheetName val="Cover"/>
      <sheetName val="Sh2-FinAss"/>
      <sheetName val="Sh3-Unit costs"/>
      <sheetName val="Sh4-Unit cost notes"/>
      <sheetName val="Sh5 Detailed WP"/>
      <sheetName val="Sheet2"/>
      <sheetName val="Sheet1"/>
      <sheetName val="Sh-6 Reports"/>
      <sheetName val="Queries"/>
      <sheetName val="Sheet3"/>
      <sheetName val="SSOs"/>
      <sheetName val="Activities"/>
      <sheetName val="Sheet4"/>
      <sheetName val="Sh-7 Graph_Sub-program"/>
      <sheetName val="Sh-8 Graph_Pillar"/>
      <sheetName val="Sh-9 Graph_SOs"/>
      <sheetName val="Comparative analysis"/>
      <sheetName val="Sos &amp; interventions"/>
      <sheetName val="Sheet5"/>
    </sheetNames>
    <sheetDataSet>
      <sheetData sheetId="0">
        <row r="2">
          <cell r="A2" t="str">
            <v>Employee Wellness</v>
          </cell>
        </row>
      </sheetData>
      <sheetData sheetId="1">
        <row r="2">
          <cell r="C2" t="str">
            <v>KZN Strategic Implementation Plan for HIV AIDS, TB &amp; STIs Cost Forecast</v>
          </cell>
        </row>
      </sheetData>
      <sheetData sheetId="2">
        <row r="9">
          <cell r="C9">
            <v>1</v>
          </cell>
        </row>
      </sheetData>
      <sheetData sheetId="3">
        <row r="32">
          <cell r="F32">
            <v>477156</v>
          </cell>
        </row>
      </sheetData>
      <sheetData sheetId="4">
        <row r="11">
          <cell r="E11" t="str">
            <v>Implementation of operational plans</v>
          </cell>
        </row>
      </sheetData>
      <sheetData sheetId="5">
        <row r="11">
          <cell r="E11" t="str">
            <v>Implementation of operational plans</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PR_Grant Management_2"/>
      <sheetName val="PR_Total PR Cash Outflow_3A"/>
      <sheetName val="EFR Malaria Financial Data_3B"/>
      <sheetName val="EFR TB Financial Data_3B"/>
      <sheetName val="EFR HIV AIDS Financial Data_3B"/>
      <sheetName val="PR_Procurement Info_4"/>
      <sheetName val="PR_Cash Reconciliation_5A"/>
      <sheetName val="PR_Disbursement Request_5B"/>
      <sheetName val="PR_Overall Performance_6"/>
      <sheetName val="PR_Cash Request_7A&amp;B"/>
      <sheetName val="PR_Bank Details_7C"/>
      <sheetName val="PR_Annex_SR-Financials"/>
      <sheetName val="Checklist"/>
      <sheetName val="LFA_Programmatic Progress_1A"/>
      <sheetName val="LFA_Programmatic Progress_1B"/>
      <sheetName val="LFA_Grant Management_2"/>
      <sheetName val="LFA_Total PR Cash Outflow_3A"/>
      <sheetName val="LFA_EFR Review_3B"/>
      <sheetName val="LFA_Procurement Info_4"/>
      <sheetName val="LFA_Findings&amp;Recommendations"/>
      <sheetName val="LFA_Cash Reconciliation_5A"/>
      <sheetName val="LFA_Disbursement Recommend_5B"/>
      <sheetName val="Sheet1"/>
      <sheetName val="LFA_Overall Performance_6"/>
      <sheetName val="LFA_DisbursementRecommendation7"/>
      <sheetName val="LFA_Bank Details_7C"/>
      <sheetName val="LFA_Annex-SR Financials"/>
      <sheetName val="Annex for additional info"/>
      <sheetName val="Memo HIV"/>
      <sheetName val="Memo TB"/>
      <sheetName val="Memo Malaria"/>
      <sheetName val="Definitions-lists-EFR"/>
      <sheetName val="Sheet2"/>
      <sheetName val="PR_Programmatic Progress_1A"/>
      <sheetName val="PR_Programmatic Progress_1B"/>
      <sheetName val="Links"/>
      <sheetName val="Sh-7 Lists"/>
    </sheetNames>
    <sheetDataSet>
      <sheetData sheetId="0"/>
      <sheetData sheetId="1">
        <row r="12">
          <cell r="D12" t="str">
            <v>Select</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2">
          <cell r="A2" t="str">
            <v>Please select…</v>
          </cell>
        </row>
      </sheetData>
      <sheetData sheetId="28">
        <row r="2">
          <cell r="A2" t="str">
            <v>Please select…</v>
          </cell>
        </row>
      </sheetData>
      <sheetData sheetId="29">
        <row r="2">
          <cell r="A2" t="str">
            <v>Please select…</v>
          </cell>
        </row>
        <row r="3">
          <cell r="A3" t="str">
            <v>Prevention: Behavioral Change Communication - Mass media</v>
          </cell>
        </row>
        <row r="4">
          <cell r="A4" t="str">
            <v>Prevention: Behavioral Change Communication - community outreach</v>
          </cell>
        </row>
        <row r="5">
          <cell r="A5" t="str">
            <v>Prevention: Condom distribution</v>
          </cell>
        </row>
        <row r="6">
          <cell r="A6" t="str">
            <v xml:space="preserve">Prevention: Counseling and Testing </v>
          </cell>
        </row>
        <row r="7">
          <cell r="A7" t="str">
            <v>Prevention: PMTCT</v>
          </cell>
        </row>
        <row r="8">
          <cell r="A8" t="str">
            <v>Prevention: Post-exposure prophylaxis (PEP)</v>
          </cell>
        </row>
        <row r="9">
          <cell r="A9" t="str">
            <v>Prevention: STI diagnosis and treatment</v>
          </cell>
        </row>
        <row r="10">
          <cell r="A10" t="str">
            <v>Prevention: Blood safety and universal precaution</v>
          </cell>
        </row>
        <row r="11">
          <cell r="A11" t="str">
            <v>Treatment: Antiretroviral treatment (ARV) and monitoring</v>
          </cell>
        </row>
        <row r="12">
          <cell r="A12" t="str">
            <v>Treatment: Prophylaxis and treatment for opportunistic infections</v>
          </cell>
        </row>
        <row r="13">
          <cell r="A13" t="str">
            <v>Care and support: Care and support for the chronically ill</v>
          </cell>
        </row>
        <row r="14">
          <cell r="A14" t="str">
            <v>Care and support: Support for orphans and vulnerable children</v>
          </cell>
        </row>
        <row r="15">
          <cell r="A15" t="str">
            <v xml:space="preserve">TB/HIV collaborative activities: HIV care and support for HIV-positive TB patients </v>
          </cell>
        </row>
        <row r="16">
          <cell r="A16" t="str">
            <v>Supportive environment: Policy development including workplace policy</v>
          </cell>
        </row>
        <row r="17">
          <cell r="A17" t="str">
            <v xml:space="preserve">Supportive environment: Strengthening of civil society and institutional capacity building </v>
          </cell>
        </row>
        <row r="18">
          <cell r="A18" t="str">
            <v>Supportive environment: Stigma reduction in all settings</v>
          </cell>
        </row>
        <row r="19">
          <cell r="A19" t="str">
            <v>Supportive environment: Program management and administration</v>
          </cell>
        </row>
        <row r="20">
          <cell r="A20" t="str">
            <v>HSS: Service delivery</v>
          </cell>
        </row>
        <row r="21">
          <cell r="A21" t="str">
            <v>HSS: Human resources</v>
          </cell>
        </row>
        <row r="22">
          <cell r="A22" t="str">
            <v>HSS: Community Systems Strengthening</v>
          </cell>
        </row>
        <row r="23">
          <cell r="A23" t="str">
            <v>HSS: Information system &amp; Operational research</v>
          </cell>
        </row>
        <row r="24">
          <cell r="A24" t="str">
            <v>HSS: Infrastructure</v>
          </cell>
        </row>
        <row r="25">
          <cell r="A25" t="str">
            <v>HSS: Procurement and Supply management</v>
          </cell>
        </row>
        <row r="26">
          <cell r="A26" t="str">
            <v>HSS: Other, specify</v>
          </cell>
        </row>
      </sheetData>
      <sheetData sheetId="30"/>
      <sheetData sheetId="31"/>
      <sheetData sheetId="32"/>
      <sheetData sheetId="33"/>
      <sheetData sheetId="34">
        <row r="12">
          <cell r="D12" t="str">
            <v>Select</v>
          </cell>
        </row>
      </sheetData>
      <sheetData sheetId="35"/>
      <sheetData sheetId="36" refreshError="1"/>
      <sheetData sheetId="37"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V AIDS_Financial Data"/>
      <sheetName val="Breakdown by activity"/>
      <sheetName val="Definitions"/>
      <sheetName val="FORM1"/>
      <sheetName val="SUMMARY"/>
      <sheetName val="Logframe Lists"/>
    </sheetNames>
    <sheetDataSet>
      <sheetData sheetId="0">
        <row r="47">
          <cell r="B47" t="str">
            <v>Please Select…</v>
          </cell>
        </row>
      </sheetData>
      <sheetData sheetId="1">
        <row r="47">
          <cell r="B47" t="str">
            <v>Please Select…</v>
          </cell>
        </row>
      </sheetData>
      <sheetData sheetId="2">
        <row r="47">
          <cell r="B47" t="str">
            <v>Please Select…</v>
          </cell>
        </row>
        <row r="48">
          <cell r="B48" t="str">
            <v>Prevention: BCC - Mass media</v>
          </cell>
        </row>
        <row r="49">
          <cell r="B49" t="str">
            <v>Prevention: BCC - community outreach</v>
          </cell>
        </row>
        <row r="50">
          <cell r="B50" t="str">
            <v>Prevention: Condom distribution</v>
          </cell>
        </row>
        <row r="51">
          <cell r="B51" t="str">
            <v>Prevention: Testing and Counseling</v>
          </cell>
        </row>
        <row r="52">
          <cell r="B52" t="str">
            <v>Prevention: PMTCT</v>
          </cell>
        </row>
        <row r="53">
          <cell r="B53" t="str">
            <v>Prevention: Post-exposure prophylaxis (PEP)</v>
          </cell>
        </row>
        <row r="54">
          <cell r="B54" t="str">
            <v>Prevention: STI diagnosis and treatment</v>
          </cell>
        </row>
        <row r="55">
          <cell r="B55" t="str">
            <v>Prevention: Blood safety and universal precaution</v>
          </cell>
        </row>
        <row r="56">
          <cell r="B56" t="str">
            <v>Treatment: Antiretroviral treatment (ARV) and monitoring</v>
          </cell>
        </row>
        <row r="57">
          <cell r="B57" t="str">
            <v>Treatment: Prophylaxis and treatment for opportunistic infections</v>
          </cell>
        </row>
        <row r="58">
          <cell r="B58" t="str">
            <v>Care and support: Care and support for the chronically ill</v>
          </cell>
        </row>
        <row r="59">
          <cell r="B59" t="str">
            <v>Care and support: Support for orphans and vulnerable children</v>
          </cell>
        </row>
        <row r="60">
          <cell r="B60" t="str">
            <v>TB/HIV collaborative activities: Intensified case-finding among PLWHA</v>
          </cell>
        </row>
        <row r="61">
          <cell r="B61" t="str">
            <v>TB/HIV collaborative activities: Prevention of TB disease in PLWHA</v>
          </cell>
        </row>
        <row r="62">
          <cell r="B62" t="str">
            <v>TB/HIV collaborative activities: Prevention of HIV in TB patients</v>
          </cell>
        </row>
        <row r="63">
          <cell r="B63" t="str">
            <v>TB/HIV collaborative activities: Prevention of opportunistic infections in PLWHA with TB</v>
          </cell>
        </row>
        <row r="64">
          <cell r="B64" t="str">
            <v xml:space="preserve">TB/HIV collaborative activities: HIV care and support for HIV-positive TB patients </v>
          </cell>
        </row>
        <row r="65">
          <cell r="B65" t="str">
            <v>TB/HIV collaborative activities: Provision of antiretroviral treatment for TB patients during TB treatment</v>
          </cell>
        </row>
        <row r="66">
          <cell r="B66" t="str">
            <v>Supportive environment: Policy development including workplace policy</v>
          </cell>
        </row>
        <row r="67">
          <cell r="B67" t="str">
            <v xml:space="preserve">Supportive environment: Strengthening of civil society and institutional capacity building </v>
          </cell>
        </row>
        <row r="68">
          <cell r="B68" t="str">
            <v>Supportive environment: Stigma reduction in all settings</v>
          </cell>
        </row>
        <row r="69">
          <cell r="B69" t="str">
            <v>Quality DOTS: Improving diagnosis</v>
          </cell>
        </row>
        <row r="70">
          <cell r="B70" t="str">
            <v>Quality DOTS: Standardized treatment with supervision and patient support</v>
          </cell>
        </row>
        <row r="71">
          <cell r="B71" t="str">
            <v>Challenges: TB/HIV</v>
          </cell>
        </row>
        <row r="72">
          <cell r="B72" t="str">
            <v>Challenges: Management of drug resistant TB (MDR-TB)</v>
          </cell>
        </row>
        <row r="73">
          <cell r="B73" t="str">
            <v>Challenges: Other challenges (special groups such as prisoners, refugees, high risk groups etc.)</v>
          </cell>
        </row>
        <row r="74">
          <cell r="B74" t="str">
            <v>All care providers: PPM (Public-public, public-private mix)</v>
          </cell>
        </row>
        <row r="75">
          <cell r="B75" t="str">
            <v>Empower people: ACSM (Advocacy, communication, social mobilization)</v>
          </cell>
        </row>
        <row r="76">
          <cell r="B76" t="str">
            <v>Empower people: Community participation in TB care</v>
          </cell>
        </row>
        <row r="77">
          <cell r="B77" t="str">
            <v>Supportive Environment: Laboratory</v>
          </cell>
        </row>
        <row r="78">
          <cell r="B78" t="str">
            <v>Supportive Environment: Human resources</v>
          </cell>
        </row>
        <row r="79">
          <cell r="B79" t="str">
            <v>Supportive Environment: Community TB care (CTBC)</v>
          </cell>
        </row>
        <row r="80">
          <cell r="B80" t="str">
            <v>Prevention: Insecticide-treated nets (ITNs)</v>
          </cell>
        </row>
        <row r="81">
          <cell r="B81" t="str">
            <v>Prevention: Malaria prevention during pregnancy</v>
          </cell>
        </row>
        <row r="82">
          <cell r="B82" t="str">
            <v>Prevention: Vector control (other than ITNs)</v>
          </cell>
        </row>
        <row r="83">
          <cell r="B83" t="str">
            <v>Treatment: Prompt, effective anti-malarial treatment</v>
          </cell>
        </row>
        <row r="84">
          <cell r="B84" t="str">
            <v>Treatment: Home based management of malaria</v>
          </cell>
        </row>
        <row r="85">
          <cell r="B85" t="str">
            <v>Treatment: Diagnosis</v>
          </cell>
        </row>
        <row r="86">
          <cell r="B86" t="str">
            <v>Supportive environment: Monitoring drug resistance</v>
          </cell>
        </row>
        <row r="87">
          <cell r="B87" t="str">
            <v>Supportive environment: Monitoring insecticide resistance</v>
          </cell>
        </row>
        <row r="88">
          <cell r="B88" t="str">
            <v>Supportive environment: Coordination and partnership development (national, community, public-private)</v>
          </cell>
        </row>
        <row r="89">
          <cell r="B89" t="str">
            <v>HSS: Service delivery</v>
          </cell>
        </row>
        <row r="90">
          <cell r="B90" t="str">
            <v>HSS: PAL (Practical Approach to Lung Health)</v>
          </cell>
        </row>
        <row r="91">
          <cell r="B91" t="str">
            <v>HSS: Human resources</v>
          </cell>
        </row>
        <row r="92">
          <cell r="B92" t="str">
            <v>HSS: Community Systems Strengthening</v>
          </cell>
        </row>
        <row r="93">
          <cell r="B93" t="str">
            <v>HSS: Information system &amp; Operational research</v>
          </cell>
        </row>
        <row r="94">
          <cell r="B94" t="str">
            <v>HSS: Infrastructure</v>
          </cell>
        </row>
        <row r="95">
          <cell r="B95" t="str">
            <v>HSS: Procurement and Supply management</v>
          </cell>
        </row>
      </sheetData>
      <sheetData sheetId="3" refreshError="1"/>
      <sheetData sheetId="4" refreshError="1"/>
      <sheetData sheetId="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en"/>
      <sheetName val="Instructions fr"/>
      <sheetName val="Instructions sp"/>
      <sheetName val="Instructions ru"/>
      <sheetName val="Performance Framework"/>
      <sheetName val="Target assumptions"/>
      <sheetName val="HIV"/>
      <sheetName val="TB"/>
      <sheetName val="Malaria"/>
      <sheetName val="Drops"/>
      <sheetName val="Definitions"/>
      <sheetName val="HSS"/>
      <sheetName val="Translations"/>
      <sheetName val="$Ranges$"/>
      <sheetName val="$Meta$"/>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D1" t="str">
            <v>I</v>
          </cell>
        </row>
      </sheetData>
      <sheetData sheetId="13"/>
      <sheetData sheetId="14"/>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Sheet"/>
      <sheetName val="Impact Outcome Indicators_1A"/>
      <sheetName val="Data"/>
      <sheetName val="ImpactOutcomeDisaggData"/>
      <sheetName val="Disaggregation_1A"/>
      <sheetName val="Impactoutcome"/>
      <sheetName val="Coverage Indicators_1B"/>
      <sheetName val="Coverage Indicators"/>
      <sheetName val="Disaggregation_1B"/>
      <sheetName val="CoverageDisaggregationData"/>
      <sheetName val="WPTM_1C"/>
      <sheetName val="Intervention By Modules old"/>
      <sheetName val="Intervention By Modules"/>
      <sheetName val="Financial Reports"/>
      <sheetName val="Data load in GOS"/>
      <sheetName val="PR Cash Reconciliation"/>
      <sheetName val="PR Cash Information"/>
      <sheetName val="SR_Cash Reconciliation"/>
      <sheetName val="Budget Variance"/>
      <sheetName val="Procurement_3"/>
      <sheetName val="Grant Management_4"/>
      <sheetName val="PR-LFA Evaluation_5"/>
      <sheetName val="LFA_Findings&amp;Recommendations_6"/>
      <sheetName val="Annual Cash Forecast"/>
      <sheetName val="Ad Hoc Cash Forecast"/>
      <sheetName val=" Request and Recommendation_8B"/>
      <sheetName val="Tax Reporting"/>
      <sheetName val="PR Authorization_9A"/>
      <sheetName val="LFA Authorization_9B"/>
      <sheetName val="PR_Disbursement Request_7"/>
      <sheetName val="Modules"/>
      <sheetName val="Sheet3"/>
      <sheetName val="Sheet1"/>
      <sheetName val="Checklist"/>
      <sheetName val="Memo HIV"/>
      <sheetName val="Memo TB"/>
      <sheetName val="Memo Malaria"/>
      <sheetName val="Setup"/>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2">
          <cell r="C12" t="str">
            <v>Civil Society - Community Based Organization</v>
          </cell>
        </row>
        <row r="13">
          <cell r="C13" t="str">
            <v>Civil Society - International Faith Based Organization</v>
          </cell>
        </row>
        <row r="14">
          <cell r="C14" t="str">
            <v>Civil Society - International Non-Governmental Organization</v>
          </cell>
        </row>
        <row r="15">
          <cell r="C15" t="str">
            <v>Civil Society - Local Faith Based Organization</v>
          </cell>
        </row>
        <row r="16">
          <cell r="C16" t="str">
            <v>Civil Society - Local Non-Governmental Organization</v>
          </cell>
        </row>
        <row r="17">
          <cell r="C17" t="str">
            <v>Civil Society - Other</v>
          </cell>
        </row>
        <row r="18">
          <cell r="C18" t="str">
            <v>Government - Ministry of Health</v>
          </cell>
        </row>
        <row r="19">
          <cell r="C19" t="str">
            <v>Government - Ministry of Finance</v>
          </cell>
        </row>
        <row r="20">
          <cell r="C20" t="str">
            <v>Government - Other</v>
          </cell>
        </row>
        <row r="21">
          <cell r="C21" t="str">
            <v>Multilateral - UNDP</v>
          </cell>
        </row>
        <row r="22">
          <cell r="C22" t="str">
            <v>Multilateral - Other UN agency</v>
          </cell>
        </row>
        <row r="23">
          <cell r="C23" t="str">
            <v>Multilateral - Other</v>
          </cell>
        </row>
        <row r="24">
          <cell r="C24" t="str">
            <v>Private Sector</v>
          </cell>
        </row>
        <row r="25">
          <cell r="C25" t="str">
            <v>Other</v>
          </cell>
        </row>
      </sheetData>
      <sheetData sheetId="33" refreshError="1"/>
      <sheetData sheetId="34" refreshError="1"/>
      <sheetData sheetId="35" refreshError="1"/>
      <sheetData sheetId="36" refreshError="1"/>
      <sheetData sheetId="3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 Unit Costs"/>
      <sheetName val="2. Unit Cost Notes"/>
      <sheetName val="3. Detailed workplan budget"/>
      <sheetName val="3. Detailed workplan budget (2"/>
      <sheetName val="3b Rolled over activitities"/>
      <sheetName val="4. Budget summary GF"/>
      <sheetName val="5. Annexure 1a"/>
      <sheetName val="6. Annexure 1b"/>
      <sheetName val="Track changes"/>
      <sheetName val="ValidationLists"/>
      <sheetName val="Sheet1"/>
    </sheetNames>
    <sheetDataSet>
      <sheetData sheetId="0"/>
      <sheetData sheetId="1">
        <row r="8">
          <cell r="A8" t="str">
            <v>**** COMMUNICATION MATERIALS</v>
          </cell>
        </row>
        <row r="9">
          <cell r="A9">
            <v>0</v>
          </cell>
        </row>
        <row r="10">
          <cell r="A10" t="str">
            <v>Community dialogue awareness programme</v>
          </cell>
        </row>
        <row r="11">
          <cell r="A11" t="str">
            <v>Workshop report - colour</v>
          </cell>
        </row>
        <row r="12">
          <cell r="A12">
            <v>0</v>
          </cell>
        </row>
        <row r="13">
          <cell r="A13">
            <v>0</v>
          </cell>
        </row>
        <row r="14">
          <cell r="A14">
            <v>0</v>
          </cell>
        </row>
        <row r="15">
          <cell r="A15">
            <v>0</v>
          </cell>
        </row>
        <row r="16">
          <cell r="A16" t="str">
            <v>**** HEALTH PRODUCTS AND HEALTH EQUIPMENT</v>
          </cell>
        </row>
        <row r="17">
          <cell r="A17">
            <v>0</v>
          </cell>
        </row>
        <row r="18">
          <cell r="A18" t="str">
            <v>geneXpert 4 module instrument (GX4)</v>
          </cell>
        </row>
        <row r="19">
          <cell r="A19" t="str">
            <v>geneXpert module calibration</v>
          </cell>
        </row>
        <row r="20">
          <cell r="A20" t="str">
            <v>geneXpert module</v>
          </cell>
        </row>
        <row r="21">
          <cell r="A21" t="str">
            <v>Audiometer (PC + HF audiometer + Otoscope + Modem)</v>
          </cell>
        </row>
        <row r="22">
          <cell r="A22" t="str">
            <v>Digitial x-ray, chest</v>
          </cell>
        </row>
        <row r="23">
          <cell r="A23" t="str">
            <v>Digitial x-ray imaging software</v>
          </cell>
        </row>
        <row r="24">
          <cell r="A24" t="str">
            <v>Calibration, maintenance, servicing of audiometer</v>
          </cell>
        </row>
        <row r="25">
          <cell r="A25">
            <v>0</v>
          </cell>
        </row>
        <row r="26">
          <cell r="A26">
            <v>0</v>
          </cell>
        </row>
        <row r="27">
          <cell r="A27" t="str">
            <v>**** HUMAN RESOURCES</v>
          </cell>
        </row>
        <row r="28">
          <cell r="A28">
            <v>0</v>
          </cell>
        </row>
        <row r="29">
          <cell r="A29" t="str">
            <v>Assistant Directors (Level 10 notch 12)</v>
          </cell>
        </row>
        <row r="30">
          <cell r="A30" t="str">
            <v>Assistant Directors (Level 10 notch 3)</v>
          </cell>
        </row>
        <row r="31">
          <cell r="A31" t="str">
            <v>Chief Director</v>
          </cell>
        </row>
        <row r="32">
          <cell r="A32" t="str">
            <v>Data Capture Clerk (Level 4 notch 1)</v>
          </cell>
        </row>
        <row r="33">
          <cell r="A33" t="str">
            <v>Deputy Director (Level 11 notch 4)</v>
          </cell>
        </row>
        <row r="34">
          <cell r="A34" t="str">
            <v>Deputy Director (Level 11 notch 8)</v>
          </cell>
        </row>
        <row r="35">
          <cell r="A35" t="str">
            <v>Deputy Director (Level 12 notch 2)</v>
          </cell>
        </row>
        <row r="36">
          <cell r="A36" t="str">
            <v>Deputy Director (Level 12 notch 8)</v>
          </cell>
        </row>
        <row r="37">
          <cell r="A37" t="str">
            <v>Director (Level 13 notch 2)</v>
          </cell>
        </row>
        <row r="38">
          <cell r="A38" t="str">
            <v>Personal Assistant (Level 7 notch 6)</v>
          </cell>
        </row>
        <row r="39">
          <cell r="A39" t="str">
            <v>Pharmacist G3</v>
          </cell>
        </row>
        <row r="40">
          <cell r="A40" t="str">
            <v>Senior Administrator (Level 9 notch 2)</v>
          </cell>
        </row>
        <row r="41">
          <cell r="A41" t="str">
            <v>Administration  Officer (Level 7 notch 6 )</v>
          </cell>
        </row>
        <row r="42">
          <cell r="A42" t="str">
            <v>Senior Data Clerk (Level 7 notch 1)</v>
          </cell>
        </row>
        <row r="43">
          <cell r="A43" t="str">
            <v>PMTCT programme officer</v>
          </cell>
        </row>
        <row r="44">
          <cell r="A44" t="str">
            <v>Data Capturer</v>
          </cell>
        </row>
        <row r="45">
          <cell r="A45" t="str">
            <v>GeneXpert: Human Resources for testing</v>
          </cell>
        </row>
        <row r="46">
          <cell r="A46" t="str">
            <v>GeneXpert: Human Resources for testing ph 2</v>
          </cell>
        </row>
        <row r="47">
          <cell r="A47" t="str">
            <v>NDoH Health Inspectors</v>
          </cell>
        </row>
        <row r="48">
          <cell r="A48" t="str">
            <v>Enrolled nurse</v>
          </cell>
        </row>
        <row r="49">
          <cell r="A49" t="str">
            <v>HCT tester</v>
          </cell>
        </row>
        <row r="50">
          <cell r="A50" t="str">
            <v>Logistics/Driver</v>
          </cell>
        </row>
        <row r="51">
          <cell r="A51" t="str">
            <v>Coordinator-SR</v>
          </cell>
        </row>
        <row r="52">
          <cell r="A52" t="str">
            <v xml:space="preserve">Program Manager </v>
          </cell>
        </row>
        <row r="53">
          <cell r="A53" t="str">
            <v>Finance Manager</v>
          </cell>
        </row>
        <row r="54">
          <cell r="A54" t="str">
            <v>M&amp;E Manager</v>
          </cell>
        </row>
        <row r="55">
          <cell r="A55" t="str">
            <v>M&amp;E Officer</v>
          </cell>
        </row>
        <row r="56">
          <cell r="A56" t="str">
            <v>Radiology technician</v>
          </cell>
        </row>
        <row r="57">
          <cell r="A57" t="str">
            <v>Finance officer</v>
          </cell>
        </row>
        <row r="58">
          <cell r="A58" t="str">
            <v xml:space="preserve">NIMDR mentor nurse </v>
          </cell>
        </row>
        <row r="59">
          <cell r="A59" t="str">
            <v>Radiographer</v>
          </cell>
        </row>
        <row r="60">
          <cell r="A60" t="str">
            <v>Admin assistant</v>
          </cell>
        </row>
        <row r="61">
          <cell r="A61" t="str">
            <v>Programme officer</v>
          </cell>
        </row>
        <row r="62">
          <cell r="A62">
            <v>0</v>
          </cell>
        </row>
        <row r="63">
          <cell r="A63">
            <v>0</v>
          </cell>
        </row>
        <row r="64">
          <cell r="A64" t="str">
            <v>**** INFRASTRUCTURE AND OTHER EQUIPMENT</v>
          </cell>
        </row>
        <row r="65">
          <cell r="A65">
            <v>0</v>
          </cell>
        </row>
        <row r="66">
          <cell r="A66" t="str">
            <v>Computer - Desktop, peripherals and installation</v>
          </cell>
        </row>
        <row r="67">
          <cell r="A67" t="str">
            <v>Computer - Desktop, peripherals and installation TB Budget</v>
          </cell>
        </row>
        <row r="68">
          <cell r="A68" t="str">
            <v>Computer - Laptop, peripherals and installation</v>
          </cell>
        </row>
        <row r="69">
          <cell r="A69" t="str">
            <v>External Hardrive- 1 TB</v>
          </cell>
        </row>
        <row r="70">
          <cell r="A70" t="str">
            <v>Computer scanners</v>
          </cell>
        </row>
        <row r="71">
          <cell r="A71" t="str">
            <v>Mobile unit</v>
          </cell>
        </row>
        <row r="72">
          <cell r="A72" t="str">
            <v>Generator</v>
          </cell>
        </row>
        <row r="73">
          <cell r="A73" t="str">
            <v>Cell phone for linkages reporting</v>
          </cell>
        </row>
        <row r="74">
          <cell r="A74" t="str">
            <v>NHLS SMS system</v>
          </cell>
        </row>
        <row r="75">
          <cell r="A75" t="str">
            <v>Kick TB team equipment</v>
          </cell>
        </row>
        <row r="76">
          <cell r="A76" t="str">
            <v>Computer - Laptop</v>
          </cell>
        </row>
        <row r="77">
          <cell r="A77" t="str">
            <v>Equipping of mobile unit</v>
          </cell>
        </row>
        <row r="78">
          <cell r="A78" t="str">
            <v>Ceiling fans</v>
          </cell>
        </row>
        <row r="79">
          <cell r="A79" t="str">
            <v>Small passenger vehicle</v>
          </cell>
        </row>
        <row r="80">
          <cell r="A80">
            <v>0</v>
          </cell>
        </row>
        <row r="81">
          <cell r="A81" t="str">
            <v>**** OTHER - LABORATORY SERVICES</v>
          </cell>
        </row>
        <row r="82">
          <cell r="A82">
            <v>0</v>
          </cell>
        </row>
        <row r="83">
          <cell r="A83" t="str">
            <v>Xpert MTB/RIF mobile unit test</v>
          </cell>
        </row>
        <row r="84">
          <cell r="A84" t="str">
            <v>Xpert MTB/RIF test</v>
          </cell>
        </row>
        <row r="85">
          <cell r="A85" t="str">
            <v>CD4 PLG count</v>
          </cell>
        </row>
        <row r="86">
          <cell r="A86" t="str">
            <v>Chest x-ray</v>
          </cell>
        </row>
        <row r="87">
          <cell r="A87">
            <v>0</v>
          </cell>
        </row>
        <row r="88">
          <cell r="A88" t="str">
            <v>**** LIVING SUPPORT TO CLIENTS/TARGET POPULATION</v>
          </cell>
        </row>
        <row r="89">
          <cell r="A89">
            <v>0</v>
          </cell>
        </row>
        <row r="90">
          <cell r="A90">
            <v>0</v>
          </cell>
        </row>
        <row r="91">
          <cell r="A91">
            <v>0</v>
          </cell>
        </row>
        <row r="92">
          <cell r="A92">
            <v>0</v>
          </cell>
        </row>
        <row r="93">
          <cell r="A93">
            <v>0</v>
          </cell>
        </row>
        <row r="94">
          <cell r="A94" t="str">
            <v>**** MONITORING AND EVALUATION</v>
          </cell>
        </row>
        <row r="95">
          <cell r="A95">
            <v>0</v>
          </cell>
        </row>
        <row r="96">
          <cell r="A96" t="str">
            <v>Car hire M&amp;E</v>
          </cell>
        </row>
        <row r="97">
          <cell r="A97" t="str">
            <v>Domestic return flight M&amp;E</v>
          </cell>
        </row>
        <row r="98">
          <cell r="A98" t="str">
            <v>DSA 1 - City M&amp;E</v>
          </cell>
        </row>
        <row r="99">
          <cell r="A99" t="str">
            <v>Form - Adverse Drug Reactions</v>
          </cell>
        </row>
        <row r="100">
          <cell r="A100" t="str">
            <v>Pharmaceutical stock control sheet</v>
          </cell>
        </row>
        <row r="101">
          <cell r="A101" t="str">
            <v>Routine visit to provinces and districts (2 day, 2 pax)</v>
          </cell>
        </row>
        <row r="102">
          <cell r="A102" t="str">
            <v>Routine visit to provinces and districts (3 day, 3 pax)</v>
          </cell>
        </row>
        <row r="103">
          <cell r="A103" t="str">
            <v>Impact evaluation study of Single  Stream  Funding  for  Phase 2 GF programme. Provider selected through tender</v>
          </cell>
        </row>
        <row r="104">
          <cell r="A104" t="str">
            <v>Assessment of Central Procurement Unit</v>
          </cell>
        </row>
        <row r="105">
          <cell r="A105" t="str">
            <v>HCT Programme Evaluation</v>
          </cell>
        </row>
        <row r="106">
          <cell r="A106" t="str">
            <v>Impact evaluation of National ART Programme</v>
          </cell>
        </row>
        <row r="107">
          <cell r="A107" t="str">
            <v>PMTCT evaluation</v>
          </cell>
        </row>
        <row r="108">
          <cell r="A108" t="str">
            <v>M&amp;E visit - no flight</v>
          </cell>
        </row>
        <row r="109">
          <cell r="A109" t="str">
            <v>M&amp;E visit - flight</v>
          </cell>
        </row>
        <row r="110">
          <cell r="A110" t="str">
            <v>3G connection</v>
          </cell>
        </row>
        <row r="111">
          <cell r="A111" t="str">
            <v>M&amp;E visit - no flight - 3 persons</v>
          </cell>
        </row>
        <row r="112">
          <cell r="A112" t="str">
            <v>MDR-TB decentralization programme evaluation</v>
          </cell>
        </row>
        <row r="113">
          <cell r="A113" t="str">
            <v>Contact tracing programme evaluation</v>
          </cell>
        </row>
        <row r="114">
          <cell r="A114" t="str">
            <v>DCS screening programme evaluation</v>
          </cell>
        </row>
        <row r="115">
          <cell r="A115">
            <v>0</v>
          </cell>
        </row>
        <row r="116">
          <cell r="A116">
            <v>0</v>
          </cell>
        </row>
        <row r="117">
          <cell r="A117" t="str">
            <v>**** OTHER - CAMPAIGNS AND SOCIAL MOBILISATION</v>
          </cell>
        </row>
        <row r="118">
          <cell r="A118">
            <v>0</v>
          </cell>
        </row>
        <row r="119">
          <cell r="A119" t="str">
            <v>Kick TB correctional</v>
          </cell>
        </row>
        <row r="120">
          <cell r="A120" t="str">
            <v>Ground travel - TB Budget</v>
          </cell>
        </row>
        <row r="121">
          <cell r="A121" t="str">
            <v>Kick TB peri-mines</v>
          </cell>
        </row>
        <row r="122">
          <cell r="A122">
            <v>0</v>
          </cell>
        </row>
        <row r="123">
          <cell r="A123">
            <v>0</v>
          </cell>
        </row>
        <row r="124">
          <cell r="A124" t="str">
            <v>**** OTHER (AVOID USING)</v>
          </cell>
        </row>
        <row r="125">
          <cell r="A125">
            <v>0</v>
          </cell>
        </row>
        <row r="126">
          <cell r="A126">
            <v>0</v>
          </cell>
        </row>
        <row r="127">
          <cell r="A127">
            <v>0</v>
          </cell>
        </row>
        <row r="128">
          <cell r="A128">
            <v>0</v>
          </cell>
        </row>
        <row r="129">
          <cell r="A129" t="str">
            <v>**** OVERHEADS</v>
          </cell>
        </row>
        <row r="130">
          <cell r="A130">
            <v>0</v>
          </cell>
        </row>
        <row r="131">
          <cell r="A131" t="str">
            <v>3G data contract - 1 GB</v>
          </cell>
        </row>
        <row r="132">
          <cell r="A132" t="str">
            <v>Cellphone contract</v>
          </cell>
        </row>
        <row r="133">
          <cell r="A133" t="str">
            <v>Ground travel per month (high intensity - 2000km/month)</v>
          </cell>
        </row>
        <row r="134">
          <cell r="A134" t="str">
            <v>Ground travel per month (std intensity - 1000km/month)</v>
          </cell>
        </row>
        <row r="135">
          <cell r="A135" t="str">
            <v>PR Overhead costs</v>
          </cell>
        </row>
        <row r="136">
          <cell r="A136" t="str">
            <v>Ground travel</v>
          </cell>
        </row>
        <row r="137">
          <cell r="A137" t="str">
            <v>Overhead: Category B programme</v>
          </cell>
        </row>
        <row r="138">
          <cell r="A138" t="str">
            <v>Overhead contribution - PR</v>
          </cell>
        </row>
        <row r="139">
          <cell r="A139" t="str">
            <v>Overhead contribution - SR - medium/ large</v>
          </cell>
        </row>
        <row r="140">
          <cell r="A140" t="str">
            <v>Overhead contribution - SR - small/ medium</v>
          </cell>
        </row>
        <row r="141">
          <cell r="A141" t="str">
            <v>Diesl for generator (for Xpert testing)</v>
          </cell>
        </row>
        <row r="142">
          <cell r="A142" t="str">
            <v>NHLS SMS annual fee</v>
          </cell>
        </row>
        <row r="143">
          <cell r="A143">
            <v>0</v>
          </cell>
        </row>
        <row r="144">
          <cell r="A144">
            <v>0</v>
          </cell>
        </row>
        <row r="145">
          <cell r="A145" t="str">
            <v>**** MEDICINES AND PHARMACEUTICAL PRODUCTS</v>
          </cell>
        </row>
        <row r="146">
          <cell r="A146">
            <v>0</v>
          </cell>
        </row>
        <row r="147">
          <cell r="A147" t="str">
            <v xml:space="preserve">TENOFOVIR 300mg, EMTRICITABINE 200mg, EFAVIRENZ 600mg tablet, 28 (30) tablets - supplier 1 </v>
          </cell>
        </row>
        <row r="148">
          <cell r="A148" t="str">
            <v>TENOFOVIR 300mg, EMTRICITABINE 200mg, EFAVIRENZ 600mg tablet, 28 (30) tablets  - supplier 2</v>
          </cell>
        </row>
        <row r="149">
          <cell r="A149">
            <v>0</v>
          </cell>
        </row>
        <row r="150">
          <cell r="A150">
            <v>0</v>
          </cell>
        </row>
        <row r="151">
          <cell r="A151" t="str">
            <v>**** PLANNING AND ADMINISTRATION</v>
          </cell>
        </row>
        <row r="152">
          <cell r="A152">
            <v>0</v>
          </cell>
        </row>
        <row r="153">
          <cell r="A153" t="str">
            <v>Non residential capacity buidling workshop (excluding trainer)</v>
          </cell>
        </row>
        <row r="154">
          <cell r="A154" t="str">
            <v>Planning and administration expense - PR</v>
          </cell>
        </row>
        <row r="155">
          <cell r="A155" t="str">
            <v>Return flight - domestic</v>
          </cell>
        </row>
        <row r="156">
          <cell r="A156" t="str">
            <v>Return flight - domestic</v>
          </cell>
        </row>
        <row r="157">
          <cell r="A157" t="str">
            <v>Statutory Audit PR (Auditor General)</v>
          </cell>
        </row>
        <row r="158">
          <cell r="A158" t="str">
            <v>Workshop or meeting - standard</v>
          </cell>
        </row>
        <row r="159">
          <cell r="A159" t="str">
            <v>Workshop or meeting - standard for  20 people</v>
          </cell>
        </row>
        <row r="160">
          <cell r="A160" t="str">
            <v>Workshop or meeting - standard residential with flights</v>
          </cell>
        </row>
        <row r="161">
          <cell r="A161" t="str">
            <v>Site visits</v>
          </cell>
        </row>
        <row r="162">
          <cell r="A162" t="str">
            <v>P&amp;A: Category B programme</v>
          </cell>
        </row>
        <row r="163">
          <cell r="A163">
            <v>0</v>
          </cell>
        </row>
        <row r="164">
          <cell r="A164" t="str">
            <v>Planning and administration expense - DSD</v>
          </cell>
        </row>
        <row r="165">
          <cell r="A165" t="str">
            <v>Residential 1 -   3* hotel (accommodation, dinner &amp; breakfast)</v>
          </cell>
        </row>
        <row r="166">
          <cell r="A166" t="str">
            <v>PR Planning and Admin costs</v>
          </cell>
        </row>
        <row r="167">
          <cell r="A167" t="str">
            <v>SR Audits</v>
          </cell>
        </row>
        <row r="168">
          <cell r="A168" t="str">
            <v>P&amp;A contribution - SR - medium/ large</v>
          </cell>
        </row>
        <row r="169">
          <cell r="A169" t="str">
            <v>P&amp;A contribution - SR - small/ medium</v>
          </cell>
        </row>
        <row r="170">
          <cell r="A170" t="str">
            <v>Meeting package 4: internal</v>
          </cell>
        </row>
        <row r="171">
          <cell r="A171" t="str">
            <v>Meeting package 4: internal - 10 pp</v>
          </cell>
        </row>
        <row r="172">
          <cell r="A172" t="str">
            <v>Domestic flight - high cost sectors</v>
          </cell>
        </row>
        <row r="173">
          <cell r="A173" t="str">
            <v>Domestic flight - standard cost sectors</v>
          </cell>
        </row>
        <row r="174">
          <cell r="A174" t="str">
            <v>Car hire and fuel - Van</v>
          </cell>
        </row>
        <row r="175">
          <cell r="A175" t="str">
            <v>Car hire and fuel - Groub B + 200km</v>
          </cell>
        </row>
        <row r="176">
          <cell r="A176" t="str">
            <v>Car hire and fuel - Group A + 200km</v>
          </cell>
        </row>
        <row r="177">
          <cell r="A177" t="str">
            <v>Ground travel-TB Budget P and A</v>
          </cell>
        </row>
        <row r="178">
          <cell r="A178" t="str">
            <v>Insurance mobile units</v>
          </cell>
        </row>
        <row r="179">
          <cell r="A179" t="str">
            <v>Recruitment advertisements</v>
          </cell>
        </row>
        <row r="180">
          <cell r="A180" t="str">
            <v>Occupational health inspection</v>
          </cell>
        </row>
        <row r="181">
          <cell r="A181">
            <v>0</v>
          </cell>
        </row>
        <row r="182">
          <cell r="A182">
            <v>0</v>
          </cell>
        </row>
        <row r="183">
          <cell r="A183" t="str">
            <v xml:space="preserve">**** PROCUREMENT AND SUPPLY MANAGEMENT COSTS </v>
          </cell>
        </row>
        <row r="184">
          <cell r="A184">
            <v>0</v>
          </cell>
        </row>
        <row r="185">
          <cell r="A185" t="str">
            <v>ARV Distribution - Shipping from provincial depots to facilities (quarterly estimate)</v>
          </cell>
        </row>
        <row r="186">
          <cell r="A186" t="str">
            <v>Prescription management fee</v>
          </cell>
        </row>
        <row r="187">
          <cell r="A187" t="str">
            <v>Freight/delivery charges, installation x-ray</v>
          </cell>
        </row>
        <row r="188">
          <cell r="A188" t="str">
            <v>Freight/delivery charges, installation GX4</v>
          </cell>
        </row>
        <row r="189">
          <cell r="A189" t="str">
            <v>Freight/delivery charges, installation audiometer</v>
          </cell>
        </row>
        <row r="190">
          <cell r="A190" t="str">
            <v>PSM Consultant - assistants</v>
          </cell>
        </row>
        <row r="191">
          <cell r="A191" t="str">
            <v>PSM Consultant - travel no flight</v>
          </cell>
        </row>
        <row r="192">
          <cell r="A192" t="str">
            <v>PSM Consultant - travel flight</v>
          </cell>
        </row>
        <row r="193">
          <cell r="A193" t="str">
            <v>Mycobacteria antibiotic sensitivity (per drug)</v>
          </cell>
        </row>
        <row r="194">
          <cell r="A194" t="str">
            <v xml:space="preserve">TB sensitivity PZA </v>
          </cell>
        </row>
        <row r="195">
          <cell r="A195">
            <v>0</v>
          </cell>
        </row>
        <row r="196">
          <cell r="A196">
            <v>0</v>
          </cell>
        </row>
        <row r="197">
          <cell r="A197" t="str">
            <v>**** TECHNICAL ASSISTANCE</v>
          </cell>
        </row>
        <row r="198">
          <cell r="A198">
            <v>0</v>
          </cell>
        </row>
        <row r="199">
          <cell r="A199" t="str">
            <v>Local consultant high qualification</v>
          </cell>
        </row>
        <row r="200">
          <cell r="A200" t="str">
            <v>Local consultant high qualification, local T&amp;S</v>
          </cell>
        </row>
        <row r="201">
          <cell r="A201" t="str">
            <v>TA for roll out of tier.net system</v>
          </cell>
        </row>
        <row r="202">
          <cell r="A202" t="str">
            <v>Consultant - senior</v>
          </cell>
        </row>
        <row r="203">
          <cell r="A203" t="str">
            <v>Consultant - assistants</v>
          </cell>
        </row>
        <row r="204">
          <cell r="A204" t="str">
            <v>Consultant - interviewers</v>
          </cell>
        </row>
        <row r="205">
          <cell r="A205" t="str">
            <v>Consultant - travel no flight</v>
          </cell>
        </row>
        <row r="206">
          <cell r="A206" t="str">
            <v>Consultant - travel flight</v>
          </cell>
        </row>
        <row r="207">
          <cell r="A207">
            <v>0</v>
          </cell>
        </row>
        <row r="208">
          <cell r="A208">
            <v>0</v>
          </cell>
        </row>
        <row r="209">
          <cell r="A209" t="str">
            <v>**** TRAINING</v>
          </cell>
        </row>
        <row r="210">
          <cell r="A210">
            <v>0</v>
          </cell>
        </row>
        <row r="211">
          <cell r="A211" t="str">
            <v>Residential training - standard</v>
          </cell>
        </row>
        <row r="212">
          <cell r="A212" t="str">
            <v>10 day training</v>
          </cell>
        </row>
        <row r="213">
          <cell r="A213" t="str">
            <v>3 day training.  3 pax per training</v>
          </cell>
        </row>
        <row r="214">
          <cell r="A214" t="str">
            <v>Guideline dissemination workshop</v>
          </cell>
        </row>
        <row r="215">
          <cell r="A215" t="str">
            <v>District CHW training</v>
          </cell>
        </row>
        <row r="216">
          <cell r="A216" t="str">
            <v>Facility training on M&amp;E</v>
          </cell>
        </row>
        <row r="217">
          <cell r="A217" t="str">
            <v>CQI training</v>
          </cell>
        </row>
        <row r="218">
          <cell r="A218" t="str">
            <v>Workshop - residential</v>
          </cell>
        </row>
        <row r="219">
          <cell r="A219" t="str">
            <v>Training package 1: non residential</v>
          </cell>
        </row>
        <row r="220">
          <cell r="A220" t="str">
            <v>Training package 3: Residential</v>
          </cell>
        </row>
        <row r="221">
          <cell r="A221" t="str">
            <v>Training manual</v>
          </cell>
        </row>
        <row r="222">
          <cell r="A222" t="str">
            <v>International training in grants management</v>
          </cell>
        </row>
        <row r="223">
          <cell r="A223" t="str">
            <v>Job aid</v>
          </cell>
        </row>
        <row r="224">
          <cell r="A224">
            <v>0</v>
          </cell>
        </row>
        <row r="225">
          <cell r="A225">
            <v>0</v>
          </cell>
        </row>
        <row r="226">
          <cell r="A226" t="str">
            <v>**** ZERO UNIT COST</v>
          </cell>
        </row>
        <row r="227">
          <cell r="A227">
            <v>0</v>
          </cell>
        </row>
        <row r="228">
          <cell r="A228" t="str">
            <v>No cost item</v>
          </cell>
        </row>
        <row r="229">
          <cell r="A229" t="str">
            <v>Select from drop down list</v>
          </cell>
        </row>
        <row r="230">
          <cell r="A230">
            <v>0</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nge Page Information"/>
      <sheetName val="GF-Definitions"/>
      <sheetName val="GF-Instructions"/>
      <sheetName val="Interventions"/>
      <sheetName val="CostInputs"/>
      <sheetName val="CostGroupings"/>
      <sheetName val="Range Page"/>
      <sheetName val="GF-Cover"/>
      <sheetName val="GF-Recipients"/>
      <sheetName val="GF Objectives"/>
      <sheetName val="GF-Assumptions"/>
      <sheetName val="Assumptions-HR"/>
      <sheetName val="Detailed Assumptions"/>
      <sheetName val="Assumptions-Standard Unit Rate"/>
      <sheetName val="OLD Detailed Assumptions"/>
      <sheetName val="Sum of Old Detailed"/>
      <sheetName val="GF Module Interventions"/>
      <sheetName val="GF-Detailed Budget"/>
      <sheetName val="GF-Incremental"/>
      <sheetName val="GF-Summary Budget"/>
      <sheetName val="Summary Cost Inputs"/>
      <sheetName val="Setup"/>
      <sheetName val="NFM Detailed Budget"/>
      <sheetName val="NFM Budget Summary"/>
      <sheetName val="NFM QTR Summary"/>
      <sheetName val="PSI Summary by Year"/>
      <sheetName val="PSI Summary by Intervention"/>
      <sheetName val="ICR Summary"/>
      <sheetName val="PSI Int Detailed Roll-up"/>
      <sheetName val="START PSI---&gt;"/>
      <sheetName val="PSI Int A - routine"/>
      <sheetName val="PSI Int B - mass"/>
      <sheetName val="PSI Int C"/>
      <sheetName val="PSI Int D"/>
      <sheetName val="PSI Int E"/>
      <sheetName val="PSI Int F"/>
      <sheetName val="PSI Int G"/>
      <sheetName val="PSI Int H"/>
      <sheetName val="PSI Int I"/>
      <sheetName val="PSI Int J"/>
      <sheetName val="PSI Int K"/>
      <sheetName val="PSI Int L"/>
      <sheetName val="PSI Int M"/>
      <sheetName val="PSI Int N"/>
      <sheetName val="PSI Int O"/>
      <sheetName val="PSI Int P"/>
      <sheetName val="PSI Int Q"/>
      <sheetName val="PSI Int R"/>
      <sheetName val="---&gt;END PSI"/>
      <sheetName val="Data"/>
      <sheetName val="Range_Page_Information"/>
      <sheetName val="Range_Page"/>
      <sheetName val="GF_Objectives"/>
      <sheetName val="Detailed_Assumptions"/>
      <sheetName val="Assumptions-Standard_Unit_Rate"/>
      <sheetName val="OLD_Detailed_Assumptions"/>
      <sheetName val="Sum_of_Old_Detailed"/>
      <sheetName val="GF_Module_Interventions"/>
      <sheetName val="GF-Detailed_Budget"/>
      <sheetName val="GF-Summary_Budget"/>
      <sheetName val="Summary_Cost_Inputs"/>
      <sheetName val="NFM_Detailed_Budget"/>
      <sheetName val="NFM_Budget_Summary"/>
      <sheetName val="NFM_QTR_Summary"/>
      <sheetName val="PSI_Summary_by_Year"/>
      <sheetName val="PSI_Summary_by_Intervention"/>
      <sheetName val="ICR_Summary"/>
      <sheetName val="PSI_Int_Detailed_Roll-up"/>
      <sheetName val="START_PSI---&gt;"/>
      <sheetName val="PSI_Int_A_-_routine"/>
      <sheetName val="PSI_Int_B_-_mass"/>
      <sheetName val="PSI_Int_C"/>
      <sheetName val="PSI_Int_D"/>
      <sheetName val="PSI_Int_E"/>
      <sheetName val="PSI_Int_F"/>
      <sheetName val="PSI_Int_G"/>
      <sheetName val="PSI_Int_H"/>
      <sheetName val="PSI_Int_I"/>
      <sheetName val="PSI_Int_J"/>
      <sheetName val="PSI_Int_K"/>
      <sheetName val="PSI_Int_L"/>
      <sheetName val="PSI_Int_M"/>
      <sheetName val="PSI_Int_N"/>
      <sheetName val="PSI_Int_O"/>
      <sheetName val="PSI_Int_P"/>
      <sheetName val="PSI_Int_Q"/>
      <sheetName val="PSI_Int_R"/>
      <sheetName val="---&gt;END_PSI"/>
      <sheetName val="Range_Page_Information1"/>
      <sheetName val="Range_Page1"/>
      <sheetName val="GF_Objectives1"/>
      <sheetName val="Detailed_Assumptions1"/>
      <sheetName val="Assumptions-Standard_Unit_Rate1"/>
      <sheetName val="OLD_Detailed_Assumptions1"/>
      <sheetName val="Sum_of_Old_Detailed1"/>
      <sheetName val="GF_Module_Interventions1"/>
      <sheetName val="GF-Detailed_Budget1"/>
      <sheetName val="GF-Summary_Budget1"/>
      <sheetName val="Summary_Cost_Inputs1"/>
      <sheetName val="NFM_Detailed_Budget1"/>
      <sheetName val="NFM_Budget_Summary1"/>
      <sheetName val="NFM_QTR_Summary1"/>
      <sheetName val="PSI_Summary_by_Year1"/>
      <sheetName val="PSI_Summary_by_Intervention1"/>
      <sheetName val="ICR_Summary1"/>
      <sheetName val="PSI_Int_Detailed_Roll-up1"/>
      <sheetName val="START_PSI---&gt;1"/>
      <sheetName val="PSI_Int_A_-_routine1"/>
      <sheetName val="PSI_Int_B_-_mass1"/>
      <sheetName val="PSI_Int_C1"/>
      <sheetName val="PSI_Int_D1"/>
      <sheetName val="PSI_Int_E1"/>
      <sheetName val="PSI_Int_F1"/>
      <sheetName val="PSI_Int_G1"/>
      <sheetName val="PSI_Int_H1"/>
      <sheetName val="PSI_Int_I1"/>
      <sheetName val="PSI_Int_J1"/>
      <sheetName val="PSI_Int_K1"/>
      <sheetName val="PSI_Int_L1"/>
      <sheetName val="PSI_Int_M1"/>
      <sheetName val="PSI_Int_N1"/>
      <sheetName val="PSI_Int_O1"/>
      <sheetName val="PSI_Int_P1"/>
      <sheetName val="PSI_Int_Q1"/>
      <sheetName val="PSI_Int_R1"/>
      <sheetName val="---&gt;END_PSI1"/>
      <sheetName val="Range_Page_Information2"/>
      <sheetName val="Range_Page2"/>
      <sheetName val="GF_Objectives2"/>
      <sheetName val="Detailed_Assumptions2"/>
      <sheetName val="Assumptions-Standard_Unit_Rate2"/>
      <sheetName val="OLD_Detailed_Assumptions2"/>
      <sheetName val="Sum_of_Old_Detailed2"/>
      <sheetName val="GF_Module_Interventions2"/>
      <sheetName val="GF-Detailed_Budget2"/>
      <sheetName val="GF-Summary_Budget2"/>
      <sheetName val="Summary_Cost_Inputs2"/>
      <sheetName val="NFM_Detailed_Budget2"/>
      <sheetName val="NFM_Budget_Summary2"/>
      <sheetName val="NFM_QTR_Summary2"/>
      <sheetName val="PSI_Summary_by_Year2"/>
      <sheetName val="PSI_Summary_by_Intervention2"/>
      <sheetName val="ICR_Summary2"/>
      <sheetName val="PSI_Int_Detailed_Roll-up2"/>
      <sheetName val="START_PSI---&gt;2"/>
      <sheetName val="PSI_Int_A_-_routine2"/>
      <sheetName val="PSI_Int_B_-_mass2"/>
      <sheetName val="PSI_Int_C2"/>
      <sheetName val="PSI_Int_D2"/>
      <sheetName val="PSI_Int_E2"/>
      <sheetName val="PSI_Int_F2"/>
      <sheetName val="PSI_Int_G2"/>
      <sheetName val="PSI_Int_H2"/>
      <sheetName val="PSI_Int_I2"/>
      <sheetName val="PSI_Int_J2"/>
      <sheetName val="PSI_Int_K2"/>
      <sheetName val="PSI_Int_L2"/>
      <sheetName val="PSI_Int_M2"/>
      <sheetName val="PSI_Int_N2"/>
      <sheetName val="PSI_Int_O2"/>
      <sheetName val="PSI_Int_P2"/>
      <sheetName val="PSI_Int_Q2"/>
      <sheetName val="PSI_Int_R2"/>
      <sheetName val="---&gt;END_PSI2"/>
      <sheetName val="Sheet3"/>
      <sheetName val="LISTS"/>
      <sheetName val="Sheet5"/>
      <sheetName val="Coverage Indicators_1B"/>
      <sheetName val="Coverage Indicators"/>
      <sheetName val="PM  R8 Y3"/>
      <sheetName val="1. PR R8 Y3"/>
      <sheetName val="SR &amp; SSR R8 Y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v>0.71799999999999997</v>
          </cell>
        </row>
        <row r="38">
          <cell r="A38">
            <v>7.0000000000000007E-2</v>
          </cell>
        </row>
        <row r="39">
          <cell r="A39">
            <v>0.03</v>
          </cell>
        </row>
        <row r="47">
          <cell r="A47">
            <v>0.77148300000000003</v>
          </cell>
        </row>
        <row r="48">
          <cell r="A48">
            <v>655.95699999999999</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ow r="38">
          <cell r="A38">
            <v>7.0000000000000007E-2</v>
          </cell>
        </row>
      </sheetData>
      <sheetData sheetId="53">
        <row r="38">
          <cell r="A38">
            <v>7.0000000000000007E-2</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ow r="38">
          <cell r="A38">
            <v>7.0000000000000007E-2</v>
          </cell>
        </row>
      </sheetData>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Sheet"/>
      <sheetName val="Admin Sheet"/>
      <sheetName val="Impact Outcome Indicators_1A"/>
      <sheetName val="Disaggregation_1A"/>
      <sheetName val="Coverage Indicators_1B"/>
      <sheetName val="Disaggregation_1B"/>
      <sheetName val="WPTM_1C"/>
      <sheetName val="PR Cash Reconciliation_2A,B,C,D"/>
      <sheetName val="PRCashReconADMIN"/>
      <sheetName val="SR_Cash Reconciliation_2E"/>
      <sheetName val="Budget Variance_2F"/>
      <sheetName val="Procurement_3"/>
      <sheetName val="Grant Management_4"/>
      <sheetName val="PR-LFA Evaluation_5"/>
      <sheetName val="LFA_Findings&amp;Recommendations_6"/>
      <sheetName val="PR Expenditure_7A"/>
      <sheetName val="LFA Expenditure_7B"/>
      <sheetName val="CashForecastADMIN"/>
      <sheetName val="RTC_Cash_Forecast_8A"/>
      <sheetName val="Cash Forecast_8A"/>
      <sheetName val="Request and Recommendation_8B"/>
      <sheetName val="Cash-Forecast Workings"/>
      <sheetName val="PR Authorization_9A"/>
      <sheetName val="LFA Authorization_9B"/>
      <sheetName val="Financial Triggers_10"/>
      <sheetName val="apttusmetadata"/>
      <sheetName val="1. Unit Co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
          <cell r="B1" t="str">
            <v xml:space="preserve">     </v>
          </cell>
        </row>
      </sheetData>
      <sheetData sheetId="26"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PR_Programmatic Progress_1A"/>
      <sheetName val="PR_Programmatic Progress_1B"/>
      <sheetName val="PR_Grant Management_2"/>
      <sheetName val="PR_Total PR Cash Outflow_3A"/>
      <sheetName val="EFR Malaria Financial Data_3B"/>
      <sheetName val="EFR TB Financial Data_3B"/>
      <sheetName val="EFR HIV AIDS Financial Data_3B"/>
      <sheetName val="PR_Procurement Info_4"/>
      <sheetName val="PR_Cash Reconciliation_5A"/>
      <sheetName val="PR_Disbursement Request_5B"/>
      <sheetName val="PR_Overall Performance_6"/>
      <sheetName val="PR_Cash Request_7A&amp;B"/>
      <sheetName val="PR_Bank Details_7C"/>
      <sheetName val="PR_Annex_SR-Financials"/>
      <sheetName val="Checklist"/>
      <sheetName val="LFA_Programmatic Progress_1A"/>
      <sheetName val="LFA_Programmatic Progress_1B"/>
      <sheetName val="LFA_Grant Management_2 "/>
      <sheetName val="LFA_Total PR Cash Outflow_3A"/>
      <sheetName val="LFA_EFR Review_3B"/>
      <sheetName val="LFA_Procurement Info_4"/>
      <sheetName val="LFA_Cash Reconciliation_5A"/>
      <sheetName val="LFA_Disbursement Recommend_5B"/>
      <sheetName val="LFA_Findings&amp;Recommendations"/>
      <sheetName val="LFA_Overall Performance_6"/>
      <sheetName val="LFA_DisbursementRecommendation7"/>
      <sheetName val="LFA_Bank Details_7C"/>
      <sheetName val="LFA_Annex-SR Financials "/>
      <sheetName val="Annex 1_M&amp;E results"/>
      <sheetName val="Annex 2_Forex cal"/>
      <sheetName val="Annex 3 PR cash recon"/>
      <sheetName val="Annex 4_SR cash balances"/>
      <sheetName val="Memo HIV"/>
      <sheetName val="Memo TB"/>
      <sheetName val="Memo Malaria"/>
      <sheetName val="Definitions-lists-EFR"/>
      <sheetName val="Sheet2"/>
      <sheetName val="3.  Re-alignment Summary USD"/>
      <sheetName val="apttusmetadata"/>
    </sheetNames>
    <sheetDataSet>
      <sheetData sheetId="0"/>
      <sheetData sheetId="1"/>
      <sheetData sheetId="2"/>
      <sheetData sheetId="3">
        <row r="49">
          <cell r="A49" t="str">
            <v xml:space="preserve">2) SACC inflated catering costs: 
The PR has communicated that an external review was conducted and an amount of US$13,950.44 will be refunded to the PMU. The PR should provide the Global Fund with a status on the refund process.
</v>
          </cell>
        </row>
      </sheetData>
      <sheetData sheetId="4"/>
      <sheetData sheetId="5"/>
      <sheetData sheetId="6"/>
      <sheetData sheetId="7"/>
      <sheetData sheetId="8"/>
      <sheetData sheetId="9"/>
      <sheetData sheetId="10"/>
      <sheetData sheetId="11"/>
      <sheetData sheetId="12"/>
      <sheetData sheetId="13"/>
      <sheetData sheetId="14"/>
      <sheetData sheetId="15"/>
      <sheetData sheetId="16">
        <row r="7">
          <cell r="C7" t="str">
            <v>SAF-H-NDOH</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2">
          <cell r="A2" t="str">
            <v>Please select…</v>
          </cell>
        </row>
      </sheetData>
      <sheetData sheetId="34">
        <row r="2">
          <cell r="A2" t="str">
            <v>please select…</v>
          </cell>
        </row>
      </sheetData>
      <sheetData sheetId="35">
        <row r="2">
          <cell r="A2" t="str">
            <v>please select…</v>
          </cell>
        </row>
      </sheetData>
      <sheetData sheetId="36">
        <row r="1">
          <cell r="A1" t="str">
            <v>Please Select…</v>
          </cell>
        </row>
      </sheetData>
      <sheetData sheetId="37"/>
      <sheetData sheetId="38" refreshError="1"/>
      <sheetData sheetId="3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1. Monthly Checklist"/>
      <sheetName val="2. Monthly Summary"/>
      <sheetName val="3. Cost Category Analysis"/>
      <sheetName val="4a. Expenditure Journal Q3"/>
      <sheetName val="4b. Expenditure Journal Q4"/>
      <sheetName val="4c. Expenditure Journal Q5"/>
      <sheetName val="4d. Expenditure Journal Q6"/>
      <sheetName val="5a. Budget Line Analysis Q3"/>
      <sheetName val="5b. Budget Line Analysis Q4"/>
      <sheetName val="5c. Budget Line Analysis Q5"/>
      <sheetName val="5d. Budget Line Analysis Q6"/>
      <sheetName val="6. Budget"/>
      <sheetName val="7a. Payment Recommendation Q3"/>
      <sheetName val="7b. Payment Recommendation Q4"/>
      <sheetName val="7c. Payment Recommendation Q5"/>
      <sheetName val="7d. Payment Recommendation Q6"/>
      <sheetName val="7e. Payment Requisition"/>
      <sheetName val="DATA SHEET"/>
      <sheetName val="8. M&amp;E Summary "/>
      <sheetName val="9a. M&amp;E CHBC Q3"/>
      <sheetName val="9b. M&amp;E CHBC Q4"/>
      <sheetName val="9c. M&amp;E CHBC Q5"/>
      <sheetName val="9d. M&amp;E CHBC Q6"/>
      <sheetName val="10a. M&amp;E Org services Q3"/>
      <sheetName val="10b.M&amp;E Org Services Q4"/>
      <sheetName val="10c.M&amp;E Org Services Q5"/>
      <sheetName val="10d.M&amp;E Org Services Q6"/>
      <sheetName val="11a. M&amp;E OVC Services Q3"/>
      <sheetName val="11b. M&amp;E OVC services Q4"/>
      <sheetName val="11c. M&amp;E OVC services Q5"/>
      <sheetName val="11d. M&amp;E OVC services Q6"/>
      <sheetName val="12. HR Map"/>
      <sheetName val="13. Conditions"/>
      <sheetName val="14. M&amp;E Types of Support"/>
      <sheetName val="14.Performance Framework"/>
      <sheetName val="Lists"/>
      <sheetName val="12. Data"/>
      <sheetName val="11. Lists"/>
      <sheetName val="Dropdown list"/>
      <sheetName val="5. Budget Line Analysis"/>
      <sheetName val="1__Monthly_Checklist"/>
      <sheetName val="2__Monthly_Summary"/>
      <sheetName val="3__Cost_Category_Analysis"/>
      <sheetName val="4a__Expenditure_Journal_Q3"/>
      <sheetName val="4b__Expenditure_Journal_Q4"/>
      <sheetName val="4c__Expenditure_Journal_Q5"/>
      <sheetName val="4d__Expenditure_Journal_Q6"/>
      <sheetName val="5a__Budget_Line_Analysis_Q3"/>
      <sheetName val="5b__Budget_Line_Analysis_Q4"/>
      <sheetName val="5c__Budget_Line_Analysis_Q5"/>
      <sheetName val="5d__Budget_Line_Analysis_Q6"/>
      <sheetName val="6__Budget"/>
      <sheetName val="7a__Payment_Recommendation_Q3"/>
      <sheetName val="7b__Payment_Recommendation_Q4"/>
      <sheetName val="7c__Payment_Recommendation_Q5"/>
      <sheetName val="7d__Payment_Recommendation_Q6"/>
      <sheetName val="7e__Payment_Requisition"/>
      <sheetName val="DATA_SHEET"/>
      <sheetName val="8__M&amp;E_Summary_"/>
      <sheetName val="9a__M&amp;E_CHBC_Q3"/>
      <sheetName val="9b__M&amp;E_CHBC_Q4"/>
      <sheetName val="9c__M&amp;E_CHBC_Q5"/>
      <sheetName val="9d__M&amp;E_CHBC_Q6"/>
      <sheetName val="10a__M&amp;E_Org_services_Q3"/>
      <sheetName val="10b_M&amp;E_Org_Services_Q4"/>
      <sheetName val="10c_M&amp;E_Org_Services_Q5"/>
      <sheetName val="10d_M&amp;E_Org_Services_Q6"/>
      <sheetName val="11a__M&amp;E_OVC_Services_Q3"/>
      <sheetName val="11b__M&amp;E_OVC_services_Q4"/>
      <sheetName val="11c__M&amp;E_OVC_services_Q5"/>
      <sheetName val="11d__M&amp;E_OVC_services_Q6"/>
      <sheetName val="12__HR_Map"/>
      <sheetName val="13__Conditions"/>
      <sheetName val="14__M&amp;E_Types_of_Support"/>
      <sheetName val="14_Performance_Framework"/>
      <sheetName val="12__Data"/>
      <sheetName val="11__Lists"/>
      <sheetName val="Dropdown_list"/>
      <sheetName val="1__Monthly_Checklist1"/>
      <sheetName val="2__Monthly_Summary1"/>
      <sheetName val="3__Cost_Category_Analysis1"/>
      <sheetName val="4a__Expenditure_Journal_Q31"/>
      <sheetName val="4b__Expenditure_Journal_Q41"/>
      <sheetName val="4c__Expenditure_Journal_Q51"/>
      <sheetName val="4d__Expenditure_Journal_Q61"/>
      <sheetName val="5a__Budget_Line_Analysis_Q31"/>
      <sheetName val="5b__Budget_Line_Analysis_Q41"/>
      <sheetName val="5c__Budget_Line_Analysis_Q51"/>
      <sheetName val="5d__Budget_Line_Analysis_Q61"/>
      <sheetName val="6__Budget1"/>
      <sheetName val="7a__Payment_Recommendation_Q31"/>
      <sheetName val="7b__Payment_Recommendation_Q41"/>
      <sheetName val="7c__Payment_Recommendation_Q51"/>
      <sheetName val="7d__Payment_Recommendation_Q61"/>
      <sheetName val="7e__Payment_Requisition1"/>
      <sheetName val="DATA_SHEET1"/>
      <sheetName val="8__M&amp;E_Summary_1"/>
      <sheetName val="9a__M&amp;E_CHBC_Q31"/>
      <sheetName val="9b__M&amp;E_CHBC_Q41"/>
      <sheetName val="9c__M&amp;E_CHBC_Q51"/>
      <sheetName val="9d__M&amp;E_CHBC_Q61"/>
      <sheetName val="10a__M&amp;E_Org_services_Q31"/>
      <sheetName val="10b_M&amp;E_Org_Services_Q41"/>
      <sheetName val="10c_M&amp;E_Org_Services_Q51"/>
      <sheetName val="10d_M&amp;E_Org_Services_Q61"/>
      <sheetName val="11a__M&amp;E_OVC_Services_Q31"/>
      <sheetName val="11b__M&amp;E_OVC_services_Q41"/>
      <sheetName val="11c__M&amp;E_OVC_services_Q51"/>
      <sheetName val="11d__M&amp;E_OVC_services_Q61"/>
      <sheetName val="12__HR_Map1"/>
      <sheetName val="13__Conditions1"/>
      <sheetName val="14__M&amp;E_Types_of_Support1"/>
      <sheetName val="14_Performance_Framework1"/>
      <sheetName val="12__Data1"/>
      <sheetName val="11__Lists1"/>
      <sheetName val="Dropdown_list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0">
          <cell r="B10">
            <v>54</v>
          </cell>
        </row>
      </sheetData>
      <sheetData sheetId="13"/>
      <sheetData sheetId="14"/>
      <sheetData sheetId="15"/>
      <sheetData sheetId="16"/>
      <sheetData sheetId="17"/>
      <sheetData sheetId="18">
        <row r="6">
          <cell r="A6">
            <v>54</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 Balance Reporting"/>
      <sheetName val="Results - CB Form"/>
      <sheetName val="Expenditure Reporting - NFM "/>
      <sheetName val="Expenditure Reporting-Non NFM "/>
      <sheetName val="Tax Reporting"/>
      <sheetName val="Results -Tax Form"/>
      <sheetName val="Annex 1"/>
      <sheetName val="Annex 2"/>
      <sheetName val="EFR"/>
      <sheetName val="AFR"/>
      <sheetName val="Principal Recipient"/>
      <sheetName val="PR_Q1"/>
      <sheetName val="TGF Regions"/>
      <sheetName val="Grants"/>
      <sheetName val="16 MAR"/>
      <sheetName val="Lists"/>
      <sheetName val="Local Currencies"/>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ow r="5">
          <cell r="C5" t="str">
            <v>Please Select…</v>
          </cell>
        </row>
      </sheetData>
      <sheetData sheetId="9" refreshError="1"/>
      <sheetData sheetId="10" refreshError="1"/>
      <sheetData sheetId="11" refreshError="1"/>
      <sheetData sheetId="12" refreshError="1"/>
      <sheetData sheetId="13"/>
      <sheetData sheetId="14" refreshError="1"/>
      <sheetData sheetId="15">
        <row r="3">
          <cell r="E3">
            <v>42460</v>
          </cell>
          <cell r="G3" t="str">
            <v>Abubakar Ibrahim</v>
          </cell>
        </row>
        <row r="4">
          <cell r="E4">
            <v>42551</v>
          </cell>
          <cell r="G4" t="str">
            <v>Afiefah Osman</v>
          </cell>
        </row>
        <row r="5">
          <cell r="E5">
            <v>42643</v>
          </cell>
          <cell r="G5" t="str">
            <v>Alex Andwati</v>
          </cell>
        </row>
        <row r="6">
          <cell r="E6">
            <v>42735</v>
          </cell>
          <cell r="G6" t="str">
            <v>Alexander Birikorang</v>
          </cell>
        </row>
        <row r="7">
          <cell r="G7" t="str">
            <v>Allan Nfamba</v>
          </cell>
        </row>
        <row r="8">
          <cell r="G8" t="str">
            <v>Andrew Kawuma</v>
          </cell>
        </row>
        <row r="9">
          <cell r="G9" t="str">
            <v>Anna Kruhavets</v>
          </cell>
        </row>
        <row r="10">
          <cell r="G10" t="str">
            <v>Boglarka Laza</v>
          </cell>
        </row>
        <row r="11">
          <cell r="A11" t="str">
            <v>VAT Goods &amp; Services</v>
          </cell>
          <cell r="G11" t="str">
            <v>Charles Ohene-Nyako</v>
          </cell>
        </row>
        <row r="12">
          <cell r="A12" t="str">
            <v>Import Duties</v>
          </cell>
          <cell r="G12" t="str">
            <v xml:space="preserve">Eduardo Camardelli </v>
          </cell>
        </row>
        <row r="13">
          <cell r="A13" t="str">
            <v>Both</v>
          </cell>
          <cell r="G13" t="str">
            <v>Edwin Lottin</v>
          </cell>
        </row>
        <row r="14">
          <cell r="A14" t="str">
            <v>No Exemption</v>
          </cell>
          <cell r="G14" t="str">
            <v>Emmanuel Eneme</v>
          </cell>
        </row>
        <row r="15">
          <cell r="G15" t="str">
            <v>Eric Boa</v>
          </cell>
        </row>
        <row r="16">
          <cell r="G16" t="str">
            <v>Foster Mphinga</v>
          </cell>
        </row>
        <row r="17">
          <cell r="G17" t="str">
            <v xml:space="preserve">Hao Lu </v>
          </cell>
        </row>
        <row r="18">
          <cell r="G18" t="str">
            <v>Inna Ivanova</v>
          </cell>
        </row>
        <row r="19">
          <cell r="G19" t="str">
            <v xml:space="preserve">Jaime Briz De Felipe </v>
          </cell>
        </row>
        <row r="20">
          <cell r="G20" t="str">
            <v>Joseph Ntreh</v>
          </cell>
        </row>
        <row r="21">
          <cell r="G21" t="str">
            <v>Joy Mukete</v>
          </cell>
        </row>
        <row r="22">
          <cell r="G22" t="str">
            <v>Kamran Abbas</v>
          </cell>
        </row>
        <row r="23">
          <cell r="G23" t="str">
            <v xml:space="preserve">Kanini Waita </v>
          </cell>
        </row>
        <row r="24">
          <cell r="G24" t="str">
            <v>Karima Jaouadi</v>
          </cell>
        </row>
        <row r="25">
          <cell r="G25" t="str">
            <v>Kasi Nsubuga</v>
          </cell>
        </row>
        <row r="26">
          <cell r="G26" t="str">
            <v>Kerstin Stange</v>
          </cell>
        </row>
        <row r="27">
          <cell r="G27" t="str">
            <v>Lamin N'jai</v>
          </cell>
        </row>
        <row r="28">
          <cell r="G28" t="str">
            <v>Lena Semenyuk</v>
          </cell>
        </row>
        <row r="29">
          <cell r="G29" t="str">
            <v>Maria Asuncion</v>
          </cell>
        </row>
        <row r="30">
          <cell r="G30" t="str">
            <v>Mario Rivero</v>
          </cell>
        </row>
        <row r="31">
          <cell r="G31" t="str">
            <v>Mark Taylor</v>
          </cell>
        </row>
        <row r="32">
          <cell r="G32" t="str">
            <v>Mark Warrillow-Thomson</v>
          </cell>
        </row>
        <row r="33">
          <cell r="G33" t="str">
            <v>Natalia Derkach</v>
          </cell>
        </row>
        <row r="34">
          <cell r="G34" t="str">
            <v>Pascal Sandapa</v>
          </cell>
        </row>
        <row r="35">
          <cell r="G35" t="str">
            <v>Patricia Lubwana</v>
          </cell>
        </row>
        <row r="36">
          <cell r="G36" t="str">
            <v>Quentin De Hemptinne</v>
          </cell>
        </row>
        <row r="37">
          <cell r="G37" t="str">
            <v>Renaud Bolly</v>
          </cell>
        </row>
        <row r="38">
          <cell r="G38" t="str">
            <v>Ryan Narciso</v>
          </cell>
        </row>
        <row r="39">
          <cell r="G39" t="str">
            <v>Sabyrzhan Berkembayev</v>
          </cell>
        </row>
        <row r="40">
          <cell r="G40" t="str">
            <v>Samuel Boateng</v>
          </cell>
        </row>
        <row r="41">
          <cell r="G41" t="str">
            <v>Sandrine Odoh</v>
          </cell>
        </row>
        <row r="42">
          <cell r="G42" t="str">
            <v>Sergey Polovinkin</v>
          </cell>
        </row>
        <row r="43">
          <cell r="G43" t="str">
            <v>Shevone Corbin</v>
          </cell>
        </row>
        <row r="44">
          <cell r="G44" t="str">
            <v>Sunny Park</v>
          </cell>
        </row>
        <row r="45">
          <cell r="G45" t="str">
            <v>Walid Kilani</v>
          </cell>
        </row>
        <row r="46">
          <cell r="G46" t="str">
            <v>Yeo Yenemanyan</v>
          </cell>
        </row>
      </sheetData>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012A-924E-4454-AD69-4F63BE01AE51}">
  <sheetPr>
    <tabColor theme="1"/>
  </sheetPr>
  <dimension ref="B1:HD105"/>
  <sheetViews>
    <sheetView tabSelected="1" view="pageBreakPreview" zoomScale="80" zoomScaleNormal="80" zoomScaleSheetLayoutView="80" workbookViewId="0">
      <pane xSplit="5" ySplit="6" topLeftCell="BZ70" activePane="bottomRight" state="frozen"/>
      <selection pane="topRight" activeCell="F1" sqref="F1"/>
      <selection pane="bottomLeft" activeCell="A7" sqref="A7"/>
      <selection pane="bottomRight" activeCell="CD104" sqref="CD104"/>
    </sheetView>
  </sheetViews>
  <sheetFormatPr defaultColWidth="9.08984375" defaultRowHeight="14.5" x14ac:dyDescent="0.35"/>
  <cols>
    <col min="1" max="1" width="1.6328125" style="1" customWidth="1"/>
    <col min="2" max="2" width="10.6328125" style="1" customWidth="1"/>
    <col min="3" max="3" width="5.36328125" style="1" customWidth="1"/>
    <col min="4" max="4" width="55.6328125" style="2" customWidth="1"/>
    <col min="5" max="5" width="32.453125" style="2" customWidth="1"/>
    <col min="6" max="6" width="13.36328125" style="1" hidden="1" customWidth="1"/>
    <col min="7" max="7" width="12.90625" style="1" hidden="1" customWidth="1"/>
    <col min="8" max="9" width="13.36328125" style="1" hidden="1" customWidth="1"/>
    <col min="10" max="10" width="12.90625" style="1" hidden="1" customWidth="1"/>
    <col min="11" max="12" width="13.36328125" style="1" hidden="1" customWidth="1"/>
    <col min="13" max="13" width="12.90625" style="1" hidden="1" customWidth="1"/>
    <col min="14" max="14" width="13.36328125" style="1" hidden="1" customWidth="1"/>
    <col min="15" max="15" width="13.6328125" style="1" hidden="1" customWidth="1"/>
    <col min="16" max="16" width="14.08984375" style="1" hidden="1" customWidth="1"/>
    <col min="17" max="17" width="14.453125" style="1" hidden="1" customWidth="1"/>
    <col min="18" max="18" width="13.36328125" style="1" hidden="1" customWidth="1"/>
    <col min="19" max="19" width="12.90625" style="1" hidden="1" customWidth="1"/>
    <col min="20" max="21" width="13.36328125" style="1" hidden="1" customWidth="1"/>
    <col min="22" max="22" width="12.90625" style="1" hidden="1" customWidth="1"/>
    <col min="23" max="23" width="16.90625" style="1" hidden="1" customWidth="1"/>
    <col min="24" max="24" width="15.36328125" style="1" hidden="1" customWidth="1"/>
    <col min="25" max="25" width="12.90625" style="1" hidden="1" customWidth="1"/>
    <col min="26" max="26" width="18" style="1" hidden="1" customWidth="1"/>
    <col min="27" max="27" width="18.6328125" style="1" hidden="1" customWidth="1"/>
    <col min="28" max="28" width="15.90625" style="1" hidden="1" customWidth="1"/>
    <col min="29" max="30" width="18" style="1" hidden="1" customWidth="1"/>
    <col min="31" max="31" width="12.90625" style="1" hidden="1" customWidth="1"/>
    <col min="32" max="32" width="11.6328125" style="1" hidden="1" customWidth="1"/>
    <col min="33" max="53" width="12.90625" style="1" hidden="1" customWidth="1"/>
    <col min="54" max="54" width="13.36328125" style="1" bestFit="1" customWidth="1"/>
    <col min="55" max="100" width="13.90625" style="1" customWidth="1"/>
    <col min="101" max="101" width="14.453125" style="1" customWidth="1"/>
    <col min="102" max="102" width="12.36328125" style="1" customWidth="1"/>
    <col min="103" max="103" width="9.08984375" style="1" customWidth="1"/>
    <col min="104" max="104" width="18.6328125" style="1" bestFit="1" customWidth="1"/>
    <col min="105" max="140" width="18.6328125" style="1" customWidth="1"/>
    <col min="141" max="211" width="14.90625" style="1" customWidth="1"/>
    <col min="212" max="212" width="9.6328125" style="1" customWidth="1"/>
    <col min="213" max="16384" width="9.08984375" style="1"/>
  </cols>
  <sheetData>
    <row r="1" spans="2:212" x14ac:dyDescent="0.35">
      <c r="B1" s="42">
        <v>1</v>
      </c>
      <c r="C1" s="42">
        <v>2</v>
      </c>
      <c r="D1" s="42">
        <v>3</v>
      </c>
      <c r="E1" s="42">
        <v>4</v>
      </c>
      <c r="F1" s="42">
        <v>5</v>
      </c>
      <c r="G1" s="42">
        <v>6</v>
      </c>
      <c r="H1" s="42">
        <v>7</v>
      </c>
      <c r="I1" s="42">
        <v>8</v>
      </c>
      <c r="J1" s="42">
        <v>9</v>
      </c>
      <c r="K1" s="42">
        <v>10</v>
      </c>
      <c r="L1" s="42">
        <v>11</v>
      </c>
      <c r="M1" s="42">
        <v>12</v>
      </c>
      <c r="N1" s="42">
        <v>13</v>
      </c>
      <c r="O1" s="42">
        <v>14</v>
      </c>
      <c r="P1" s="42">
        <v>15</v>
      </c>
      <c r="Q1" s="42">
        <v>16</v>
      </c>
      <c r="R1" s="42">
        <v>17</v>
      </c>
      <c r="S1" s="42">
        <v>18</v>
      </c>
      <c r="T1" s="42">
        <v>19</v>
      </c>
      <c r="U1" s="42">
        <v>20</v>
      </c>
      <c r="V1" s="42">
        <v>21</v>
      </c>
      <c r="W1" s="42">
        <v>22</v>
      </c>
      <c r="X1" s="42">
        <v>23</v>
      </c>
      <c r="Y1" s="42">
        <v>24</v>
      </c>
      <c r="Z1" s="42">
        <v>25</v>
      </c>
      <c r="AA1" s="42">
        <v>26</v>
      </c>
      <c r="AB1" s="42">
        <v>27</v>
      </c>
      <c r="AC1" s="42">
        <v>28</v>
      </c>
      <c r="AD1" s="42">
        <v>29</v>
      </c>
      <c r="AE1" s="42">
        <v>30</v>
      </c>
      <c r="AF1" s="42">
        <v>31</v>
      </c>
      <c r="AG1" s="42">
        <v>32</v>
      </c>
      <c r="AH1" s="42">
        <v>33</v>
      </c>
      <c r="AI1" s="42">
        <v>34</v>
      </c>
      <c r="AJ1" s="42">
        <v>35</v>
      </c>
      <c r="AK1" s="42">
        <v>36</v>
      </c>
      <c r="AL1" s="42">
        <v>37</v>
      </c>
      <c r="AM1" s="42">
        <v>38</v>
      </c>
      <c r="AN1" s="42">
        <v>39</v>
      </c>
      <c r="AO1" s="42">
        <v>40</v>
      </c>
      <c r="AP1" s="42">
        <v>41</v>
      </c>
      <c r="AQ1" s="42">
        <v>42</v>
      </c>
      <c r="AR1" s="42">
        <v>43</v>
      </c>
      <c r="AS1" s="42">
        <v>44</v>
      </c>
      <c r="AT1" s="42">
        <v>45</v>
      </c>
      <c r="AU1" s="42">
        <v>46</v>
      </c>
      <c r="AV1" s="42">
        <v>47</v>
      </c>
      <c r="AW1" s="42">
        <v>48</v>
      </c>
      <c r="AX1" s="42">
        <v>49</v>
      </c>
      <c r="AY1" s="42">
        <v>50</v>
      </c>
      <c r="AZ1" s="42">
        <v>51</v>
      </c>
      <c r="BA1" s="42">
        <v>52</v>
      </c>
      <c r="BB1" s="42">
        <v>53</v>
      </c>
      <c r="BC1" s="42">
        <v>54</v>
      </c>
      <c r="BD1" s="42">
        <v>55</v>
      </c>
      <c r="BE1" s="42">
        <v>56</v>
      </c>
      <c r="BF1" s="42">
        <v>57</v>
      </c>
      <c r="BG1" s="42">
        <v>58</v>
      </c>
      <c r="BH1" s="42">
        <v>59</v>
      </c>
      <c r="BI1" s="42">
        <v>60</v>
      </c>
      <c r="BJ1" s="42">
        <v>61</v>
      </c>
      <c r="BK1" s="42">
        <v>62</v>
      </c>
      <c r="BL1" s="42">
        <v>63</v>
      </c>
      <c r="BM1" s="42">
        <v>64</v>
      </c>
      <c r="BN1" s="42">
        <v>65</v>
      </c>
      <c r="BO1" s="42">
        <v>66</v>
      </c>
      <c r="BP1" s="42">
        <v>67</v>
      </c>
      <c r="BQ1" s="42">
        <v>68</v>
      </c>
      <c r="BR1" s="42">
        <v>69</v>
      </c>
      <c r="BS1" s="42">
        <v>70</v>
      </c>
      <c r="BT1" s="42">
        <v>71</v>
      </c>
      <c r="BU1" s="42">
        <v>72</v>
      </c>
      <c r="BV1" s="42">
        <v>73</v>
      </c>
      <c r="BW1" s="42">
        <v>74</v>
      </c>
      <c r="BX1" s="42">
        <v>75</v>
      </c>
      <c r="BY1" s="42">
        <v>76</v>
      </c>
      <c r="BZ1" s="42">
        <v>77</v>
      </c>
      <c r="CA1" s="42">
        <v>78</v>
      </c>
      <c r="CB1" s="42">
        <v>79</v>
      </c>
      <c r="CC1" s="42">
        <v>80</v>
      </c>
      <c r="CD1" s="42">
        <v>81</v>
      </c>
      <c r="CE1" s="42">
        <v>82</v>
      </c>
      <c r="CF1" s="42">
        <v>83</v>
      </c>
      <c r="CG1" s="42">
        <v>84</v>
      </c>
      <c r="CH1" s="42">
        <v>85</v>
      </c>
      <c r="CI1" s="42">
        <v>86</v>
      </c>
      <c r="CJ1" s="42">
        <v>87</v>
      </c>
      <c r="CK1" s="42">
        <v>88</v>
      </c>
      <c r="CL1" s="42">
        <v>89</v>
      </c>
      <c r="CM1" s="42">
        <v>90</v>
      </c>
      <c r="CN1" s="42">
        <v>91</v>
      </c>
      <c r="CO1" s="42">
        <v>92</v>
      </c>
      <c r="CP1" s="42">
        <v>93</v>
      </c>
      <c r="CQ1" s="42">
        <v>94</v>
      </c>
      <c r="CR1" s="42">
        <v>95</v>
      </c>
      <c r="CS1" s="42">
        <v>96</v>
      </c>
      <c r="CT1" s="42">
        <v>97</v>
      </c>
      <c r="CU1" s="42">
        <v>98</v>
      </c>
      <c r="CV1" s="42">
        <v>99</v>
      </c>
      <c r="CW1" s="42">
        <v>100</v>
      </c>
      <c r="CX1" s="42">
        <v>149</v>
      </c>
      <c r="CY1" s="42">
        <v>150</v>
      </c>
      <c r="CZ1" s="42">
        <v>151</v>
      </c>
      <c r="DA1" s="42">
        <v>152</v>
      </c>
      <c r="DB1" s="42">
        <v>153</v>
      </c>
      <c r="DC1" s="42">
        <v>154</v>
      </c>
      <c r="DD1" s="42">
        <v>155</v>
      </c>
      <c r="DE1" s="42">
        <v>156</v>
      </c>
      <c r="DF1" s="42">
        <v>157</v>
      </c>
      <c r="DG1" s="42">
        <v>158</v>
      </c>
      <c r="DH1" s="42">
        <v>159</v>
      </c>
      <c r="DI1" s="42">
        <v>160</v>
      </c>
      <c r="DJ1" s="42">
        <v>161</v>
      </c>
      <c r="DK1" s="42">
        <v>162</v>
      </c>
      <c r="DL1" s="42">
        <v>163</v>
      </c>
      <c r="DM1" s="42">
        <v>164</v>
      </c>
      <c r="DN1" s="42">
        <v>165</v>
      </c>
      <c r="DO1" s="42">
        <v>166</v>
      </c>
      <c r="DP1" s="42">
        <v>167</v>
      </c>
      <c r="DQ1" s="42">
        <v>168</v>
      </c>
      <c r="DR1" s="42">
        <v>169</v>
      </c>
      <c r="DS1" s="42">
        <v>170</v>
      </c>
      <c r="DT1" s="42">
        <v>171</v>
      </c>
      <c r="DU1" s="42">
        <v>172</v>
      </c>
      <c r="DV1" s="42">
        <v>173</v>
      </c>
      <c r="DW1" s="42">
        <v>174</v>
      </c>
      <c r="DX1" s="42">
        <v>175</v>
      </c>
      <c r="DY1" s="42">
        <v>176</v>
      </c>
      <c r="DZ1" s="42">
        <v>177</v>
      </c>
      <c r="EA1" s="42">
        <v>178</v>
      </c>
      <c r="EB1" s="42">
        <v>179</v>
      </c>
      <c r="EC1" s="42">
        <v>180</v>
      </c>
      <c r="ED1" s="42">
        <v>181</v>
      </c>
      <c r="EE1" s="42">
        <v>182</v>
      </c>
      <c r="EF1" s="42">
        <v>183</v>
      </c>
      <c r="EG1" s="42">
        <v>184</v>
      </c>
      <c r="EH1" s="42">
        <v>185</v>
      </c>
      <c r="EI1" s="42">
        <v>186</v>
      </c>
      <c r="EJ1" s="42">
        <v>187</v>
      </c>
      <c r="EK1" s="42">
        <v>188</v>
      </c>
      <c r="EL1" s="42">
        <v>189</v>
      </c>
      <c r="EM1" s="42">
        <v>190</v>
      </c>
      <c r="EN1" s="42">
        <v>191</v>
      </c>
      <c r="EO1" s="42">
        <v>192</v>
      </c>
      <c r="EP1" s="42">
        <v>193</v>
      </c>
      <c r="EQ1" s="42">
        <v>194</v>
      </c>
      <c r="ER1" s="42">
        <v>195</v>
      </c>
      <c r="ES1" s="42">
        <v>196</v>
      </c>
      <c r="ET1" s="42">
        <v>197</v>
      </c>
      <c r="EU1" s="42">
        <v>198</v>
      </c>
      <c r="EV1" s="42">
        <v>199</v>
      </c>
      <c r="EW1" s="42">
        <v>200</v>
      </c>
      <c r="EX1" s="42">
        <v>201</v>
      </c>
      <c r="EY1" s="42">
        <v>202</v>
      </c>
      <c r="EZ1" s="42">
        <v>203</v>
      </c>
      <c r="FA1" s="42">
        <v>204</v>
      </c>
      <c r="FB1" s="42">
        <v>205</v>
      </c>
      <c r="FC1" s="42">
        <v>206</v>
      </c>
      <c r="FD1" s="42">
        <v>207</v>
      </c>
      <c r="FE1" s="42">
        <v>208</v>
      </c>
      <c r="FF1" s="42">
        <v>209</v>
      </c>
      <c r="FG1" s="42">
        <v>210</v>
      </c>
      <c r="FH1" s="42">
        <v>211</v>
      </c>
      <c r="FI1" s="42">
        <v>212</v>
      </c>
      <c r="FJ1" s="42">
        <v>213</v>
      </c>
      <c r="FK1" s="42">
        <v>214</v>
      </c>
      <c r="FL1" s="42">
        <v>215</v>
      </c>
      <c r="FM1" s="42">
        <v>216</v>
      </c>
      <c r="FN1" s="42">
        <v>217</v>
      </c>
      <c r="FO1" s="42">
        <v>218</v>
      </c>
      <c r="FP1" s="42">
        <v>219</v>
      </c>
      <c r="FQ1" s="42">
        <v>220</v>
      </c>
      <c r="FR1" s="42">
        <v>221</v>
      </c>
      <c r="FS1" s="42">
        <v>222</v>
      </c>
      <c r="FT1" s="42">
        <v>223</v>
      </c>
      <c r="FU1" s="42">
        <v>224</v>
      </c>
      <c r="FV1" s="42">
        <v>225</v>
      </c>
      <c r="FW1" s="42">
        <v>226</v>
      </c>
      <c r="FX1" s="42">
        <v>227</v>
      </c>
      <c r="FY1" s="42">
        <v>228</v>
      </c>
      <c r="FZ1" s="42">
        <v>229</v>
      </c>
      <c r="GA1" s="42">
        <v>230</v>
      </c>
      <c r="GB1" s="42">
        <v>231</v>
      </c>
      <c r="GC1" s="42">
        <v>232</v>
      </c>
      <c r="GD1" s="42">
        <v>233</v>
      </c>
      <c r="GE1" s="42">
        <v>234</v>
      </c>
      <c r="GF1" s="42">
        <v>235</v>
      </c>
      <c r="GG1" s="42">
        <v>236</v>
      </c>
      <c r="GH1" s="42">
        <v>237</v>
      </c>
      <c r="GI1" s="42">
        <v>238</v>
      </c>
      <c r="GJ1" s="42">
        <v>239</v>
      </c>
      <c r="GK1" s="42">
        <v>240</v>
      </c>
      <c r="GL1" s="42">
        <v>241</v>
      </c>
      <c r="GM1" s="42">
        <v>242</v>
      </c>
      <c r="GN1" s="42">
        <v>243</v>
      </c>
      <c r="GO1" s="42">
        <v>244</v>
      </c>
      <c r="GP1" s="42">
        <v>245</v>
      </c>
      <c r="GQ1" s="42">
        <v>246</v>
      </c>
      <c r="GR1" s="42">
        <v>247</v>
      </c>
      <c r="GS1" s="42">
        <v>248</v>
      </c>
      <c r="GT1" s="42">
        <v>249</v>
      </c>
      <c r="GU1" s="42">
        <v>250</v>
      </c>
      <c r="GV1" s="42">
        <v>251</v>
      </c>
      <c r="GW1" s="42">
        <v>252</v>
      </c>
      <c r="GX1" s="42">
        <v>253</v>
      </c>
      <c r="GY1" s="42">
        <v>254</v>
      </c>
      <c r="GZ1" s="42">
        <v>255</v>
      </c>
      <c r="HA1" s="42">
        <v>256</v>
      </c>
      <c r="HB1" s="42">
        <v>257</v>
      </c>
      <c r="HC1" s="42">
        <v>258</v>
      </c>
      <c r="HD1" s="42">
        <v>259</v>
      </c>
    </row>
    <row r="2" spans="2:212" x14ac:dyDescent="0.35">
      <c r="CZ2" s="41" t="s">
        <v>15</v>
      </c>
      <c r="DA2" s="30">
        <f>VLOOKUP(DA5,[1]Lists!$B$3:$D$4,3,1)</f>
        <v>44652</v>
      </c>
      <c r="DB2" s="30">
        <f>VLOOKUP(DB5,[1]Lists!$B$3:$D$4,3,1)</f>
        <v>44652</v>
      </c>
      <c r="DC2" s="30">
        <f>VLOOKUP(DC5,[1]Lists!$B$3:$D$4,3,1)</f>
        <v>44652</v>
      </c>
      <c r="DD2" s="30">
        <f>VLOOKUP(DD5,[1]Lists!$B$3:$D$5,3,1)</f>
        <v>44682</v>
      </c>
      <c r="DE2" s="30">
        <f>VLOOKUP(DE5,[1]Lists!$B$3:$D$5,3,1)</f>
        <v>44682</v>
      </c>
      <c r="DF2" s="30">
        <f>VLOOKUP(DF5,[1]Lists!$B$3:$D$5,3,1)</f>
        <v>44682</v>
      </c>
      <c r="DG2" s="40">
        <f>VLOOKUP(DG5,[1]Lists!$B$3:$D$6,3,1)</f>
        <v>44713</v>
      </c>
      <c r="DH2" s="40">
        <f>VLOOKUP(DH5,[1]Lists!$B$3:$D$6,3,1)</f>
        <v>44713</v>
      </c>
      <c r="DI2" s="40">
        <f>VLOOKUP(DI5,[1]Lists!$B$3:$D$6,3,1)</f>
        <v>44713</v>
      </c>
      <c r="DJ2" s="40">
        <f>VLOOKUP(DJ5,[1]Lists!$B$3:$D$7,3,1)</f>
        <v>44743</v>
      </c>
      <c r="DK2" s="40">
        <f>VLOOKUP(DK5,[1]Lists!$B$3:$D$7,3,1)</f>
        <v>44743</v>
      </c>
      <c r="DL2" s="40">
        <f>VLOOKUP(DL5,[1]Lists!$B$3:$D$7,3,1)</f>
        <v>44743</v>
      </c>
      <c r="DM2" s="40">
        <f>VLOOKUP(DM5,[1]Lists!$B$3:$D$8,3,1)</f>
        <v>44774</v>
      </c>
      <c r="DN2" s="40">
        <f>VLOOKUP(DN5,[1]Lists!$B$3:$D$8,3,1)</f>
        <v>44774</v>
      </c>
      <c r="DO2" s="40">
        <f>VLOOKUP(DO5,[1]Lists!$B$3:$D$8,3,1)</f>
        <v>44774</v>
      </c>
      <c r="DP2" s="30">
        <f>VLOOKUP(DP5,[1]Lists!$B$3:$D$9,3,1)</f>
        <v>44805</v>
      </c>
      <c r="DQ2" s="30">
        <f>VLOOKUP(DQ5,[1]Lists!$B$3:$D$9,3,1)</f>
        <v>44805</v>
      </c>
      <c r="DR2" s="30">
        <f>VLOOKUP(DR5,[1]Lists!$B$3:$D$9,3,1)</f>
        <v>44805</v>
      </c>
      <c r="DS2" s="30">
        <f>VLOOKUP(DS5,[1]Lists!$B$3:$D$10,3,1)</f>
        <v>44835</v>
      </c>
      <c r="DT2" s="30">
        <f>VLOOKUP(DT5,[1]Lists!$B$3:$D$10,3,1)</f>
        <v>44835</v>
      </c>
      <c r="DU2" s="30">
        <f>VLOOKUP(DU5,[1]Lists!$B$3:$D$10,3,1)</f>
        <v>44835</v>
      </c>
      <c r="DV2" s="30">
        <f>VLOOKUP(DV5,[1]Lists!$B$3:$D$11,3,1)</f>
        <v>44866</v>
      </c>
      <c r="DW2" s="30">
        <f>VLOOKUP(DW5,[1]Lists!$B$3:$D$11,3,1)</f>
        <v>44866</v>
      </c>
      <c r="DX2" s="30">
        <f>VLOOKUP(DX5,[1]Lists!$B$3:$D$11,3,1)</f>
        <v>44866</v>
      </c>
      <c r="DY2" s="30">
        <f>VLOOKUP(DY5,[1]Lists!$B$3:$D$12,3,1)</f>
        <v>44896</v>
      </c>
      <c r="DZ2" s="30">
        <f>VLOOKUP(DZ5,[1]Lists!$B$3:$D$12,3,1)</f>
        <v>44896</v>
      </c>
      <c r="EA2" s="30">
        <f>VLOOKUP(EA5,[1]Lists!$B$3:$D$12,3,1)</f>
        <v>44896</v>
      </c>
      <c r="EB2" s="30">
        <f>VLOOKUP(EB5,[1]Lists!$B$3:$D$13,3,1)</f>
        <v>44927</v>
      </c>
      <c r="EC2" s="30">
        <f>VLOOKUP(EC5,[1]Lists!$B$3:$D$13,3,1)</f>
        <v>44927</v>
      </c>
      <c r="ED2" s="30">
        <f>VLOOKUP(ED5,[1]Lists!$B$3:$D$13,3,1)</f>
        <v>44927</v>
      </c>
      <c r="EE2" s="30">
        <f>VLOOKUP(EE5,[1]Lists!$B$3:$D$14,3,1)</f>
        <v>44958</v>
      </c>
      <c r="EF2" s="30">
        <f>VLOOKUP(EF5,[1]Lists!$B$3:$D$14,3,1)</f>
        <v>44958</v>
      </c>
      <c r="EG2" s="30">
        <f>VLOOKUP(EG5,[1]Lists!$B$3:$D$14,3,1)</f>
        <v>44958</v>
      </c>
      <c r="EH2" s="30">
        <f>VLOOKUP(EH5,[1]Lists!$B$3:$D$15,3,1)</f>
        <v>44986</v>
      </c>
      <c r="EI2" s="30">
        <f>VLOOKUP(EI5,[1]Lists!$B$3:$D$15,3,1)</f>
        <v>44986</v>
      </c>
      <c r="EJ2" s="30">
        <f>VLOOKUP(EJ5,[1]Lists!$B$3:$D$15,3,1)</f>
        <v>44986</v>
      </c>
      <c r="EK2" s="30">
        <f>VLOOKUP(EK5,[1]Lists!$B$3:$D$33,3,1)</f>
        <v>45017</v>
      </c>
      <c r="EL2" s="30">
        <f>VLOOKUP(EL5,[1]Lists!$B$3:$D$33,3,1)</f>
        <v>45017</v>
      </c>
      <c r="EM2" s="30">
        <f>VLOOKUP(EM5,[1]Lists!$B$3:$D$33,3,1)</f>
        <v>45017</v>
      </c>
      <c r="EN2" s="30">
        <f>VLOOKUP(EN5,[1]Lists!$B$3:$D$33,3,1)</f>
        <v>45047</v>
      </c>
      <c r="EO2" s="30">
        <f>VLOOKUP(EO5,[1]Lists!$B$3:$D$33,3,1)</f>
        <v>45047</v>
      </c>
      <c r="EP2" s="30">
        <f>VLOOKUP(EP5,[1]Lists!$B$3:$D$33,3,1)</f>
        <v>45047</v>
      </c>
      <c r="EQ2" s="40">
        <f>VLOOKUP(EQ5,[1]Lists!$B$3:$D$33,3,1)</f>
        <v>45078</v>
      </c>
      <c r="ER2" s="40">
        <f>VLOOKUP(ER5,[1]Lists!$B$3:$D$33,3,1)</f>
        <v>45078</v>
      </c>
      <c r="ES2" s="40">
        <f>VLOOKUP(ES5,[1]Lists!$B$3:$D$33,3,1)</f>
        <v>45078</v>
      </c>
      <c r="ET2" s="30">
        <f>VLOOKUP(ET5,[1]Lists!$B$3:$D$33,3,1)</f>
        <v>45108</v>
      </c>
      <c r="EU2" s="30">
        <f>VLOOKUP(EU5,[1]Lists!$B$3:$D$33,3,1)</f>
        <v>45108</v>
      </c>
      <c r="EV2" s="30">
        <f>VLOOKUP(EV5,[1]Lists!$B$3:$D$33,3,1)</f>
        <v>45108</v>
      </c>
      <c r="EW2" s="30">
        <f>VLOOKUP(EW5,[1]Lists!$B$3:$D$33,3,1)</f>
        <v>45139</v>
      </c>
      <c r="EX2" s="30">
        <f>VLOOKUP(EX5,[1]Lists!$B$3:$D$33,3,1)</f>
        <v>45139</v>
      </c>
      <c r="EY2" s="30">
        <f>VLOOKUP(EY5,[1]Lists!$B$3:$D$33,3,1)</f>
        <v>45139</v>
      </c>
      <c r="EZ2" s="40">
        <f>VLOOKUP(EZ5,[1]Lists!$B$3:$D$33,3,1)</f>
        <v>45170</v>
      </c>
      <c r="FA2" s="40">
        <f>VLOOKUP(FA5,[1]Lists!$B$3:$D$33,3,1)</f>
        <v>45170</v>
      </c>
      <c r="FB2" s="40">
        <f>VLOOKUP(FB5,[1]Lists!$B$3:$D$33,3,1)</f>
        <v>45170</v>
      </c>
      <c r="FC2" s="30">
        <f>VLOOKUP(FC5,[1]Lists!$B$3:$D$33,3,1)</f>
        <v>45200</v>
      </c>
      <c r="FD2" s="30">
        <f>VLOOKUP(FD5,[1]Lists!$B$3:$D$33,3,1)</f>
        <v>45200</v>
      </c>
      <c r="FE2" s="30">
        <f>VLOOKUP(FE5,[1]Lists!$B$3:$D$33,3,1)</f>
        <v>45200</v>
      </c>
      <c r="FF2" s="30">
        <f>VLOOKUP(FF5,[1]Lists!$B$3:$D$33,3,1)</f>
        <v>45231</v>
      </c>
      <c r="FG2" s="30">
        <f>VLOOKUP(FG5,[1]Lists!$B$3:$D$33,3,1)</f>
        <v>45231</v>
      </c>
      <c r="FH2" s="30">
        <f>VLOOKUP(FH5,[1]Lists!$B$3:$D$33,3,1)</f>
        <v>45231</v>
      </c>
      <c r="FI2" s="40">
        <f>VLOOKUP(FI5,[1]Lists!$B$3:$D$33,3,1)</f>
        <v>45261</v>
      </c>
      <c r="FJ2" s="40">
        <f>VLOOKUP(FJ5,[1]Lists!$B$3:$D$33,3,1)</f>
        <v>45261</v>
      </c>
      <c r="FK2" s="40">
        <f>VLOOKUP(FK5,[1]Lists!$B$3:$D$33,3,1)</f>
        <v>45261</v>
      </c>
      <c r="FL2" s="30">
        <f>VLOOKUP(FL5,[1]Lists!$B$3:$D$33,3,1)</f>
        <v>45292</v>
      </c>
      <c r="FM2" s="30">
        <f>VLOOKUP(FM5,[1]Lists!$B$3:$D$33,3,1)</f>
        <v>45292</v>
      </c>
      <c r="FN2" s="30">
        <f>VLOOKUP(FN5,[1]Lists!$B$3:$D$33,3,1)</f>
        <v>45292</v>
      </c>
      <c r="FO2" s="30">
        <f>VLOOKUP(FO5,[1]Lists!$B$3:$D$33,3,1)</f>
        <v>45323</v>
      </c>
      <c r="FP2" s="30">
        <f>VLOOKUP(FP5,[1]Lists!$B$3:$D$33,3,1)</f>
        <v>45323</v>
      </c>
      <c r="FQ2" s="30">
        <f>VLOOKUP(FQ5,[1]Lists!$B$3:$D$33,3,1)</f>
        <v>45323</v>
      </c>
      <c r="FR2" s="40">
        <f>VLOOKUP(FR5,[1]Lists!$B$3:$D$33,3,1)</f>
        <v>45352</v>
      </c>
      <c r="FS2" s="40">
        <f>VLOOKUP(FS5,[1]Lists!$B$3:$D$33,3,1)</f>
        <v>45352</v>
      </c>
      <c r="FT2" s="40">
        <f>VLOOKUP(FT5,[1]Lists!$B$3:$D$33,3,1)</f>
        <v>45352</v>
      </c>
      <c r="FU2" s="30">
        <f>VLOOKUP(FU5,[1]Lists!$B$3:$D$33,3,1)</f>
        <v>45383</v>
      </c>
      <c r="FV2" s="30">
        <f>VLOOKUP(FV5,[1]Lists!$B$3:$D$33,3,1)</f>
        <v>45383</v>
      </c>
      <c r="FW2" s="30">
        <f>VLOOKUP(FW5,[1]Lists!$B$3:$D$33,3,1)</f>
        <v>45383</v>
      </c>
      <c r="FX2" s="30">
        <f>VLOOKUP(FX5,[1]Lists!$B$3:$D$33,3,1)</f>
        <v>45413</v>
      </c>
      <c r="FY2" s="30">
        <f>VLOOKUP(FY5,[1]Lists!$B$3:$D$33,3,1)</f>
        <v>45413</v>
      </c>
      <c r="FZ2" s="30">
        <f>VLOOKUP(FZ5,[1]Lists!$B$3:$D$33,3,1)</f>
        <v>45413</v>
      </c>
      <c r="GA2" s="40">
        <f>VLOOKUP(GA5,[1]Lists!$B$3:$D$33,3,1)</f>
        <v>45444</v>
      </c>
      <c r="GB2" s="40">
        <f>VLOOKUP(GB5,[1]Lists!$B$3:$D$33,3,1)</f>
        <v>45444</v>
      </c>
      <c r="GC2" s="40">
        <f>VLOOKUP(GC5,[1]Lists!$B$3:$D$33,3,1)</f>
        <v>45444</v>
      </c>
      <c r="GD2" s="30">
        <f>VLOOKUP(GD5,[1]Lists!$B$3:$D$33,3,1)</f>
        <v>45474</v>
      </c>
      <c r="GE2" s="30">
        <f>VLOOKUP(GE5,[1]Lists!$B$3:$D$33,3,1)</f>
        <v>45474</v>
      </c>
      <c r="GF2" s="30">
        <f>VLOOKUP(GF5,[1]Lists!$B$3:$D$33,3,1)</f>
        <v>45474</v>
      </c>
      <c r="GG2" s="30">
        <f>VLOOKUP(GG5,[1]Lists!$B$3:$D$33,3,1)</f>
        <v>45505</v>
      </c>
      <c r="GH2" s="30">
        <f>VLOOKUP(GH5,[1]Lists!$B$3:$D$33,3,1)</f>
        <v>45505</v>
      </c>
      <c r="GI2" s="30">
        <f>VLOOKUP(GI5,[1]Lists!$B$3:$D$33,3,1)</f>
        <v>45505</v>
      </c>
      <c r="GJ2" s="40">
        <f>VLOOKUP(GJ5,[1]Lists!$B$3:$D$33,3,1)</f>
        <v>45536</v>
      </c>
      <c r="GK2" s="40">
        <f>VLOOKUP(GK5,[1]Lists!$B$3:$D$33,3,1)</f>
        <v>45536</v>
      </c>
      <c r="GL2" s="40">
        <f>VLOOKUP(GL5,[1]Lists!$B$3:$D$33,3,1)</f>
        <v>45536</v>
      </c>
      <c r="GM2" s="30">
        <f>VLOOKUP(GM5,[1]Lists!$B$3:$D$34,3,1)</f>
        <v>45566</v>
      </c>
      <c r="GN2" s="30">
        <f>VLOOKUP(GN5,[1]Lists!$B$3:$D$34,3,1)</f>
        <v>45566</v>
      </c>
      <c r="GO2" s="30">
        <f>VLOOKUP(GO5,[1]Lists!$B$3:$D$34,3,1)</f>
        <v>45566</v>
      </c>
      <c r="GP2" s="30">
        <f>VLOOKUP(GP5,[1]Lists!$B$3:$D$35,3,1)</f>
        <v>45597</v>
      </c>
      <c r="GQ2" s="30">
        <f>VLOOKUP(GQ5,[1]Lists!$B$3:$D$35,3,1)</f>
        <v>45597</v>
      </c>
      <c r="GR2" s="30">
        <f>VLOOKUP(GR5,[1]Lists!$B$3:$D$35,3,1)</f>
        <v>45597</v>
      </c>
      <c r="GS2" s="40">
        <f>VLOOKUP(GS5,[1]Lists!$B$3:$D$36,3,1)</f>
        <v>45627</v>
      </c>
      <c r="GT2" s="40">
        <f>VLOOKUP(GT5,[1]Lists!$B$3:$D$36,3,1)</f>
        <v>45627</v>
      </c>
      <c r="GU2" s="40">
        <f>VLOOKUP(GU5,[1]Lists!$B$3:$D$36,3,1)</f>
        <v>45627</v>
      </c>
      <c r="GV2" s="30">
        <f>VLOOKUP(GV5,[1]Lists!$B$3:$D$37,3,1)</f>
        <v>45658</v>
      </c>
      <c r="GW2" s="30">
        <f>VLOOKUP(GW5,[1]Lists!$B$3:$D$37,3,1)</f>
        <v>45658</v>
      </c>
      <c r="GX2" s="30">
        <f>VLOOKUP(GX5,[1]Lists!$B$3:$D$37,3,1)</f>
        <v>45658</v>
      </c>
      <c r="GY2" s="30">
        <f>VLOOKUP(GY5,[1]Lists!$B$3:$D$38,3,1)</f>
        <v>45689</v>
      </c>
      <c r="GZ2" s="30">
        <f>VLOOKUP(GZ5,[1]Lists!$B$3:$D$38,3,1)</f>
        <v>45689</v>
      </c>
      <c r="HA2" s="30">
        <f>VLOOKUP(HA5,[1]Lists!$B$3:$D$38,3,1)</f>
        <v>45689</v>
      </c>
      <c r="HB2" s="40">
        <f>VLOOKUP(HB5,[1]Lists!$B$3:$D$39,3,1)</f>
        <v>45717</v>
      </c>
      <c r="HC2" s="40">
        <f>VLOOKUP(HC5,[1]Lists!$B$3:$D$39,3,1)</f>
        <v>45717</v>
      </c>
      <c r="HD2" s="40">
        <f>VLOOKUP(HD5,[1]Lists!$B$3:$D$39,3,1)</f>
        <v>45717</v>
      </c>
    </row>
    <row r="3" spans="2:212" x14ac:dyDescent="0.35">
      <c r="B3" s="1" t="s">
        <v>14</v>
      </c>
      <c r="D3" s="39"/>
      <c r="E3" s="38"/>
      <c r="F3" s="34" t="e">
        <f>VLOOKUP(F4,[1]Lists!$B$3:$D$33,2,1)</f>
        <v>#N/A</v>
      </c>
      <c r="G3" s="34" t="e">
        <f>VLOOKUP(G4,[1]Lists!$B$3:$D$33,2,1)</f>
        <v>#N/A</v>
      </c>
      <c r="H3" s="34" t="e">
        <f>VLOOKUP(H4,[1]Lists!$B$3:$D$33,2,1)</f>
        <v>#N/A</v>
      </c>
      <c r="I3" s="34" t="e">
        <f>VLOOKUP(I4,[1]Lists!$B$3:$D$33,2,1)</f>
        <v>#N/A</v>
      </c>
      <c r="J3" s="34" t="e">
        <f>VLOOKUP(J4,[1]Lists!$B$3:$D$33,2,1)</f>
        <v>#N/A</v>
      </c>
      <c r="K3" s="34" t="e">
        <f>VLOOKUP(K4,[1]Lists!$B$3:$D$33,2,1)</f>
        <v>#N/A</v>
      </c>
      <c r="L3" s="34" t="e">
        <f>VLOOKUP(L4,[1]Lists!$B$3:$D$33,2,1)</f>
        <v>#N/A</v>
      </c>
      <c r="M3" s="34" t="e">
        <f>VLOOKUP(M4,[1]Lists!$B$3:$D$33,2,1)</f>
        <v>#N/A</v>
      </c>
      <c r="N3" s="34" t="e">
        <f>VLOOKUP(N4,[1]Lists!$B$3:$D$33,2,1)</f>
        <v>#N/A</v>
      </c>
      <c r="O3" s="34" t="e">
        <f>N3</f>
        <v>#N/A</v>
      </c>
      <c r="P3" s="34" t="e">
        <f>O3</f>
        <v>#N/A</v>
      </c>
      <c r="Q3" s="34" t="e">
        <f>P3</f>
        <v>#N/A</v>
      </c>
      <c r="R3" s="36" t="e">
        <f>VLOOKUP(R4,[1]Lists!$B$3:$D$33,2,1)</f>
        <v>#N/A</v>
      </c>
      <c r="S3" s="36" t="e">
        <f>VLOOKUP(S4,[1]Lists!$B$3:$D$33,2,1)</f>
        <v>#N/A</v>
      </c>
      <c r="T3" s="36" t="e">
        <f>VLOOKUP(T4,[1]Lists!$B$3:$D$33,2,1)</f>
        <v>#N/A</v>
      </c>
      <c r="U3" s="36" t="e">
        <f>VLOOKUP(U4,[1]Lists!$B$3:$D$33,2,1)</f>
        <v>#N/A</v>
      </c>
      <c r="V3" s="36" t="e">
        <f>VLOOKUP(V4,[1]Lists!$B$3:$D$33,2,1)</f>
        <v>#N/A</v>
      </c>
      <c r="W3" s="36" t="e">
        <f>VLOOKUP(W4,[1]Lists!$B$3:$D$33,2,1)</f>
        <v>#N/A</v>
      </c>
      <c r="X3" s="36" t="e">
        <f>VLOOKUP(X4,[1]Lists!$B$3:$D$33,2,1)</f>
        <v>#N/A</v>
      </c>
      <c r="Y3" s="36" t="e">
        <f>VLOOKUP(Y4,[1]Lists!$B$3:$D$33,2,1)</f>
        <v>#N/A</v>
      </c>
      <c r="Z3" s="36" t="e">
        <f>VLOOKUP(Z4,[1]Lists!$B$3:$D$33,2,1)</f>
        <v>#N/A</v>
      </c>
      <c r="AA3" s="35" t="e">
        <f>Z3</f>
        <v>#N/A</v>
      </c>
      <c r="AB3" s="35" t="e">
        <f>AA3</f>
        <v>#N/A</v>
      </c>
      <c r="AC3" s="35" t="e">
        <f>AB3</f>
        <v>#N/A</v>
      </c>
      <c r="AD3" s="34" t="e">
        <f>VLOOKUP(AD4,[1]Lists!$B$3:$D$33,2,1)</f>
        <v>#N/A</v>
      </c>
      <c r="AE3" s="34" t="e">
        <f>VLOOKUP(AE4,[1]Lists!$B$3:$D$33,2,1)</f>
        <v>#N/A</v>
      </c>
      <c r="AF3" s="34" t="e">
        <f>VLOOKUP(AF4,[1]Lists!$B$3:$D$33,2,1)</f>
        <v>#N/A</v>
      </c>
      <c r="AG3" s="34" t="e">
        <f>VLOOKUP(AG4,[1]Lists!$B$3:$D$33,2,1)</f>
        <v>#N/A</v>
      </c>
      <c r="AH3" s="34" t="e">
        <f>VLOOKUP(AH4,[1]Lists!$B$3:$D$33,2,1)</f>
        <v>#N/A</v>
      </c>
      <c r="AI3" s="34" t="e">
        <f>VLOOKUP(AI4,[1]Lists!$B$3:$D$33,2,1)</f>
        <v>#N/A</v>
      </c>
      <c r="AJ3" s="34" t="e">
        <f>VLOOKUP(AJ4,[1]Lists!$B$3:$D$33,2,1)</f>
        <v>#N/A</v>
      </c>
      <c r="AK3" s="34" t="e">
        <f>VLOOKUP(AK4,[1]Lists!$B$3:$D$33,2,1)</f>
        <v>#N/A</v>
      </c>
      <c r="AL3" s="34" t="e">
        <f>AK3</f>
        <v>#N/A</v>
      </c>
      <c r="AM3" s="37" t="e">
        <f>AL3</f>
        <v>#N/A</v>
      </c>
      <c r="AN3" s="37" t="e">
        <f>AM3</f>
        <v>#N/A</v>
      </c>
      <c r="AO3" s="37">
        <v>3</v>
      </c>
      <c r="AP3" s="36" t="e">
        <f>VLOOKUP(AP4,[1]Lists!$B$3:$D$33,2,1)</f>
        <v>#N/A</v>
      </c>
      <c r="AQ3" s="36" t="e">
        <f>VLOOKUP(AQ4,[1]Lists!$B$3:$D$33,2,1)</f>
        <v>#N/A</v>
      </c>
      <c r="AR3" s="36" t="e">
        <f>VLOOKUP(AR4,[1]Lists!$B$3:$D$33,2,1)</f>
        <v>#N/A</v>
      </c>
      <c r="AS3" s="36" t="e">
        <f>VLOOKUP(AS4,[1]Lists!$B$3:$D$33,2,1)</f>
        <v>#N/A</v>
      </c>
      <c r="AT3" s="36" t="e">
        <f>VLOOKUP(AT4,[1]Lists!$B$3:$D$33,2,1)</f>
        <v>#N/A</v>
      </c>
      <c r="AU3" s="36" t="e">
        <f>VLOOKUP(AU4,[1]Lists!$B$3:$D$33,2,1)</f>
        <v>#N/A</v>
      </c>
      <c r="AV3" s="36" t="e">
        <f>VLOOKUP(AV4,[1]Lists!$B$3:$D$33,2,1)</f>
        <v>#N/A</v>
      </c>
      <c r="AW3" s="36" t="e">
        <f>VLOOKUP(AW4,[1]Lists!$B$3:$D$33,2,1)</f>
        <v>#N/A</v>
      </c>
      <c r="AX3" s="36" t="e">
        <f>VLOOKUP(AX4,[1]Lists!$B$3:$D$33,2,1)</f>
        <v>#N/A</v>
      </c>
      <c r="AY3" s="35" t="e">
        <f>AX3</f>
        <v>#N/A</v>
      </c>
      <c r="AZ3" s="35" t="e">
        <f>AY3</f>
        <v>#N/A</v>
      </c>
      <c r="BA3" s="35" t="e">
        <f>AZ3</f>
        <v>#N/A</v>
      </c>
      <c r="BB3" s="34">
        <f>VLOOKUP(BB4,[1]Lists!$B$3:$D$39,2,FALSE)</f>
        <v>1</v>
      </c>
      <c r="BC3" s="34">
        <f>VLOOKUP(BC4,[1]Lists!$B$3:$D$39,2,FALSE)</f>
        <v>1</v>
      </c>
      <c r="BD3" s="34">
        <f>VLOOKUP(BD4,[1]Lists!$B$3:$D$39,2,FALSE)</f>
        <v>1</v>
      </c>
      <c r="BE3" s="34">
        <f>VLOOKUP(BE4,[1]Lists!$B$3:$D$39,2,FALSE)</f>
        <v>1</v>
      </c>
      <c r="BF3" s="34">
        <f>VLOOKUP(BF4,[1]Lists!$B$3:$D$39,2,FALSE)</f>
        <v>1</v>
      </c>
      <c r="BG3" s="34">
        <f>VLOOKUP(BG4,[1]Lists!$B$3:$D$39,2,FALSE)</f>
        <v>1</v>
      </c>
      <c r="BH3" s="34">
        <f>VLOOKUP(BH4,[1]Lists!$B$3:$D$39,2,FALSE)</f>
        <v>1</v>
      </c>
      <c r="BI3" s="34">
        <f>VLOOKUP(BI4,[1]Lists!$B$3:$D$39,2,FALSE)</f>
        <v>1</v>
      </c>
      <c r="BJ3" s="34">
        <f>VLOOKUP(BJ4,[1]Lists!$B$3:$D$39,2,FALSE)</f>
        <v>1</v>
      </c>
      <c r="BK3" s="34"/>
      <c r="BL3" s="34"/>
      <c r="BM3" s="34"/>
      <c r="BN3" s="34">
        <f>VLOOKUP(BN4,[1]Lists!$B$3:$D$39,2,FALSE)</f>
        <v>2</v>
      </c>
      <c r="BO3" s="34">
        <f>VLOOKUP(BO4,[1]Lists!$B$3:$D$39,2,FALSE)</f>
        <v>2</v>
      </c>
      <c r="BP3" s="34">
        <f>VLOOKUP(BP4,[1]Lists!$B$3:$D$39,2,FALSE)</f>
        <v>2</v>
      </c>
      <c r="BQ3" s="34">
        <f>VLOOKUP(BQ4,[1]Lists!$B$3:$D$39,2,FALSE)</f>
        <v>2</v>
      </c>
      <c r="BR3" s="34">
        <f>VLOOKUP(BR4,[1]Lists!$B$3:$D$39,2,FALSE)</f>
        <v>2</v>
      </c>
      <c r="BS3" s="34">
        <f>VLOOKUP(BS4,[1]Lists!$B$3:$D$39,2,FALSE)</f>
        <v>2</v>
      </c>
      <c r="BT3" s="34">
        <f>VLOOKUP(BT4,[1]Lists!$B$3:$D$39,2,FALSE)</f>
        <v>2</v>
      </c>
      <c r="BU3" s="34">
        <f>VLOOKUP(BU4,[1]Lists!$B$3:$D$39,2,FALSE)</f>
        <v>2</v>
      </c>
      <c r="BV3" s="34">
        <f>VLOOKUP(BV4,[1]Lists!$B$3:$D$39,2,FALSE)</f>
        <v>2</v>
      </c>
      <c r="BW3" s="34"/>
      <c r="BX3" s="34"/>
      <c r="BY3" s="34"/>
      <c r="BZ3" s="34">
        <f>VLOOKUP(BZ4,[1]Lists!$B$3:$D$39,2,FALSE)</f>
        <v>3</v>
      </c>
      <c r="CA3" s="34">
        <f>VLOOKUP(CA4,[1]Lists!$B$3:$D$39,2,FALSE)</f>
        <v>3</v>
      </c>
      <c r="CB3" s="34">
        <f>VLOOKUP(CB4,[1]Lists!$B$3:$D$39,2,FALSE)</f>
        <v>3</v>
      </c>
      <c r="CC3" s="34">
        <f>VLOOKUP(CC4,[1]Lists!$B$3:$D$39,2,FALSE)</f>
        <v>3</v>
      </c>
      <c r="CD3" s="34">
        <f>VLOOKUP(CD4,[1]Lists!$B$3:$D$39,2,FALSE)</f>
        <v>3</v>
      </c>
      <c r="CE3" s="34">
        <f>VLOOKUP(CE4,[1]Lists!$B$3:$D$39,2,FALSE)</f>
        <v>3</v>
      </c>
      <c r="CF3" s="34">
        <f>VLOOKUP(CF4,[1]Lists!$B$3:$D$39,2,FALSE)</f>
        <v>3</v>
      </c>
      <c r="CG3" s="34">
        <f>VLOOKUP(CG4,[1]Lists!$B$3:$D$39,2,FALSE)</f>
        <v>3</v>
      </c>
      <c r="CH3" s="34">
        <f>VLOOKUP(CH4,[1]Lists!$B$3:$D$39,2,FALSE)</f>
        <v>3</v>
      </c>
      <c r="CI3" s="34"/>
      <c r="CJ3" s="34"/>
      <c r="CK3" s="34"/>
      <c r="CL3" s="34">
        <f>VLOOKUP(CL4,[1]Lists!$B$3:$D$39,2,FALSE)</f>
        <v>4</v>
      </c>
      <c r="CM3" s="34">
        <f>VLOOKUP(CM4,[1]Lists!$B$3:$D$39,2,FALSE)</f>
        <v>4</v>
      </c>
      <c r="CN3" s="34">
        <f>VLOOKUP(CN4,[1]Lists!$B$3:$D$39,2,FALSE)</f>
        <v>4</v>
      </c>
      <c r="CO3" s="34">
        <f>VLOOKUP(CO4,[1]Lists!$B$3:$D$39,2,FALSE)</f>
        <v>4</v>
      </c>
      <c r="CP3" s="34">
        <f>VLOOKUP(CP4,[1]Lists!$B$3:$D$39,2,FALSE)</f>
        <v>4</v>
      </c>
      <c r="CQ3" s="34">
        <f>VLOOKUP(CQ4,[1]Lists!$B$3:$D$39,2,FALSE)</f>
        <v>4</v>
      </c>
      <c r="CR3" s="34">
        <f>VLOOKUP(CR4,[1]Lists!$B$3:$D$39,2,FALSE)</f>
        <v>4</v>
      </c>
      <c r="CS3" s="34">
        <f>VLOOKUP(CS4,[1]Lists!$B$3:$D$39,2,FALSE)</f>
        <v>4</v>
      </c>
      <c r="CT3" s="34">
        <f>VLOOKUP(CT4,[1]Lists!$B$3:$D$39,2,FALSE)</f>
        <v>4</v>
      </c>
      <c r="CU3" s="34"/>
      <c r="CV3" s="34"/>
      <c r="CW3" s="34"/>
      <c r="CZ3" s="1" t="s">
        <v>13</v>
      </c>
      <c r="DA3" s="33">
        <f>VLOOKUP(DA5,[1]Lists!$B$3:$E$4,2,1)</f>
        <v>1</v>
      </c>
      <c r="DB3" s="33">
        <f>VLOOKUP(DB5,[1]Lists!$B$3:$E$4,2,1)</f>
        <v>1</v>
      </c>
      <c r="DC3" s="33">
        <f>VLOOKUP(DC5,[1]Lists!$B$3:$E$4,2,1)</f>
        <v>1</v>
      </c>
      <c r="DD3" s="33">
        <f>VLOOKUP(DD5,[1]Lists!$B$3:$E$5,2,1)</f>
        <v>1</v>
      </c>
      <c r="DE3" s="33">
        <f>VLOOKUP(DE5,[1]Lists!$B$3:$E$6,2,1)</f>
        <v>1</v>
      </c>
      <c r="DF3" s="33">
        <f>VLOOKUP(DF5,[1]Lists!$B$3:$E$6,2,1)</f>
        <v>1</v>
      </c>
      <c r="DG3" s="33">
        <f>VLOOKUP(DG5,[1]Lists!$B$3:$E$6,2,1)</f>
        <v>1</v>
      </c>
      <c r="DH3" s="33">
        <f>VLOOKUP(DH5,[1]Lists!$B$3:$E$6,2,1)</f>
        <v>1</v>
      </c>
      <c r="DI3" s="33">
        <f>VLOOKUP(DI5,[1]Lists!$B$3:$E$6,2,1)</f>
        <v>1</v>
      </c>
      <c r="DJ3" s="32">
        <f>VLOOKUP(DJ5,[1]Lists!$B$3:$E$7,2,1)</f>
        <v>2</v>
      </c>
      <c r="DK3" s="32">
        <f>VLOOKUP(DK5,[1]Lists!$B$3:$E$7,2,1)</f>
        <v>2</v>
      </c>
      <c r="DL3" s="32">
        <f>VLOOKUP(DL5,[1]Lists!$B$3:$E$7,2,1)</f>
        <v>2</v>
      </c>
      <c r="DM3" s="32">
        <f>VLOOKUP(DM5,[1]Lists!$B$3:$E$8,2,1)</f>
        <v>2</v>
      </c>
      <c r="DN3" s="32">
        <f>VLOOKUP(DN5,[1]Lists!$B$3:$E$8,2,1)</f>
        <v>2</v>
      </c>
      <c r="DO3" s="32">
        <f>VLOOKUP(DO5,[1]Lists!$B$3:$E$8,2,1)</f>
        <v>2</v>
      </c>
      <c r="DP3" s="32">
        <f>VLOOKUP(DP5,[1]Lists!$B$3:$E$9,2,1)</f>
        <v>2</v>
      </c>
      <c r="DQ3" s="32">
        <f>VLOOKUP(DQ5,[1]Lists!$B$3:$E$9,2,1)</f>
        <v>2</v>
      </c>
      <c r="DR3" s="32">
        <f>VLOOKUP(DR5,[1]Lists!$B$3:$E$9,2,1)</f>
        <v>2</v>
      </c>
      <c r="DS3" s="33">
        <f>VLOOKUP(DS5,[1]Lists!$B$3:$E$10,2,1)</f>
        <v>3</v>
      </c>
      <c r="DT3" s="33">
        <f>VLOOKUP(DT5,[1]Lists!$B$3:$E$10,2,1)</f>
        <v>3</v>
      </c>
      <c r="DU3" s="33">
        <f>VLOOKUP(DU5,[1]Lists!$B$3:$E$10,2,1)</f>
        <v>3</v>
      </c>
      <c r="DV3" s="33">
        <f>VLOOKUP(DV5,[1]Lists!$B$3:$E$10,2,1)</f>
        <v>3</v>
      </c>
      <c r="DW3" s="33">
        <f>VLOOKUP(DW5,[1]Lists!$B$3:$E$10,2,1)</f>
        <v>3</v>
      </c>
      <c r="DX3" s="33">
        <f>VLOOKUP(DX5,[1]Lists!$B$3:$E$10,2,1)</f>
        <v>3</v>
      </c>
      <c r="DY3" s="33">
        <f>VLOOKUP(DY5,[1]Lists!$B$3:$E$10,2,1)</f>
        <v>3</v>
      </c>
      <c r="DZ3" s="33">
        <f>VLOOKUP(DZ5,[1]Lists!$B$3:$E$10,2,1)</f>
        <v>3</v>
      </c>
      <c r="EA3" s="33">
        <f>VLOOKUP(EA5,[1]Lists!$B$3:$E$10,2,1)</f>
        <v>3</v>
      </c>
      <c r="EB3" s="32">
        <f>VLOOKUP(EB5,[1]Lists!$B$3:$E$33,2,1)</f>
        <v>4</v>
      </c>
      <c r="EC3" s="32">
        <f>VLOOKUP(EC5,[1]Lists!$B$3:$E$33,2,1)</f>
        <v>4</v>
      </c>
      <c r="ED3" s="32">
        <f>VLOOKUP(ED5,[1]Lists!$B$3:$E$33,2,1)</f>
        <v>4</v>
      </c>
      <c r="EE3" s="32">
        <f>VLOOKUP(EE5,[1]Lists!$B$3:$E$33,2,1)</f>
        <v>4</v>
      </c>
      <c r="EF3" s="32">
        <f>VLOOKUP(EF5,[1]Lists!$B$3:$E$33,2,1)</f>
        <v>4</v>
      </c>
      <c r="EG3" s="32">
        <f>VLOOKUP(EG5,[1]Lists!$B$3:$E$33,2,1)</f>
        <v>4</v>
      </c>
      <c r="EH3" s="32">
        <f>VLOOKUP(EH5,[1]Lists!$B$3:$E$33,2,1)</f>
        <v>4</v>
      </c>
      <c r="EI3" s="32">
        <f>VLOOKUP(EI5,[1]Lists!$B$3:$E$33,2,1)</f>
        <v>4</v>
      </c>
      <c r="EJ3" s="32">
        <f>VLOOKUP(EJ5,[1]Lists!$B$3:$E$33,2,1)</f>
        <v>4</v>
      </c>
      <c r="EK3" s="33">
        <f>VLOOKUP(EK5,[1]Lists!$B$3:$E$33,2,1)</f>
        <v>5</v>
      </c>
      <c r="EL3" s="33">
        <f>VLOOKUP(EL5,[1]Lists!$B$3:$E$33,2,1)</f>
        <v>5</v>
      </c>
      <c r="EM3" s="33">
        <f>VLOOKUP(EM5,[1]Lists!$B$3:$E$33,2,1)</f>
        <v>5</v>
      </c>
      <c r="EN3" s="33">
        <f>VLOOKUP(EN5,[1]Lists!$B$3:$E$33,2,1)</f>
        <v>5</v>
      </c>
      <c r="EO3" s="33">
        <f>VLOOKUP(EO5,[1]Lists!$B$3:$E$33,2,1)</f>
        <v>5</v>
      </c>
      <c r="EP3" s="33">
        <f>VLOOKUP(EP5,[1]Lists!$B$3:$E$33,2,1)</f>
        <v>5</v>
      </c>
      <c r="EQ3" s="33">
        <f>VLOOKUP(EQ5,[1]Lists!$B$3:$E$33,2,1)</f>
        <v>5</v>
      </c>
      <c r="ER3" s="33">
        <f>VLOOKUP(ER5,[1]Lists!$B$3:$E$33,2,1)</f>
        <v>5</v>
      </c>
      <c r="ES3" s="33">
        <f>VLOOKUP(ES5,[1]Lists!$B$3:$E$33,2,1)</f>
        <v>5</v>
      </c>
      <c r="ET3" s="32">
        <f>VLOOKUP(ET5,[1]Lists!$B$3:$E$33,2,1)</f>
        <v>6</v>
      </c>
      <c r="EU3" s="32">
        <f>VLOOKUP(EU5,[1]Lists!$B$3:$E$33,2,1)</f>
        <v>6</v>
      </c>
      <c r="EV3" s="32">
        <f>VLOOKUP(EV5,[1]Lists!$B$3:$E$33,2,1)</f>
        <v>6</v>
      </c>
      <c r="EW3" s="32">
        <f>VLOOKUP(EW5,[1]Lists!$B$3:$E$33,2,1)</f>
        <v>6</v>
      </c>
      <c r="EX3" s="32">
        <f>VLOOKUP(EX5,[1]Lists!$B$3:$E$33,2,1)</f>
        <v>6</v>
      </c>
      <c r="EY3" s="32">
        <f>VLOOKUP(EY5,[1]Lists!$B$3:$E$33,2,1)</f>
        <v>6</v>
      </c>
      <c r="EZ3" s="32">
        <f>VLOOKUP(EZ5,[1]Lists!$B$3:$E$33,2,1)</f>
        <v>6</v>
      </c>
      <c r="FA3" s="32">
        <f>VLOOKUP(FA5,[1]Lists!$B$3:$E$33,2,1)</f>
        <v>6</v>
      </c>
      <c r="FB3" s="32">
        <f>VLOOKUP(FB5,[1]Lists!$B$3:$E$33,2,1)</f>
        <v>6</v>
      </c>
      <c r="FC3" s="33">
        <f>VLOOKUP(FC5,[1]Lists!$B$3:$E$33,2,1)</f>
        <v>7</v>
      </c>
      <c r="FD3" s="33">
        <f>VLOOKUP(FD5,[1]Lists!$B$3:$E$33,2,1)</f>
        <v>7</v>
      </c>
      <c r="FE3" s="33">
        <f>VLOOKUP(FE5,[1]Lists!$B$3:$E$33,2,1)</f>
        <v>7</v>
      </c>
      <c r="FF3" s="33">
        <f>VLOOKUP(FF5,[1]Lists!$B$3:$E$33,2,1)</f>
        <v>7</v>
      </c>
      <c r="FG3" s="33">
        <f>VLOOKUP(FG5,[1]Lists!$B$3:$E$33,2,1)</f>
        <v>7</v>
      </c>
      <c r="FH3" s="33">
        <f>VLOOKUP(FH5,[1]Lists!$B$3:$E$33,2,1)</f>
        <v>7</v>
      </c>
      <c r="FI3" s="33">
        <f>VLOOKUP(FI5,[1]Lists!$B$3:$E$33,2,1)</f>
        <v>7</v>
      </c>
      <c r="FJ3" s="33">
        <f>VLOOKUP(FJ5,[1]Lists!$B$3:$E$33,2,1)</f>
        <v>7</v>
      </c>
      <c r="FK3" s="33">
        <f>VLOOKUP(FK5,[1]Lists!$B$3:$E$33,2,1)</f>
        <v>7</v>
      </c>
      <c r="FL3" s="32">
        <f>VLOOKUP(FL5,[1]Lists!$B$3:$E$33,2,1)</f>
        <v>8</v>
      </c>
      <c r="FM3" s="32">
        <f>VLOOKUP(FM5,[1]Lists!$B$3:$E$33,2,1)</f>
        <v>8</v>
      </c>
      <c r="FN3" s="32">
        <f>VLOOKUP(FN5,[1]Lists!$B$3:$E$33,2,1)</f>
        <v>8</v>
      </c>
      <c r="FO3" s="32">
        <f>VLOOKUP(FO5,[1]Lists!$B$3:$E$33,2,1)</f>
        <v>8</v>
      </c>
      <c r="FP3" s="32">
        <f>VLOOKUP(FP5,[1]Lists!$B$3:$E$33,2,1)</f>
        <v>8</v>
      </c>
      <c r="FQ3" s="32">
        <f>VLOOKUP(FQ5,[1]Lists!$B$3:$E$33,2,1)</f>
        <v>8</v>
      </c>
      <c r="FR3" s="32">
        <f>VLOOKUP(FR5,[1]Lists!$B$3:$E$33,2,1)</f>
        <v>8</v>
      </c>
      <c r="FS3" s="32">
        <f>VLOOKUP(FS5,[1]Lists!$B$3:$E$33,2,1)</f>
        <v>8</v>
      </c>
      <c r="FT3" s="32">
        <f>VLOOKUP(FT5,[1]Lists!$B$3:$E$33,2,1)</f>
        <v>8</v>
      </c>
      <c r="FU3" s="33">
        <f>VLOOKUP(FU5,[1]Lists!$B$3:$E$33,2,1)</f>
        <v>9</v>
      </c>
      <c r="FV3" s="33">
        <f>VLOOKUP(FV5,[1]Lists!$B$3:$E$33,2,1)</f>
        <v>9</v>
      </c>
      <c r="FW3" s="33">
        <f>VLOOKUP(FW5,[1]Lists!$B$3:$E$33,2,1)</f>
        <v>9</v>
      </c>
      <c r="FX3" s="33">
        <f>VLOOKUP(FX5,[1]Lists!$B$3:$E$33,2,1)</f>
        <v>9</v>
      </c>
      <c r="FY3" s="33">
        <f>VLOOKUP(FY5,[1]Lists!$B$3:$E$33,2,1)</f>
        <v>9</v>
      </c>
      <c r="FZ3" s="33">
        <f>VLOOKUP(FZ5,[1]Lists!$B$3:$E$33,2,1)</f>
        <v>9</v>
      </c>
      <c r="GA3" s="33">
        <f>VLOOKUP(GA5,[1]Lists!$B$3:$E$33,2,1)</f>
        <v>9</v>
      </c>
      <c r="GB3" s="33">
        <f>VLOOKUP(GB5,[1]Lists!$B$3:$E$33,2,1)</f>
        <v>9</v>
      </c>
      <c r="GC3" s="33">
        <f>VLOOKUP(GC5,[1]Lists!$B$3:$E$33,2,1)</f>
        <v>9</v>
      </c>
      <c r="GD3" s="32">
        <f>VLOOKUP(GD5,[1]Lists!$B$3:$E$33,2,1)</f>
        <v>10</v>
      </c>
      <c r="GE3" s="32">
        <f>VLOOKUP(GE5,[1]Lists!$B$3:$E$33,2,1)</f>
        <v>10</v>
      </c>
      <c r="GF3" s="32">
        <f>VLOOKUP(GF5,[1]Lists!$B$3:$E$33,2,1)</f>
        <v>10</v>
      </c>
      <c r="GG3" s="32">
        <f>VLOOKUP(GG5,[1]Lists!$B$3:$E$33,2,1)</f>
        <v>10</v>
      </c>
      <c r="GH3" s="32">
        <f>VLOOKUP(GH5,[1]Lists!$B$3:$E$33,2,1)</f>
        <v>10</v>
      </c>
      <c r="GI3" s="32">
        <f>VLOOKUP(GI5,[1]Lists!$B$3:$E$33,2,1)</f>
        <v>10</v>
      </c>
      <c r="GJ3" s="32">
        <f>VLOOKUP(GJ5,[1]Lists!$B$3:$E$33,2,1)</f>
        <v>10</v>
      </c>
      <c r="GK3" s="32">
        <f>VLOOKUP(GK5,[1]Lists!$B$3:$E$33,2,1)</f>
        <v>10</v>
      </c>
      <c r="GL3" s="32">
        <f>VLOOKUP(GL5,[1]Lists!$B$3:$E$33,2,1)</f>
        <v>10</v>
      </c>
      <c r="GM3" s="33">
        <f>VLOOKUP(GM5,[1]Lists!$B$3:$E$33,2,1)</f>
        <v>10</v>
      </c>
      <c r="GN3" s="33">
        <f>VLOOKUP(GN5,[1]Lists!$B$3:$E$33,2,1)</f>
        <v>10</v>
      </c>
      <c r="GO3" s="33">
        <f>VLOOKUP(GO5,[1]Lists!$B$3:$E$33,2,1)</f>
        <v>10</v>
      </c>
      <c r="GP3" s="33">
        <f>VLOOKUP(GP5,[1]Lists!$B$3:$E$33,2,1)</f>
        <v>10</v>
      </c>
      <c r="GQ3" s="33">
        <f>VLOOKUP(GQ5,[1]Lists!$B$3:$E$33,2,1)</f>
        <v>10</v>
      </c>
      <c r="GR3" s="33">
        <f>VLOOKUP(GR5,[1]Lists!$B$3:$E$33,2,1)</f>
        <v>10</v>
      </c>
      <c r="GS3" s="33">
        <f>VLOOKUP(GS5,[1]Lists!$B$3:$E$33,2,1)</f>
        <v>10</v>
      </c>
      <c r="GT3" s="33">
        <f>VLOOKUP(GT5,[1]Lists!$B$3:$E$33,2,1)</f>
        <v>10</v>
      </c>
      <c r="GU3" s="33">
        <f>VLOOKUP(GU5,[1]Lists!$B$3:$E$33,2,1)</f>
        <v>10</v>
      </c>
      <c r="GV3" s="32">
        <f>VLOOKUP(GV5,[1]Lists!$B$3:$E$33,2,1)</f>
        <v>10</v>
      </c>
      <c r="GW3" s="32">
        <f>VLOOKUP(GW5,[1]Lists!$B$3:$E$33,2,1)</f>
        <v>10</v>
      </c>
      <c r="GX3" s="32">
        <f>VLOOKUP(GX5,[1]Lists!$B$3:$E$33,2,1)</f>
        <v>10</v>
      </c>
      <c r="GY3" s="32">
        <f>VLOOKUP(GY5,[1]Lists!$B$3:$E$33,2,1)</f>
        <v>10</v>
      </c>
      <c r="GZ3" s="32">
        <f>VLOOKUP(GZ5,[1]Lists!$B$3:$E$33,2,1)</f>
        <v>10</v>
      </c>
      <c r="HA3" s="32">
        <f>VLOOKUP(HA5,[1]Lists!$B$3:$E$33,2,1)</f>
        <v>10</v>
      </c>
      <c r="HB3" s="32">
        <f>VLOOKUP(HB5,[1]Lists!$B$3:$E$33,2,1)</f>
        <v>10</v>
      </c>
      <c r="HC3" s="32">
        <f>VLOOKUP(HC5,[1]Lists!$B$3:$E$33,2,1)</f>
        <v>10</v>
      </c>
      <c r="HD3" s="32">
        <f>VLOOKUP(HD5,[1]Lists!$B$3:$E$33,2,1)</f>
        <v>10</v>
      </c>
    </row>
    <row r="4" spans="2:212" x14ac:dyDescent="0.35">
      <c r="B4" s="1" t="s">
        <v>12</v>
      </c>
      <c r="F4" s="29"/>
      <c r="G4" s="29"/>
      <c r="H4" s="29"/>
      <c r="I4" s="29"/>
      <c r="J4" s="29"/>
      <c r="K4" s="29"/>
      <c r="L4" s="29"/>
      <c r="M4" s="29"/>
      <c r="N4" s="29"/>
      <c r="O4" s="31" t="s">
        <v>11</v>
      </c>
      <c r="P4" s="31" t="s">
        <v>11</v>
      </c>
      <c r="Q4" s="31" t="s">
        <v>11</v>
      </c>
      <c r="R4" s="29"/>
      <c r="S4" s="29"/>
      <c r="T4" s="29"/>
      <c r="U4" s="29"/>
      <c r="V4" s="29"/>
      <c r="W4" s="29"/>
      <c r="X4" s="29"/>
      <c r="Y4" s="29"/>
      <c r="Z4" s="29"/>
      <c r="AA4" s="31"/>
      <c r="AB4" s="31"/>
      <c r="AC4" s="31"/>
      <c r="AD4" s="29"/>
      <c r="AE4" s="29"/>
      <c r="AF4" s="29"/>
      <c r="AG4" s="29"/>
      <c r="AH4" s="29"/>
      <c r="AI4" s="29"/>
      <c r="AJ4" s="29"/>
      <c r="AK4" s="29"/>
      <c r="AL4" s="29"/>
      <c r="AM4" s="31"/>
      <c r="AN4" s="31"/>
      <c r="AO4" s="31"/>
      <c r="AP4" s="29"/>
      <c r="AQ4" s="29"/>
      <c r="AR4" s="29"/>
      <c r="AS4" s="29"/>
      <c r="AT4" s="29"/>
      <c r="AU4" s="29"/>
      <c r="AV4" s="29"/>
      <c r="AW4" s="29"/>
      <c r="AX4" s="29"/>
      <c r="AY4" s="31" t="s">
        <v>11</v>
      </c>
      <c r="AZ4" s="31" t="s">
        <v>11</v>
      </c>
      <c r="BA4" s="31" t="s">
        <v>11</v>
      </c>
      <c r="BB4" s="29">
        <f>[1]Lists!B4</f>
        <v>1</v>
      </c>
      <c r="BC4" s="29">
        <f>BB4</f>
        <v>1</v>
      </c>
      <c r="BD4" s="29">
        <f>BC4</f>
        <v>1</v>
      </c>
      <c r="BE4" s="29">
        <f>BD4+1</f>
        <v>2</v>
      </c>
      <c r="BF4" s="29">
        <f>BE4</f>
        <v>2</v>
      </c>
      <c r="BG4" s="29">
        <f>BF4</f>
        <v>2</v>
      </c>
      <c r="BH4" s="29">
        <f>BG4+1</f>
        <v>3</v>
      </c>
      <c r="BI4" s="29">
        <f>BH4</f>
        <v>3</v>
      </c>
      <c r="BJ4" s="29">
        <f>BI4</f>
        <v>3</v>
      </c>
      <c r="BK4" s="31" t="s">
        <v>11</v>
      </c>
      <c r="BL4" s="31" t="s">
        <v>11</v>
      </c>
      <c r="BM4" s="31" t="s">
        <v>11</v>
      </c>
      <c r="BN4" s="29">
        <f>BJ4+1</f>
        <v>4</v>
      </c>
      <c r="BO4" s="29">
        <f>BN4</f>
        <v>4</v>
      </c>
      <c r="BP4" s="29">
        <f>BO4</f>
        <v>4</v>
      </c>
      <c r="BQ4" s="29">
        <f>BP4+1</f>
        <v>5</v>
      </c>
      <c r="BR4" s="29">
        <f>BQ4</f>
        <v>5</v>
      </c>
      <c r="BS4" s="29">
        <f>BR4</f>
        <v>5</v>
      </c>
      <c r="BT4" s="29">
        <f>BS4+1</f>
        <v>6</v>
      </c>
      <c r="BU4" s="29">
        <f>BT4</f>
        <v>6</v>
      </c>
      <c r="BV4" s="29">
        <f>BU4</f>
        <v>6</v>
      </c>
      <c r="BW4" s="31" t="s">
        <v>11</v>
      </c>
      <c r="BX4" s="31" t="s">
        <v>11</v>
      </c>
      <c r="BY4" s="31" t="s">
        <v>11</v>
      </c>
      <c r="BZ4" s="29">
        <f>BV4+1</f>
        <v>7</v>
      </c>
      <c r="CA4" s="29">
        <f>BZ4</f>
        <v>7</v>
      </c>
      <c r="CB4" s="29">
        <f>CA4</f>
        <v>7</v>
      </c>
      <c r="CC4" s="29">
        <f>CB4+1</f>
        <v>8</v>
      </c>
      <c r="CD4" s="29">
        <f>CC4</f>
        <v>8</v>
      </c>
      <c r="CE4" s="29">
        <f>CD4</f>
        <v>8</v>
      </c>
      <c r="CF4" s="29">
        <f>CE4+1</f>
        <v>9</v>
      </c>
      <c r="CG4" s="29">
        <f>CF4</f>
        <v>9</v>
      </c>
      <c r="CH4" s="29">
        <f>CG4</f>
        <v>9</v>
      </c>
      <c r="CI4" s="31" t="s">
        <v>11</v>
      </c>
      <c r="CJ4" s="31" t="s">
        <v>11</v>
      </c>
      <c r="CK4" s="31" t="s">
        <v>11</v>
      </c>
      <c r="CL4" s="29">
        <f>CH4+1</f>
        <v>10</v>
      </c>
      <c r="CM4" s="29">
        <f>CL4</f>
        <v>10</v>
      </c>
      <c r="CN4" s="29">
        <f>CM4</f>
        <v>10</v>
      </c>
      <c r="CO4" s="29">
        <f>CN4+1</f>
        <v>11</v>
      </c>
      <c r="CP4" s="29">
        <f>CO4</f>
        <v>11</v>
      </c>
      <c r="CQ4" s="29">
        <f>CP4</f>
        <v>11</v>
      </c>
      <c r="CR4" s="29">
        <f>CQ4+1</f>
        <v>12</v>
      </c>
      <c r="CS4" s="29">
        <f>CR4</f>
        <v>12</v>
      </c>
      <c r="CT4" s="29">
        <f>CS4</f>
        <v>12</v>
      </c>
      <c r="CU4" s="31" t="s">
        <v>11</v>
      </c>
      <c r="CV4" s="31" t="s">
        <v>11</v>
      </c>
      <c r="CW4" s="31" t="s">
        <v>11</v>
      </c>
      <c r="CZ4" s="1" t="s">
        <v>10</v>
      </c>
      <c r="DA4" s="28">
        <v>1</v>
      </c>
      <c r="DB4" s="28">
        <v>1</v>
      </c>
      <c r="DC4" s="28">
        <v>1</v>
      </c>
      <c r="DD4" s="28">
        <v>2</v>
      </c>
      <c r="DE4" s="28">
        <v>2</v>
      </c>
      <c r="DF4" s="28">
        <v>2</v>
      </c>
      <c r="DG4" s="28">
        <v>3</v>
      </c>
      <c r="DH4" s="28">
        <v>3</v>
      </c>
      <c r="DI4" s="28">
        <v>3</v>
      </c>
      <c r="DJ4" s="28">
        <v>4</v>
      </c>
      <c r="DK4" s="28">
        <v>4</v>
      </c>
      <c r="DL4" s="28">
        <v>4</v>
      </c>
      <c r="DM4" s="28">
        <v>5</v>
      </c>
      <c r="DN4" s="28">
        <v>5</v>
      </c>
      <c r="DO4" s="28">
        <v>5</v>
      </c>
      <c r="DP4" s="28">
        <v>6</v>
      </c>
      <c r="DQ4" s="28">
        <v>6</v>
      </c>
      <c r="DR4" s="28">
        <v>6</v>
      </c>
      <c r="DS4" s="28">
        <v>7</v>
      </c>
      <c r="DT4" s="28">
        <v>7</v>
      </c>
      <c r="DU4" s="28">
        <v>7</v>
      </c>
      <c r="DV4" s="28">
        <v>8</v>
      </c>
      <c r="DW4" s="28">
        <v>8</v>
      </c>
      <c r="DX4" s="28">
        <v>8</v>
      </c>
      <c r="DY4" s="28">
        <v>9</v>
      </c>
      <c r="DZ4" s="28">
        <v>9</v>
      </c>
      <c r="EA4" s="28">
        <v>9</v>
      </c>
      <c r="EB4" s="28">
        <v>10</v>
      </c>
      <c r="EC4" s="28">
        <v>10</v>
      </c>
      <c r="ED4" s="28">
        <v>10</v>
      </c>
      <c r="EE4" s="28">
        <v>11</v>
      </c>
      <c r="EF4" s="28">
        <v>11</v>
      </c>
      <c r="EG4" s="28">
        <v>11</v>
      </c>
      <c r="EH4" s="28">
        <v>12</v>
      </c>
      <c r="EI4" s="28">
        <v>12</v>
      </c>
      <c r="EJ4" s="28">
        <v>12</v>
      </c>
      <c r="EK4" s="28">
        <f>$DA$4</f>
        <v>1</v>
      </c>
      <c r="EL4" s="28">
        <f>$DA$4</f>
        <v>1</v>
      </c>
      <c r="EM4" s="28">
        <f>$DA$4</f>
        <v>1</v>
      </c>
      <c r="EN4" s="28">
        <f>$DA$4</f>
        <v>1</v>
      </c>
      <c r="EO4" s="28">
        <f>$DA$4</f>
        <v>1</v>
      </c>
      <c r="EP4" s="28">
        <f>$DA$4</f>
        <v>1</v>
      </c>
      <c r="EQ4" s="28">
        <f>$DA$4</f>
        <v>1</v>
      </c>
      <c r="ER4" s="28">
        <f>$DA$4</f>
        <v>1</v>
      </c>
      <c r="ES4" s="28">
        <f>$DA$4</f>
        <v>1</v>
      </c>
      <c r="ET4" s="28">
        <f>$DA$4</f>
        <v>1</v>
      </c>
      <c r="EU4" s="28">
        <f>$DA$4</f>
        <v>1</v>
      </c>
      <c r="EV4" s="28">
        <f>$DA$4</f>
        <v>1</v>
      </c>
      <c r="EW4" s="28">
        <f>$DA$4</f>
        <v>1</v>
      </c>
      <c r="EX4" s="28">
        <f>$DA$4</f>
        <v>1</v>
      </c>
      <c r="EY4" s="28">
        <f>$DA$4</f>
        <v>1</v>
      </c>
      <c r="EZ4" s="28">
        <f>$DA$4</f>
        <v>1</v>
      </c>
      <c r="FA4" s="28">
        <f>$DA$4</f>
        <v>1</v>
      </c>
      <c r="FB4" s="28">
        <f>$DA$4</f>
        <v>1</v>
      </c>
      <c r="FC4" s="28">
        <f>$DA$4</f>
        <v>1</v>
      </c>
      <c r="FD4" s="28">
        <f>$DA$4</f>
        <v>1</v>
      </c>
      <c r="FE4" s="28">
        <f>$DA$4</f>
        <v>1</v>
      </c>
      <c r="FF4" s="28">
        <f>$DA$4</f>
        <v>1</v>
      </c>
      <c r="FG4" s="28">
        <f>$DA$4</f>
        <v>1</v>
      </c>
      <c r="FH4" s="28">
        <f>$DA$4</f>
        <v>1</v>
      </c>
      <c r="FI4" s="28">
        <f>$DA$4</f>
        <v>1</v>
      </c>
      <c r="FJ4" s="28">
        <f>$DA$4</f>
        <v>1</v>
      </c>
      <c r="FK4" s="28">
        <f>$DA$4</f>
        <v>1</v>
      </c>
      <c r="FL4" s="28">
        <f>$DA$4</f>
        <v>1</v>
      </c>
      <c r="FM4" s="28">
        <f>$DA$4</f>
        <v>1</v>
      </c>
      <c r="FN4" s="28">
        <f>$DA$4</f>
        <v>1</v>
      </c>
      <c r="FO4" s="28">
        <f>$DA$4</f>
        <v>1</v>
      </c>
      <c r="FP4" s="28">
        <f>$DA$4</f>
        <v>1</v>
      </c>
      <c r="FQ4" s="28">
        <f>$DA$4</f>
        <v>1</v>
      </c>
      <c r="FR4" s="28">
        <f>$DA$4</f>
        <v>1</v>
      </c>
      <c r="FS4" s="28">
        <f>$DA$4</f>
        <v>1</v>
      </c>
      <c r="FT4" s="28">
        <f>$DA$4</f>
        <v>1</v>
      </c>
      <c r="FU4" s="28">
        <f>$DA$4</f>
        <v>1</v>
      </c>
      <c r="FV4" s="28">
        <f>$DA$4</f>
        <v>1</v>
      </c>
      <c r="FW4" s="28">
        <f>$DA$4</f>
        <v>1</v>
      </c>
      <c r="FX4" s="28">
        <f>$DA$4</f>
        <v>1</v>
      </c>
      <c r="FY4" s="28">
        <f>$DA$4</f>
        <v>1</v>
      </c>
      <c r="FZ4" s="28">
        <f>$DA$4</f>
        <v>1</v>
      </c>
      <c r="GA4" s="28">
        <f>$DA$4</f>
        <v>1</v>
      </c>
      <c r="GB4" s="28">
        <f>$DA$4</f>
        <v>1</v>
      </c>
      <c r="GC4" s="28">
        <f>$DA$4</f>
        <v>1</v>
      </c>
      <c r="GD4" s="28">
        <f>$DA$4</f>
        <v>1</v>
      </c>
      <c r="GE4" s="28">
        <f>$DA$4</f>
        <v>1</v>
      </c>
      <c r="GF4" s="28">
        <f>$DA$4</f>
        <v>1</v>
      </c>
      <c r="GG4" s="28">
        <f>$DA$4</f>
        <v>1</v>
      </c>
      <c r="GH4" s="28">
        <f>$DA$4</f>
        <v>1</v>
      </c>
      <c r="GI4" s="28">
        <f>$DA$4</f>
        <v>1</v>
      </c>
      <c r="GJ4" s="28">
        <f>$DA$4</f>
        <v>1</v>
      </c>
      <c r="GK4" s="28">
        <f>$DA$4</f>
        <v>1</v>
      </c>
      <c r="GL4" s="28">
        <f>$DA$4</f>
        <v>1</v>
      </c>
      <c r="GM4" s="28">
        <f>$DA$4</f>
        <v>1</v>
      </c>
      <c r="GN4" s="28">
        <f>$DA$4</f>
        <v>1</v>
      </c>
      <c r="GO4" s="28">
        <f>$DA$4</f>
        <v>1</v>
      </c>
      <c r="GP4" s="28">
        <f>$DA$4</f>
        <v>1</v>
      </c>
      <c r="GQ4" s="28">
        <f>$DA$4</f>
        <v>1</v>
      </c>
      <c r="GR4" s="28">
        <f>$DA$4</f>
        <v>1</v>
      </c>
      <c r="GS4" s="28">
        <f>$DA$4</f>
        <v>1</v>
      </c>
      <c r="GT4" s="28">
        <f>$DA$4</f>
        <v>1</v>
      </c>
      <c r="GU4" s="28">
        <f>$DA$4</f>
        <v>1</v>
      </c>
      <c r="GV4" s="28">
        <f>$DA$4</f>
        <v>1</v>
      </c>
      <c r="GW4" s="28">
        <f>$DA$4</f>
        <v>1</v>
      </c>
      <c r="GX4" s="28">
        <f>$DA$4</f>
        <v>1</v>
      </c>
      <c r="GY4" s="28">
        <f>$DA$4</f>
        <v>1</v>
      </c>
      <c r="GZ4" s="28">
        <f>$DA$4</f>
        <v>1</v>
      </c>
      <c r="HA4" s="28">
        <f>$DA$4</f>
        <v>1</v>
      </c>
      <c r="HB4" s="28">
        <f>$DA$4</f>
        <v>1</v>
      </c>
      <c r="HC4" s="28">
        <f>$DA$4</f>
        <v>1</v>
      </c>
      <c r="HD4" s="28">
        <f>$DA$4</f>
        <v>1</v>
      </c>
    </row>
    <row r="5" spans="2:212" x14ac:dyDescent="0.35">
      <c r="B5" s="1" t="s">
        <v>9</v>
      </c>
      <c r="F5" s="30" t="e">
        <f>VLOOKUP(F4,[1]Lists!$B$3:$D$4,3,1)</f>
        <v>#N/A</v>
      </c>
      <c r="G5" s="30" t="e">
        <f>VLOOKUP(G4,[1]Lists!$B$3:$D$4,3,1)</f>
        <v>#N/A</v>
      </c>
      <c r="H5" s="30" t="e">
        <f>VLOOKUP(H4,[1]Lists!$B$3:$D$4,3,1)</f>
        <v>#N/A</v>
      </c>
      <c r="I5" s="30" t="e">
        <f>VLOOKUP(I4,[1]Lists!$B$3:$D$5,3,1)</f>
        <v>#N/A</v>
      </c>
      <c r="J5" s="30" t="e">
        <f>VLOOKUP(J4,[1]Lists!$B$3:$D$5,3,1)</f>
        <v>#N/A</v>
      </c>
      <c r="K5" s="30" t="e">
        <f>VLOOKUP(K4,[1]Lists!$B$3:$D$5,3,1)</f>
        <v>#N/A</v>
      </c>
      <c r="L5" s="30" t="e">
        <f>VLOOKUP(L4,[1]Lists!$B$3:$D$6,3,1)</f>
        <v>#N/A</v>
      </c>
      <c r="M5" s="30" t="e">
        <f>VLOOKUP(M4,[1]Lists!$B$3:$D$33,3,1)</f>
        <v>#N/A</v>
      </c>
      <c r="N5" s="30" t="e">
        <f>VLOOKUP(N4,[1]Lists!$B$3:$D$33,3,1)</f>
        <v>#N/A</v>
      </c>
      <c r="O5" s="31"/>
      <c r="P5" s="31"/>
      <c r="Q5" s="31"/>
      <c r="R5" s="30" t="e">
        <f>VLOOKUP(R4,[1]Lists!$B$3:$D$33,3,1)</f>
        <v>#N/A</v>
      </c>
      <c r="S5" s="30" t="e">
        <f>VLOOKUP(S4,[1]Lists!$B$3:$D$33,3,1)</f>
        <v>#N/A</v>
      </c>
      <c r="T5" s="30" t="e">
        <f>VLOOKUP(T4,[1]Lists!$B$3:$D$33,3,1)</f>
        <v>#N/A</v>
      </c>
      <c r="U5" s="30" t="e">
        <f>VLOOKUP(U4,[1]Lists!$B$3:$D$33,3,1)</f>
        <v>#N/A</v>
      </c>
      <c r="V5" s="30" t="e">
        <f>VLOOKUP(V4,[1]Lists!$B$3:$D$33,3,1)</f>
        <v>#N/A</v>
      </c>
      <c r="W5" s="30" t="e">
        <f>VLOOKUP(W4,[1]Lists!$B$3:$D$33,3,1)</f>
        <v>#N/A</v>
      </c>
      <c r="X5" s="30" t="e">
        <f>VLOOKUP(X4,[1]Lists!$B$3:$D$33,3,1)</f>
        <v>#N/A</v>
      </c>
      <c r="Y5" s="30" t="e">
        <f>VLOOKUP(Y4,[1]Lists!$B$3:$D$33,3,1)</f>
        <v>#N/A</v>
      </c>
      <c r="Z5" s="30" t="e">
        <f>VLOOKUP(Z4,[1]Lists!$B$3:$D$33,3,1)</f>
        <v>#N/A</v>
      </c>
      <c r="AA5" s="29"/>
      <c r="AB5" s="29"/>
      <c r="AC5" s="29"/>
      <c r="AD5" s="30" t="e">
        <f>VLOOKUP(AD4,[1]Lists!$B$3:$D$33,3,1)</f>
        <v>#N/A</v>
      </c>
      <c r="AE5" s="30" t="e">
        <f>VLOOKUP(AE4,[1]Lists!$B$3:$D$33,3,1)</f>
        <v>#N/A</v>
      </c>
      <c r="AF5" s="30" t="e">
        <f>VLOOKUP(AF4,[1]Lists!$B$3:$D$33,3,1)</f>
        <v>#N/A</v>
      </c>
      <c r="AG5" s="30" t="e">
        <f>VLOOKUP(AG4,[1]Lists!$B$3:$D$33,3,1)</f>
        <v>#N/A</v>
      </c>
      <c r="AH5" s="30" t="e">
        <f>VLOOKUP(AH4,[1]Lists!$B$3:$D$33,3,1)</f>
        <v>#N/A</v>
      </c>
      <c r="AI5" s="30" t="e">
        <f>VLOOKUP(AI4,[1]Lists!$B$3:$D$33,3,1)</f>
        <v>#N/A</v>
      </c>
      <c r="AJ5" s="30" t="e">
        <f>VLOOKUP(AJ4,[1]Lists!$B$3:$D$33,3,1)</f>
        <v>#N/A</v>
      </c>
      <c r="AK5" s="30" t="e">
        <f>VLOOKUP(AK4,[1]Lists!$B$3:$D$33,3,1)</f>
        <v>#N/A</v>
      </c>
      <c r="AL5" s="30" t="e">
        <f>VLOOKUP(AL4,[1]Lists!$B$3:$D$33,3,1)</f>
        <v>#N/A</v>
      </c>
      <c r="AM5" s="29"/>
      <c r="AN5" s="29"/>
      <c r="AO5" s="29"/>
      <c r="AP5" s="30" t="e">
        <f>VLOOKUP(AP4,[1]Lists!$B$3:$D$33,3,1)</f>
        <v>#N/A</v>
      </c>
      <c r="AQ5" s="30" t="e">
        <f>VLOOKUP(AQ4,[1]Lists!$B$3:$D$33,3,1)</f>
        <v>#N/A</v>
      </c>
      <c r="AR5" s="30" t="e">
        <f>VLOOKUP(AR4,[1]Lists!$B$3:$D$33,3,1)</f>
        <v>#N/A</v>
      </c>
      <c r="AS5" s="30" t="e">
        <f>VLOOKUP(AS4,[1]Lists!$B$3:$D$33,3,1)</f>
        <v>#N/A</v>
      </c>
      <c r="AT5" s="30" t="e">
        <f>VLOOKUP(AT4,[1]Lists!$B$3:$D$33,3,1)</f>
        <v>#N/A</v>
      </c>
      <c r="AU5" s="30" t="e">
        <f>VLOOKUP(AU4,[1]Lists!$B$3:$D$33,3,1)</f>
        <v>#N/A</v>
      </c>
      <c r="AV5" s="30" t="e">
        <f>VLOOKUP(AV4,[1]Lists!$B$3:$D$33,3,1)</f>
        <v>#N/A</v>
      </c>
      <c r="AW5" s="30" t="e">
        <f>VLOOKUP(AW4,[1]Lists!$B$3:$D$33,3,1)</f>
        <v>#N/A</v>
      </c>
      <c r="AX5" s="30" t="e">
        <f>VLOOKUP(AX4,[1]Lists!$B$3:$D$33,3,1)</f>
        <v>#N/A</v>
      </c>
      <c r="AY5" s="29"/>
      <c r="AZ5" s="29"/>
      <c r="BA5" s="29"/>
      <c r="BB5" s="30">
        <f>VLOOKUP(BB4,[1]Lists!$B$3:$D$33,3,1)</f>
        <v>44652</v>
      </c>
      <c r="BC5" s="30">
        <f>VLOOKUP(BC4,[1]Lists!$B$3:$D$33,3,1)</f>
        <v>44652</v>
      </c>
      <c r="BD5" s="30">
        <f>VLOOKUP(BD4,[1]Lists!$B$3:$D$33,3,1)</f>
        <v>44652</v>
      </c>
      <c r="BE5" s="30">
        <f>VLOOKUP(BE4,[1]Lists!$B$3:$D$33,3,1)</f>
        <v>44682</v>
      </c>
      <c r="BF5" s="30">
        <f>VLOOKUP(BF4,[1]Lists!$B$3:$D$33,3,1)</f>
        <v>44682</v>
      </c>
      <c r="BG5" s="30">
        <f>VLOOKUP(BG4,[1]Lists!$B$3:$D$33,3,1)</f>
        <v>44682</v>
      </c>
      <c r="BH5" s="30">
        <f>VLOOKUP(BH4,[1]Lists!$B$3:$D$33,3,1)</f>
        <v>44713</v>
      </c>
      <c r="BI5" s="30">
        <f>VLOOKUP(BI4,[1]Lists!$B$3:$D$33,3,1)</f>
        <v>44713</v>
      </c>
      <c r="BJ5" s="30">
        <f>VLOOKUP(BJ4,[1]Lists!$B$3:$D$33,3,1)</f>
        <v>44713</v>
      </c>
      <c r="BK5" s="29"/>
      <c r="BL5" s="29"/>
      <c r="BM5" s="29"/>
      <c r="BN5" s="30">
        <f>VLOOKUP(BN4,[1]Lists!$B$3:$D$33,3,1)</f>
        <v>44743</v>
      </c>
      <c r="BO5" s="30">
        <f>VLOOKUP(BO4,[1]Lists!$B$3:$D$33,3,1)</f>
        <v>44743</v>
      </c>
      <c r="BP5" s="30">
        <f>VLOOKUP(BP4,[1]Lists!$B$3:$D$33,3,1)</f>
        <v>44743</v>
      </c>
      <c r="BQ5" s="30">
        <f>VLOOKUP(BQ4,[1]Lists!$B$3:$D$33,3,1)</f>
        <v>44774</v>
      </c>
      <c r="BR5" s="30">
        <f>VLOOKUP(BR4,[1]Lists!$B$3:$D$33,3,1)</f>
        <v>44774</v>
      </c>
      <c r="BS5" s="30">
        <f>VLOOKUP(BS4,[1]Lists!$B$3:$D$33,3,1)</f>
        <v>44774</v>
      </c>
      <c r="BT5" s="30">
        <f>VLOOKUP(BT4,[1]Lists!$B$3:$D$33,3,1)</f>
        <v>44805</v>
      </c>
      <c r="BU5" s="30">
        <f>VLOOKUP(BU4,[1]Lists!$B$3:$D$33,3,1)</f>
        <v>44805</v>
      </c>
      <c r="BV5" s="30">
        <f>VLOOKUP(BV4,[1]Lists!$B$3:$D$33,3,1)</f>
        <v>44805</v>
      </c>
      <c r="BW5" s="29"/>
      <c r="BX5" s="29"/>
      <c r="BY5" s="29"/>
      <c r="BZ5" s="30">
        <f>VLOOKUP(BZ4,[1]Lists!$B$3:$D$39,3,1)</f>
        <v>44835</v>
      </c>
      <c r="CA5" s="30">
        <f>VLOOKUP(CA4,[1]Lists!$B$3:$D$39,3,1)</f>
        <v>44835</v>
      </c>
      <c r="CB5" s="30">
        <f>VLOOKUP(CB4,[1]Lists!$B$3:$D$39,3,1)</f>
        <v>44835</v>
      </c>
      <c r="CC5" s="30">
        <f>VLOOKUP(CC4,[1]Lists!$B$3:$D$39,3,1)</f>
        <v>44866</v>
      </c>
      <c r="CD5" s="30">
        <f>VLOOKUP(CD4,[1]Lists!$B$3:$D$39,3,1)</f>
        <v>44866</v>
      </c>
      <c r="CE5" s="30">
        <f>VLOOKUP(CE4,[1]Lists!$B$3:$D$39,3,1)</f>
        <v>44866</v>
      </c>
      <c r="CF5" s="30">
        <f>VLOOKUP(CF4,[1]Lists!$B$3:$D$39,3,1)</f>
        <v>44896</v>
      </c>
      <c r="CG5" s="30">
        <f>VLOOKUP(CG4,[1]Lists!$B$3:$D$39,3,1)</f>
        <v>44896</v>
      </c>
      <c r="CH5" s="30">
        <f>VLOOKUP(CH4,[1]Lists!$B$3:$D$39,3,1)</f>
        <v>44896</v>
      </c>
      <c r="CI5" s="29" t="str">
        <f>VLOOKUP(CI4,[1]Lists!$B$3:$D$39,3,1)</f>
        <v>Date</v>
      </c>
      <c r="CJ5" s="29" t="str">
        <f>VLOOKUP(CJ4,[1]Lists!$B$3:$D$39,3,1)</f>
        <v>Date</v>
      </c>
      <c r="CK5" s="29" t="str">
        <f>VLOOKUP(CK4,[1]Lists!$B$3:$D$39,3,1)</f>
        <v>Date</v>
      </c>
      <c r="CL5" s="30">
        <f>VLOOKUP(CL4,[1]Lists!$B$3:$D$39,3,1)</f>
        <v>44927</v>
      </c>
      <c r="CM5" s="30">
        <f>VLOOKUP(CM4,[1]Lists!$B$3:$D$39,3,1)</f>
        <v>44927</v>
      </c>
      <c r="CN5" s="30">
        <f>VLOOKUP(CN4,[1]Lists!$B$3:$D$39,3,1)</f>
        <v>44927</v>
      </c>
      <c r="CO5" s="30">
        <f>VLOOKUP(CO4,[1]Lists!$B$3:$D$39,3,1)</f>
        <v>44958</v>
      </c>
      <c r="CP5" s="30">
        <f>VLOOKUP(CP4,[1]Lists!$B$3:$D$39,3,1)</f>
        <v>44958</v>
      </c>
      <c r="CQ5" s="30">
        <f>VLOOKUP(CQ4,[1]Lists!$B$3:$D$39,3,1)</f>
        <v>44958</v>
      </c>
      <c r="CR5" s="30">
        <f>VLOOKUP(CR4,[1]Lists!$B$3:$D$39,3,1)</f>
        <v>44986</v>
      </c>
      <c r="CS5" s="30">
        <f>VLOOKUP(CS4,[1]Lists!$B$3:$D$39,3,1)</f>
        <v>44986</v>
      </c>
      <c r="CT5" s="30">
        <f>VLOOKUP(CT4,[1]Lists!$B$3:$D$39,3,1)</f>
        <v>44986</v>
      </c>
      <c r="CU5" s="29" t="str">
        <f>VLOOKUP(CU4,[1]Lists!$B$3:$D$39,3,1)</f>
        <v>Date</v>
      </c>
      <c r="CV5" s="29" t="str">
        <f>VLOOKUP(CV4,[1]Lists!$B$3:$D$39,3,1)</f>
        <v>Date</v>
      </c>
      <c r="CW5" s="29" t="str">
        <f>VLOOKUP(CW4,[1]Lists!$B$3:$D$39,3,1)</f>
        <v>Date</v>
      </c>
      <c r="CZ5" s="1" t="s">
        <v>8</v>
      </c>
      <c r="DA5" s="28">
        <v>1</v>
      </c>
      <c r="DB5" s="28">
        <v>1</v>
      </c>
      <c r="DC5" s="28">
        <v>1</v>
      </c>
      <c r="DD5" s="28">
        <v>2</v>
      </c>
      <c r="DE5" s="28">
        <v>2</v>
      </c>
      <c r="DF5" s="28">
        <v>2</v>
      </c>
      <c r="DG5" s="28">
        <v>3</v>
      </c>
      <c r="DH5" s="28">
        <v>3</v>
      </c>
      <c r="DI5" s="28">
        <v>3</v>
      </c>
      <c r="DJ5" s="28">
        <v>4</v>
      </c>
      <c r="DK5" s="28">
        <v>4</v>
      </c>
      <c r="DL5" s="28">
        <v>4</v>
      </c>
      <c r="DM5" s="28">
        <v>5</v>
      </c>
      <c r="DN5" s="28">
        <v>5</v>
      </c>
      <c r="DO5" s="28">
        <v>5</v>
      </c>
      <c r="DP5" s="28">
        <v>6</v>
      </c>
      <c r="DQ5" s="28">
        <v>6</v>
      </c>
      <c r="DR5" s="28">
        <v>6</v>
      </c>
      <c r="DS5" s="28">
        <v>7</v>
      </c>
      <c r="DT5" s="28">
        <v>7</v>
      </c>
      <c r="DU5" s="28">
        <v>7</v>
      </c>
      <c r="DV5" s="28">
        <v>8</v>
      </c>
      <c r="DW5" s="28">
        <v>8</v>
      </c>
      <c r="DX5" s="28">
        <v>8</v>
      </c>
      <c r="DY5" s="28">
        <v>9</v>
      </c>
      <c r="DZ5" s="28">
        <v>9</v>
      </c>
      <c r="EA5" s="28">
        <v>9</v>
      </c>
      <c r="EB5" s="28">
        <v>10</v>
      </c>
      <c r="EC5" s="28">
        <v>10</v>
      </c>
      <c r="ED5" s="28">
        <v>10</v>
      </c>
      <c r="EE5" s="28">
        <v>11</v>
      </c>
      <c r="EF5" s="28">
        <v>11</v>
      </c>
      <c r="EG5" s="28">
        <v>12</v>
      </c>
      <c r="EH5" s="28">
        <v>12</v>
      </c>
      <c r="EI5" s="28">
        <v>12</v>
      </c>
      <c r="EJ5" s="28">
        <v>12</v>
      </c>
      <c r="EK5" s="28">
        <f>EH5+1</f>
        <v>13</v>
      </c>
      <c r="EL5" s="28">
        <f>EK5</f>
        <v>13</v>
      </c>
      <c r="EM5" s="28">
        <f>EL5</f>
        <v>13</v>
      </c>
      <c r="EN5" s="28">
        <f>EK5+1</f>
        <v>14</v>
      </c>
      <c r="EO5" s="28">
        <f>EN5</f>
        <v>14</v>
      </c>
      <c r="EP5" s="28">
        <f>EO5</f>
        <v>14</v>
      </c>
      <c r="EQ5" s="28">
        <f>EN5+1</f>
        <v>15</v>
      </c>
      <c r="ER5" s="28">
        <f>EQ5</f>
        <v>15</v>
      </c>
      <c r="ES5" s="28">
        <f>ER5</f>
        <v>15</v>
      </c>
      <c r="ET5" s="28">
        <f>EQ5+1</f>
        <v>16</v>
      </c>
      <c r="EU5" s="28">
        <f>ET5</f>
        <v>16</v>
      </c>
      <c r="EV5" s="28">
        <f>EU5</f>
        <v>16</v>
      </c>
      <c r="EW5" s="28">
        <f>ET5+1</f>
        <v>17</v>
      </c>
      <c r="EX5" s="28">
        <f>EW5</f>
        <v>17</v>
      </c>
      <c r="EY5" s="28">
        <f>EX5</f>
        <v>17</v>
      </c>
      <c r="EZ5" s="28">
        <f>EW5+1</f>
        <v>18</v>
      </c>
      <c r="FA5" s="28">
        <f>EZ5</f>
        <v>18</v>
      </c>
      <c r="FB5" s="28">
        <f>FA5</f>
        <v>18</v>
      </c>
      <c r="FC5" s="28">
        <f>EZ5+1</f>
        <v>19</v>
      </c>
      <c r="FD5" s="28">
        <f>FC5</f>
        <v>19</v>
      </c>
      <c r="FE5" s="28">
        <f>FD5</f>
        <v>19</v>
      </c>
      <c r="FF5" s="28">
        <f>FC5+1</f>
        <v>20</v>
      </c>
      <c r="FG5" s="28">
        <f>FF5</f>
        <v>20</v>
      </c>
      <c r="FH5" s="28">
        <f>FG5</f>
        <v>20</v>
      </c>
      <c r="FI5" s="28">
        <f>FF5+1</f>
        <v>21</v>
      </c>
      <c r="FJ5" s="28">
        <f>FI5</f>
        <v>21</v>
      </c>
      <c r="FK5" s="28">
        <f>FJ5</f>
        <v>21</v>
      </c>
      <c r="FL5" s="28">
        <f>FI5+1</f>
        <v>22</v>
      </c>
      <c r="FM5" s="28">
        <f>FL5</f>
        <v>22</v>
      </c>
      <c r="FN5" s="28">
        <f>FM5</f>
        <v>22</v>
      </c>
      <c r="FO5" s="28">
        <f>FL5+1</f>
        <v>23</v>
      </c>
      <c r="FP5" s="28">
        <f>FO5</f>
        <v>23</v>
      </c>
      <c r="FQ5" s="28">
        <f>FP5</f>
        <v>23</v>
      </c>
      <c r="FR5" s="28">
        <f>FO5+1</f>
        <v>24</v>
      </c>
      <c r="FS5" s="28">
        <f>FR5</f>
        <v>24</v>
      </c>
      <c r="FT5" s="28">
        <f>FS5</f>
        <v>24</v>
      </c>
      <c r="FU5" s="28">
        <f>FR5+1</f>
        <v>25</v>
      </c>
      <c r="FV5" s="28">
        <f>FU5</f>
        <v>25</v>
      </c>
      <c r="FW5" s="28">
        <f>FV5</f>
        <v>25</v>
      </c>
      <c r="FX5" s="28">
        <f>FU5+1</f>
        <v>26</v>
      </c>
      <c r="FY5" s="28">
        <f>FX5</f>
        <v>26</v>
      </c>
      <c r="FZ5" s="28">
        <f>FY5</f>
        <v>26</v>
      </c>
      <c r="GA5" s="28">
        <f>FX5+1</f>
        <v>27</v>
      </c>
      <c r="GB5" s="28">
        <f>GA5</f>
        <v>27</v>
      </c>
      <c r="GC5" s="28">
        <f>GB5</f>
        <v>27</v>
      </c>
      <c r="GD5" s="28">
        <f>GA5+1</f>
        <v>28</v>
      </c>
      <c r="GE5" s="28">
        <f>GD5</f>
        <v>28</v>
      </c>
      <c r="GF5" s="28">
        <f>GE5</f>
        <v>28</v>
      </c>
      <c r="GG5" s="28">
        <f>GD5+1</f>
        <v>29</v>
      </c>
      <c r="GH5" s="28">
        <f>GG5</f>
        <v>29</v>
      </c>
      <c r="GI5" s="28">
        <f>GH5</f>
        <v>29</v>
      </c>
      <c r="GJ5" s="28">
        <f>GG5+1</f>
        <v>30</v>
      </c>
      <c r="GK5" s="28">
        <f>GJ5</f>
        <v>30</v>
      </c>
      <c r="GL5" s="28">
        <f>GK5</f>
        <v>30</v>
      </c>
      <c r="GM5" s="28">
        <f>GJ5+1</f>
        <v>31</v>
      </c>
      <c r="GN5" s="28">
        <f>GM5</f>
        <v>31</v>
      </c>
      <c r="GO5" s="28">
        <f>GN5</f>
        <v>31</v>
      </c>
      <c r="GP5" s="28">
        <f>GM5+1</f>
        <v>32</v>
      </c>
      <c r="GQ5" s="28">
        <f>GP5</f>
        <v>32</v>
      </c>
      <c r="GR5" s="28">
        <f>GQ5</f>
        <v>32</v>
      </c>
      <c r="GS5" s="28">
        <f>GP5+1</f>
        <v>33</v>
      </c>
      <c r="GT5" s="28">
        <f>GS5</f>
        <v>33</v>
      </c>
      <c r="GU5" s="28">
        <f>GT5</f>
        <v>33</v>
      </c>
      <c r="GV5" s="28">
        <f>GS5+1</f>
        <v>34</v>
      </c>
      <c r="GW5" s="28">
        <f>GV5</f>
        <v>34</v>
      </c>
      <c r="GX5" s="28">
        <f>GW5</f>
        <v>34</v>
      </c>
      <c r="GY5" s="28">
        <f>GV5+1</f>
        <v>35</v>
      </c>
      <c r="GZ5" s="28">
        <f>GY5</f>
        <v>35</v>
      </c>
      <c r="HA5" s="28">
        <f>GZ5</f>
        <v>35</v>
      </c>
      <c r="HB5" s="28">
        <f>GY5+1</f>
        <v>36</v>
      </c>
      <c r="HC5" s="28">
        <f>HB5</f>
        <v>36</v>
      </c>
      <c r="HD5" s="28">
        <f>HC5</f>
        <v>36</v>
      </c>
    </row>
    <row r="6" spans="2:212" ht="29" x14ac:dyDescent="0.35">
      <c r="B6" s="27" t="s">
        <v>7</v>
      </c>
      <c r="C6" s="27" t="s">
        <v>6</v>
      </c>
      <c r="D6" s="26" t="s">
        <v>5</v>
      </c>
      <c r="E6" s="26" t="s">
        <v>4</v>
      </c>
      <c r="F6" s="25" t="s">
        <v>3</v>
      </c>
      <c r="G6" s="25" t="s">
        <v>2</v>
      </c>
      <c r="H6" s="25" t="s">
        <v>1</v>
      </c>
      <c r="I6" s="25" t="s">
        <v>3</v>
      </c>
      <c r="J6" s="25" t="s">
        <v>2</v>
      </c>
      <c r="K6" s="25" t="s">
        <v>1</v>
      </c>
      <c r="L6" s="25" t="s">
        <v>3</v>
      </c>
      <c r="M6" s="25" t="s">
        <v>2</v>
      </c>
      <c r="N6" s="25" t="s">
        <v>1</v>
      </c>
      <c r="O6" s="25" t="s">
        <v>3</v>
      </c>
      <c r="P6" s="25" t="s">
        <v>2</v>
      </c>
      <c r="Q6" s="25" t="s">
        <v>1</v>
      </c>
      <c r="R6" s="25" t="s">
        <v>3</v>
      </c>
      <c r="S6" s="25" t="s">
        <v>2</v>
      </c>
      <c r="T6" s="25" t="s">
        <v>1</v>
      </c>
      <c r="U6" s="25" t="s">
        <v>3</v>
      </c>
      <c r="V6" s="25" t="s">
        <v>2</v>
      </c>
      <c r="W6" s="25" t="s">
        <v>1</v>
      </c>
      <c r="X6" s="25" t="s">
        <v>3</v>
      </c>
      <c r="Y6" s="25" t="s">
        <v>2</v>
      </c>
      <c r="Z6" s="25" t="s">
        <v>1</v>
      </c>
      <c r="AA6" s="25" t="s">
        <v>3</v>
      </c>
      <c r="AB6" s="25" t="s">
        <v>2</v>
      </c>
      <c r="AC6" s="25" t="s">
        <v>1</v>
      </c>
      <c r="AD6" s="25" t="s">
        <v>3</v>
      </c>
      <c r="AE6" s="25" t="s">
        <v>2</v>
      </c>
      <c r="AF6" s="25" t="s">
        <v>1</v>
      </c>
      <c r="AG6" s="25" t="s">
        <v>3</v>
      </c>
      <c r="AH6" s="25" t="s">
        <v>2</v>
      </c>
      <c r="AI6" s="25" t="s">
        <v>1</v>
      </c>
      <c r="AJ6" s="25" t="s">
        <v>3</v>
      </c>
      <c r="AK6" s="25" t="s">
        <v>2</v>
      </c>
      <c r="AL6" s="25" t="s">
        <v>1</v>
      </c>
      <c r="AM6" s="25" t="s">
        <v>3</v>
      </c>
      <c r="AN6" s="25" t="s">
        <v>2</v>
      </c>
      <c r="AO6" s="25" t="s">
        <v>1</v>
      </c>
      <c r="AP6" s="25" t="s">
        <v>3</v>
      </c>
      <c r="AQ6" s="25" t="s">
        <v>2</v>
      </c>
      <c r="AR6" s="25" t="s">
        <v>1</v>
      </c>
      <c r="AS6" s="25" t="s">
        <v>3</v>
      </c>
      <c r="AT6" s="25" t="s">
        <v>2</v>
      </c>
      <c r="AU6" s="25" t="s">
        <v>1</v>
      </c>
      <c r="AV6" s="25" t="s">
        <v>3</v>
      </c>
      <c r="AW6" s="25" t="s">
        <v>2</v>
      </c>
      <c r="AX6" s="25" t="s">
        <v>1</v>
      </c>
      <c r="AY6" s="25" t="s">
        <v>3</v>
      </c>
      <c r="AZ6" s="25" t="s">
        <v>2</v>
      </c>
      <c r="BA6" s="25" t="s">
        <v>1</v>
      </c>
      <c r="BB6" s="25" t="s">
        <v>3</v>
      </c>
      <c r="BC6" s="25" t="s">
        <v>2</v>
      </c>
      <c r="BD6" s="25" t="s">
        <v>1</v>
      </c>
      <c r="BE6" s="25" t="s">
        <v>3</v>
      </c>
      <c r="BF6" s="25" t="s">
        <v>2</v>
      </c>
      <c r="BG6" s="25" t="s">
        <v>1</v>
      </c>
      <c r="BH6" s="25" t="s">
        <v>3</v>
      </c>
      <c r="BI6" s="25" t="s">
        <v>2</v>
      </c>
      <c r="BJ6" s="25" t="s">
        <v>1</v>
      </c>
      <c r="BK6" s="25" t="s">
        <v>3</v>
      </c>
      <c r="BL6" s="25" t="s">
        <v>2</v>
      </c>
      <c r="BM6" s="25" t="s">
        <v>1</v>
      </c>
      <c r="BN6" s="25" t="s">
        <v>3</v>
      </c>
      <c r="BO6" s="25" t="s">
        <v>2</v>
      </c>
      <c r="BP6" s="25" t="s">
        <v>1</v>
      </c>
      <c r="BQ6" s="25" t="s">
        <v>3</v>
      </c>
      <c r="BR6" s="25" t="s">
        <v>2</v>
      </c>
      <c r="BS6" s="25" t="s">
        <v>1</v>
      </c>
      <c r="BT6" s="25" t="s">
        <v>3</v>
      </c>
      <c r="BU6" s="25" t="s">
        <v>2</v>
      </c>
      <c r="BV6" s="25" t="s">
        <v>1</v>
      </c>
      <c r="BW6" s="25" t="s">
        <v>3</v>
      </c>
      <c r="BX6" s="25" t="s">
        <v>2</v>
      </c>
      <c r="BY6" s="25" t="s">
        <v>1</v>
      </c>
      <c r="BZ6" s="25" t="s">
        <v>3</v>
      </c>
      <c r="CA6" s="25" t="s">
        <v>2</v>
      </c>
      <c r="CB6" s="25" t="s">
        <v>1</v>
      </c>
      <c r="CC6" s="25" t="s">
        <v>3</v>
      </c>
      <c r="CD6" s="25" t="s">
        <v>2</v>
      </c>
      <c r="CE6" s="25" t="s">
        <v>1</v>
      </c>
      <c r="CF6" s="25" t="s">
        <v>3</v>
      </c>
      <c r="CG6" s="25" t="s">
        <v>2</v>
      </c>
      <c r="CH6" s="25" t="s">
        <v>1</v>
      </c>
      <c r="CI6" s="25" t="s">
        <v>3</v>
      </c>
      <c r="CJ6" s="25" t="s">
        <v>2</v>
      </c>
      <c r="CK6" s="25" t="s">
        <v>1</v>
      </c>
      <c r="CL6" s="25" t="s">
        <v>3</v>
      </c>
      <c r="CM6" s="25" t="s">
        <v>2</v>
      </c>
      <c r="CN6" s="25" t="s">
        <v>1</v>
      </c>
      <c r="CO6" s="25" t="s">
        <v>3</v>
      </c>
      <c r="CP6" s="25" t="s">
        <v>2</v>
      </c>
      <c r="CQ6" s="25" t="s">
        <v>1</v>
      </c>
      <c r="CR6" s="25" t="s">
        <v>3</v>
      </c>
      <c r="CS6" s="25" t="s">
        <v>2</v>
      </c>
      <c r="CT6" s="25" t="s">
        <v>1</v>
      </c>
      <c r="CU6" s="25" t="s">
        <v>3</v>
      </c>
      <c r="CV6" s="25" t="s">
        <v>2</v>
      </c>
      <c r="CW6" s="25" t="s">
        <v>1</v>
      </c>
      <c r="DA6" s="25" t="s">
        <v>3</v>
      </c>
      <c r="DB6" s="25" t="s">
        <v>2</v>
      </c>
      <c r="DC6" s="25" t="s">
        <v>1</v>
      </c>
      <c r="DD6" s="25" t="s">
        <v>3</v>
      </c>
      <c r="DE6" s="25" t="s">
        <v>2</v>
      </c>
      <c r="DF6" s="25" t="s">
        <v>1</v>
      </c>
      <c r="DG6" s="25" t="s">
        <v>3</v>
      </c>
      <c r="DH6" s="25" t="s">
        <v>2</v>
      </c>
      <c r="DI6" s="25" t="s">
        <v>1</v>
      </c>
      <c r="DJ6" s="25" t="s">
        <v>3</v>
      </c>
      <c r="DK6" s="25" t="s">
        <v>2</v>
      </c>
      <c r="DL6" s="25" t="s">
        <v>1</v>
      </c>
      <c r="DM6" s="25" t="s">
        <v>3</v>
      </c>
      <c r="DN6" s="25" t="s">
        <v>2</v>
      </c>
      <c r="DO6" s="25" t="s">
        <v>1</v>
      </c>
      <c r="DP6" s="25" t="s">
        <v>3</v>
      </c>
      <c r="DQ6" s="25" t="s">
        <v>2</v>
      </c>
      <c r="DR6" s="25" t="s">
        <v>1</v>
      </c>
      <c r="DS6" s="25" t="s">
        <v>3</v>
      </c>
      <c r="DT6" s="25" t="s">
        <v>2</v>
      </c>
      <c r="DU6" s="25" t="s">
        <v>1</v>
      </c>
      <c r="DV6" s="25" t="s">
        <v>3</v>
      </c>
      <c r="DW6" s="25" t="s">
        <v>2</v>
      </c>
      <c r="DX6" s="25" t="s">
        <v>1</v>
      </c>
      <c r="DY6" s="25" t="s">
        <v>3</v>
      </c>
      <c r="DZ6" s="25" t="s">
        <v>2</v>
      </c>
      <c r="EA6" s="25" t="s">
        <v>1</v>
      </c>
      <c r="EB6" s="25" t="s">
        <v>3</v>
      </c>
      <c r="EC6" s="25" t="s">
        <v>2</v>
      </c>
      <c r="ED6" s="25" t="s">
        <v>1</v>
      </c>
      <c r="EE6" s="25" t="s">
        <v>3</v>
      </c>
      <c r="EF6" s="25" t="s">
        <v>2</v>
      </c>
      <c r="EG6" s="25" t="s">
        <v>1</v>
      </c>
      <c r="EH6" s="25" t="s">
        <v>3</v>
      </c>
      <c r="EI6" s="25" t="s">
        <v>2</v>
      </c>
      <c r="EJ6" s="25" t="s">
        <v>1</v>
      </c>
      <c r="EK6" s="25" t="s">
        <v>3</v>
      </c>
      <c r="EL6" s="25" t="s">
        <v>2</v>
      </c>
      <c r="EM6" s="25" t="s">
        <v>1</v>
      </c>
      <c r="EN6" s="25" t="s">
        <v>3</v>
      </c>
      <c r="EO6" s="25" t="s">
        <v>2</v>
      </c>
      <c r="EP6" s="25" t="s">
        <v>1</v>
      </c>
      <c r="EQ6" s="25" t="s">
        <v>3</v>
      </c>
      <c r="ER6" s="25" t="s">
        <v>2</v>
      </c>
      <c r="ES6" s="25" t="s">
        <v>1</v>
      </c>
      <c r="ET6" s="25" t="s">
        <v>3</v>
      </c>
      <c r="EU6" s="25" t="s">
        <v>2</v>
      </c>
      <c r="EV6" s="25" t="s">
        <v>1</v>
      </c>
      <c r="EW6" s="25" t="s">
        <v>3</v>
      </c>
      <c r="EX6" s="25" t="s">
        <v>2</v>
      </c>
      <c r="EY6" s="25" t="s">
        <v>1</v>
      </c>
      <c r="EZ6" s="25" t="s">
        <v>3</v>
      </c>
      <c r="FA6" s="25" t="s">
        <v>2</v>
      </c>
      <c r="FB6" s="25" t="s">
        <v>1</v>
      </c>
      <c r="FC6" s="25" t="s">
        <v>3</v>
      </c>
      <c r="FD6" s="25" t="s">
        <v>2</v>
      </c>
      <c r="FE6" s="25" t="s">
        <v>1</v>
      </c>
      <c r="FF6" s="25" t="s">
        <v>3</v>
      </c>
      <c r="FG6" s="25" t="s">
        <v>2</v>
      </c>
      <c r="FH6" s="25" t="s">
        <v>1</v>
      </c>
      <c r="FI6" s="25" t="s">
        <v>3</v>
      </c>
      <c r="FJ6" s="25" t="s">
        <v>2</v>
      </c>
      <c r="FK6" s="25" t="s">
        <v>1</v>
      </c>
      <c r="FL6" s="25" t="s">
        <v>3</v>
      </c>
      <c r="FM6" s="25" t="s">
        <v>2</v>
      </c>
      <c r="FN6" s="25" t="s">
        <v>1</v>
      </c>
      <c r="FO6" s="25" t="s">
        <v>3</v>
      </c>
      <c r="FP6" s="25" t="s">
        <v>2</v>
      </c>
      <c r="FQ6" s="25" t="s">
        <v>1</v>
      </c>
      <c r="FR6" s="25" t="s">
        <v>3</v>
      </c>
      <c r="FS6" s="25" t="s">
        <v>2</v>
      </c>
      <c r="FT6" s="25" t="s">
        <v>1</v>
      </c>
      <c r="FU6" s="25" t="s">
        <v>3</v>
      </c>
      <c r="FV6" s="25" t="s">
        <v>2</v>
      </c>
      <c r="FW6" s="25" t="s">
        <v>1</v>
      </c>
      <c r="FX6" s="25" t="s">
        <v>3</v>
      </c>
      <c r="FY6" s="25" t="s">
        <v>2</v>
      </c>
      <c r="FZ6" s="25" t="s">
        <v>1</v>
      </c>
      <c r="GA6" s="25" t="s">
        <v>3</v>
      </c>
      <c r="GB6" s="25" t="s">
        <v>2</v>
      </c>
      <c r="GC6" s="25" t="s">
        <v>1</v>
      </c>
      <c r="GD6" s="25" t="s">
        <v>3</v>
      </c>
      <c r="GE6" s="25" t="s">
        <v>2</v>
      </c>
      <c r="GF6" s="25" t="s">
        <v>1</v>
      </c>
      <c r="GG6" s="25" t="s">
        <v>3</v>
      </c>
      <c r="GH6" s="25" t="s">
        <v>2</v>
      </c>
      <c r="GI6" s="25" t="s">
        <v>1</v>
      </c>
      <c r="GJ6" s="25" t="s">
        <v>3</v>
      </c>
      <c r="GK6" s="25" t="s">
        <v>2</v>
      </c>
      <c r="GL6" s="25" t="s">
        <v>1</v>
      </c>
      <c r="GM6" s="25" t="s">
        <v>3</v>
      </c>
      <c r="GN6" s="25" t="s">
        <v>2</v>
      </c>
      <c r="GO6" s="25" t="s">
        <v>1</v>
      </c>
      <c r="GP6" s="25" t="s">
        <v>3</v>
      </c>
      <c r="GQ6" s="25" t="s">
        <v>2</v>
      </c>
      <c r="GR6" s="25" t="s">
        <v>1</v>
      </c>
      <c r="GS6" s="25" t="s">
        <v>3</v>
      </c>
      <c r="GT6" s="25" t="s">
        <v>2</v>
      </c>
      <c r="GU6" s="25" t="s">
        <v>1</v>
      </c>
      <c r="GV6" s="25" t="s">
        <v>3</v>
      </c>
      <c r="GW6" s="25" t="s">
        <v>2</v>
      </c>
      <c r="GX6" s="25" t="s">
        <v>1</v>
      </c>
      <c r="GY6" s="25" t="s">
        <v>3</v>
      </c>
      <c r="GZ6" s="25" t="s">
        <v>2</v>
      </c>
      <c r="HA6" s="25" t="s">
        <v>1</v>
      </c>
      <c r="HB6" s="25" t="s">
        <v>3</v>
      </c>
      <c r="HC6" s="25" t="s">
        <v>2</v>
      </c>
      <c r="HD6" s="25" t="s">
        <v>1</v>
      </c>
    </row>
    <row r="7" spans="2:212" ht="18" customHeight="1" x14ac:dyDescent="0.35">
      <c r="B7" s="24">
        <v>1</v>
      </c>
      <c r="C7" s="24">
        <v>2</v>
      </c>
      <c r="D7" s="24">
        <v>3</v>
      </c>
      <c r="E7" s="24">
        <v>4</v>
      </c>
      <c r="F7" s="24">
        <v>5</v>
      </c>
      <c r="G7" s="24">
        <v>6</v>
      </c>
      <c r="H7" s="24">
        <v>7</v>
      </c>
      <c r="I7" s="24">
        <v>8</v>
      </c>
      <c r="J7" s="24">
        <v>9</v>
      </c>
      <c r="K7" s="24">
        <v>10</v>
      </c>
      <c r="L7" s="24">
        <v>11</v>
      </c>
      <c r="M7" s="24">
        <v>12</v>
      </c>
      <c r="N7" s="24">
        <v>13</v>
      </c>
      <c r="O7" s="24">
        <v>14</v>
      </c>
      <c r="P7" s="24">
        <v>15</v>
      </c>
      <c r="Q7" s="24">
        <v>16</v>
      </c>
      <c r="R7" s="24">
        <v>17</v>
      </c>
      <c r="S7" s="24">
        <v>18</v>
      </c>
      <c r="T7" s="24">
        <v>19</v>
      </c>
      <c r="U7" s="24">
        <v>20</v>
      </c>
      <c r="V7" s="24">
        <v>21</v>
      </c>
      <c r="W7" s="24">
        <v>22</v>
      </c>
      <c r="X7" s="24">
        <v>23</v>
      </c>
      <c r="Y7" s="24">
        <v>24</v>
      </c>
      <c r="Z7" s="24">
        <v>25</v>
      </c>
      <c r="AA7" s="24">
        <v>26</v>
      </c>
      <c r="AB7" s="24">
        <v>27</v>
      </c>
      <c r="AC7" s="24">
        <v>28</v>
      </c>
      <c r="AD7" s="24">
        <v>29</v>
      </c>
      <c r="AE7" s="24">
        <v>30</v>
      </c>
      <c r="AF7" s="24">
        <v>31</v>
      </c>
      <c r="AG7" s="24">
        <v>32</v>
      </c>
      <c r="AH7" s="24">
        <v>33</v>
      </c>
      <c r="AI7" s="24">
        <v>34</v>
      </c>
      <c r="AJ7" s="24">
        <v>35</v>
      </c>
      <c r="AK7" s="24">
        <v>36</v>
      </c>
      <c r="AL7" s="24">
        <v>37</v>
      </c>
      <c r="AM7" s="24">
        <v>38</v>
      </c>
      <c r="AN7" s="24">
        <v>39</v>
      </c>
      <c r="AO7" s="24">
        <v>40</v>
      </c>
      <c r="AP7" s="24">
        <v>41</v>
      </c>
      <c r="AQ7" s="24">
        <v>42</v>
      </c>
      <c r="AR7" s="24">
        <v>43</v>
      </c>
      <c r="AS7" s="24">
        <v>44</v>
      </c>
      <c r="AT7" s="24">
        <v>45</v>
      </c>
      <c r="AU7" s="24">
        <v>46</v>
      </c>
      <c r="AV7" s="24">
        <v>47</v>
      </c>
      <c r="AW7" s="24">
        <v>48</v>
      </c>
      <c r="AX7" s="24">
        <v>49</v>
      </c>
      <c r="AY7" s="24">
        <v>50</v>
      </c>
      <c r="AZ7" s="24">
        <v>51</v>
      </c>
      <c r="BA7" s="24">
        <v>52</v>
      </c>
      <c r="BB7" s="24">
        <v>53</v>
      </c>
      <c r="BC7" s="24">
        <v>54</v>
      </c>
      <c r="BD7" s="24">
        <v>55</v>
      </c>
      <c r="BE7" s="24">
        <v>56</v>
      </c>
      <c r="BF7" s="24">
        <v>57</v>
      </c>
      <c r="BG7" s="24">
        <v>58</v>
      </c>
      <c r="BH7" s="24">
        <v>59</v>
      </c>
      <c r="BI7" s="24">
        <v>60</v>
      </c>
      <c r="BJ7" s="24">
        <v>61</v>
      </c>
      <c r="BK7" s="24">
        <v>62</v>
      </c>
      <c r="BL7" s="24">
        <v>63</v>
      </c>
      <c r="BM7" s="24">
        <v>64</v>
      </c>
      <c r="BN7" s="24">
        <v>65</v>
      </c>
      <c r="BO7" s="24">
        <v>66</v>
      </c>
      <c r="BP7" s="24">
        <v>67</v>
      </c>
      <c r="BQ7" s="24">
        <v>68</v>
      </c>
      <c r="BR7" s="24">
        <v>69</v>
      </c>
      <c r="BS7" s="24">
        <v>70</v>
      </c>
      <c r="BT7" s="24">
        <v>71</v>
      </c>
      <c r="BU7" s="24">
        <v>72</v>
      </c>
      <c r="BV7" s="24">
        <v>73</v>
      </c>
      <c r="BW7" s="24">
        <v>74</v>
      </c>
      <c r="BX7" s="24">
        <v>75</v>
      </c>
      <c r="BY7" s="24">
        <v>76</v>
      </c>
      <c r="BZ7" s="24">
        <v>77</v>
      </c>
      <c r="CA7" s="24">
        <v>78</v>
      </c>
      <c r="CB7" s="24">
        <v>79</v>
      </c>
      <c r="CC7" s="24">
        <v>80</v>
      </c>
      <c r="CD7" s="24">
        <v>81</v>
      </c>
      <c r="CE7" s="24">
        <v>82</v>
      </c>
      <c r="CF7" s="24">
        <v>83</v>
      </c>
      <c r="CG7" s="24">
        <v>84</v>
      </c>
      <c r="CH7" s="24">
        <v>85</v>
      </c>
      <c r="CI7" s="24">
        <v>86</v>
      </c>
      <c r="CJ7" s="24">
        <v>87</v>
      </c>
      <c r="CK7" s="24">
        <v>88</v>
      </c>
      <c r="CL7" s="24">
        <v>89</v>
      </c>
      <c r="CM7" s="24">
        <v>90</v>
      </c>
      <c r="CN7" s="24">
        <v>91</v>
      </c>
      <c r="CO7" s="24">
        <v>92</v>
      </c>
      <c r="CP7" s="24">
        <v>93</v>
      </c>
      <c r="CQ7" s="24">
        <v>94</v>
      </c>
      <c r="CR7" s="24">
        <v>95</v>
      </c>
      <c r="CS7" s="24">
        <v>96</v>
      </c>
      <c r="CT7" s="24">
        <v>97</v>
      </c>
      <c r="CU7" s="24">
        <v>98</v>
      </c>
      <c r="CV7" s="24">
        <v>99</v>
      </c>
      <c r="CW7" s="24">
        <v>100</v>
      </c>
      <c r="CX7" s="24">
        <v>101</v>
      </c>
      <c r="CY7" s="24">
        <v>102</v>
      </c>
      <c r="CZ7" s="24">
        <v>103</v>
      </c>
      <c r="DA7" s="24">
        <v>104</v>
      </c>
      <c r="DB7" s="24">
        <v>105</v>
      </c>
      <c r="DC7" s="24">
        <v>106</v>
      </c>
      <c r="DD7" s="24">
        <v>107</v>
      </c>
      <c r="DE7" s="24">
        <v>108</v>
      </c>
      <c r="DF7" s="24">
        <v>109</v>
      </c>
      <c r="DG7" s="24">
        <v>110</v>
      </c>
      <c r="DH7" s="24">
        <v>111</v>
      </c>
      <c r="DI7" s="24">
        <v>112</v>
      </c>
      <c r="DJ7" s="24">
        <v>113</v>
      </c>
      <c r="DK7" s="24">
        <v>114</v>
      </c>
      <c r="DL7" s="24">
        <v>115</v>
      </c>
      <c r="DM7" s="24">
        <v>116</v>
      </c>
      <c r="DN7" s="24">
        <v>117</v>
      </c>
      <c r="DO7" s="24">
        <v>118</v>
      </c>
      <c r="DP7" s="24">
        <v>119</v>
      </c>
      <c r="DQ7" s="24">
        <v>120</v>
      </c>
      <c r="DR7" s="24">
        <v>121</v>
      </c>
      <c r="DS7" s="24">
        <v>122</v>
      </c>
      <c r="DT7" s="24">
        <v>123</v>
      </c>
      <c r="DU7" s="24">
        <v>124</v>
      </c>
      <c r="DV7" s="24">
        <v>125</v>
      </c>
      <c r="DW7" s="24">
        <v>126</v>
      </c>
      <c r="DX7" s="24">
        <v>127</v>
      </c>
      <c r="DY7" s="24">
        <v>128</v>
      </c>
      <c r="DZ7" s="24">
        <v>129</v>
      </c>
      <c r="EA7" s="24">
        <v>130</v>
      </c>
      <c r="EB7" s="24">
        <v>131</v>
      </c>
      <c r="EC7" s="24">
        <v>132</v>
      </c>
      <c r="ED7" s="24">
        <v>133</v>
      </c>
      <c r="EE7" s="24">
        <v>134</v>
      </c>
      <c r="EF7" s="24">
        <v>135</v>
      </c>
      <c r="EG7" s="24">
        <v>136</v>
      </c>
      <c r="EH7" s="24">
        <v>137</v>
      </c>
      <c r="EI7" s="24">
        <v>138</v>
      </c>
      <c r="EJ7" s="24">
        <v>139</v>
      </c>
      <c r="EK7" s="24">
        <v>140</v>
      </c>
      <c r="EL7" s="24">
        <v>141</v>
      </c>
      <c r="EM7" s="24">
        <v>142</v>
      </c>
      <c r="EN7" s="24">
        <v>143</v>
      </c>
      <c r="EO7" s="24">
        <v>144</v>
      </c>
      <c r="EP7" s="24">
        <v>145</v>
      </c>
      <c r="EQ7" s="24">
        <v>146</v>
      </c>
      <c r="ER7" s="24">
        <v>147</v>
      </c>
      <c r="ES7" s="24">
        <v>148</v>
      </c>
      <c r="ET7" s="24">
        <v>149</v>
      </c>
      <c r="EU7" s="24">
        <v>150</v>
      </c>
      <c r="EV7" s="24">
        <v>151</v>
      </c>
      <c r="EW7" s="24">
        <v>152</v>
      </c>
      <c r="EX7" s="24">
        <v>153</v>
      </c>
      <c r="EY7" s="24">
        <v>154</v>
      </c>
      <c r="EZ7" s="24">
        <v>155</v>
      </c>
      <c r="FA7" s="24">
        <v>156</v>
      </c>
      <c r="FB7" s="24">
        <v>157</v>
      </c>
      <c r="FC7" s="24">
        <v>158</v>
      </c>
      <c r="FD7" s="24">
        <v>159</v>
      </c>
      <c r="FE7" s="24">
        <v>160</v>
      </c>
      <c r="FF7" s="24">
        <v>161</v>
      </c>
      <c r="FG7" s="24">
        <v>162</v>
      </c>
      <c r="FH7" s="24">
        <v>163</v>
      </c>
      <c r="FI7" s="24">
        <v>164</v>
      </c>
      <c r="FJ7" s="24">
        <v>165</v>
      </c>
      <c r="FK7" s="24">
        <v>166</v>
      </c>
      <c r="FL7" s="24">
        <v>167</v>
      </c>
      <c r="FM7" s="24">
        <v>168</v>
      </c>
      <c r="FN7" s="24">
        <v>169</v>
      </c>
      <c r="FO7" s="24">
        <v>170</v>
      </c>
      <c r="FP7" s="24">
        <v>171</v>
      </c>
      <c r="FQ7" s="24">
        <v>172</v>
      </c>
      <c r="FR7" s="24">
        <v>173</v>
      </c>
      <c r="FS7" s="24">
        <v>174</v>
      </c>
      <c r="FT7" s="24">
        <v>175</v>
      </c>
      <c r="FU7" s="24">
        <v>176</v>
      </c>
      <c r="FV7" s="24">
        <v>177</v>
      </c>
      <c r="FW7" s="24">
        <v>178</v>
      </c>
      <c r="FX7" s="24">
        <v>179</v>
      </c>
      <c r="FY7" s="24">
        <v>180</v>
      </c>
      <c r="FZ7" s="24">
        <v>181</v>
      </c>
      <c r="GA7" s="24">
        <v>182</v>
      </c>
      <c r="GB7" s="24">
        <v>183</v>
      </c>
      <c r="GC7" s="24">
        <v>184</v>
      </c>
      <c r="GD7" s="24">
        <v>185</v>
      </c>
      <c r="GE7" s="24">
        <v>186</v>
      </c>
      <c r="GF7" s="24">
        <v>187</v>
      </c>
      <c r="GG7" s="24">
        <v>188</v>
      </c>
      <c r="GH7" s="24">
        <v>189</v>
      </c>
      <c r="GI7" s="24">
        <v>190</v>
      </c>
      <c r="GJ7" s="24">
        <v>191</v>
      </c>
      <c r="GK7" s="24">
        <v>192</v>
      </c>
      <c r="GL7" s="24">
        <v>193</v>
      </c>
      <c r="GM7" s="24">
        <v>194</v>
      </c>
      <c r="GN7" s="24">
        <v>195</v>
      </c>
      <c r="GO7" s="24">
        <v>196</v>
      </c>
      <c r="GP7" s="24">
        <v>197</v>
      </c>
      <c r="GQ7" s="24">
        <v>198</v>
      </c>
      <c r="GR7" s="24">
        <v>199</v>
      </c>
      <c r="GS7" s="24">
        <v>200</v>
      </c>
      <c r="GT7" s="24">
        <v>201</v>
      </c>
      <c r="GU7" s="24">
        <v>202</v>
      </c>
      <c r="GV7" s="24">
        <v>203</v>
      </c>
      <c r="GW7" s="24">
        <v>204</v>
      </c>
      <c r="GX7" s="24">
        <v>205</v>
      </c>
      <c r="GY7" s="24">
        <v>206</v>
      </c>
      <c r="GZ7" s="24">
        <v>207</v>
      </c>
      <c r="HA7" s="24">
        <v>208</v>
      </c>
      <c r="HB7" s="24">
        <v>209</v>
      </c>
      <c r="HC7" s="24">
        <v>210</v>
      </c>
      <c r="HD7" s="24">
        <v>211</v>
      </c>
    </row>
    <row r="8" spans="2:212" ht="59.25" customHeight="1" x14ac:dyDescent="0.35">
      <c r="B8" s="23">
        <v>1782</v>
      </c>
      <c r="D8" s="22" t="str">
        <f>IFERROR(VLOOKUP($B8,'[1]2. Budget'!$C$7:$CN$104,5,2),"-")</f>
        <v>Increase and be innovative with safe spaces - SAW</v>
      </c>
      <c r="E8" s="22" t="str">
        <f>IFERROR(VLOOKUP($B8,'[1]2. Budget'!$C$7:$CN$104,7,2),"-")</f>
        <v>1.2 Salaries - outreach workers, medical staff and other service providers</v>
      </c>
      <c r="BB8" s="19">
        <f>BK8/3</f>
        <v>92461.02</v>
      </c>
      <c r="BC8" s="12">
        <f>SUMIFS('[1]3. Expenditure Journal'!$N:$N,'[1]3. Expenditure Journal'!$Y:$Y,'12. Data'!$B8,'[1]3. Expenditure Journal'!$B:$B,'12. Data'!BC$4)</f>
        <v>0</v>
      </c>
      <c r="BD8" s="21">
        <f>BB8-BC8</f>
        <v>92461.02</v>
      </c>
      <c r="BE8" s="19">
        <f>BK8/3</f>
        <v>92461.02</v>
      </c>
      <c r="BF8" s="12">
        <f>SUMIFS('[1]3. Expenditure Journal'!$N:$N,'[1]3. Expenditure Journal'!$Y:$Y,'12. Data'!$B8,'[1]3. Expenditure Journal'!$B:$B,'12. Data'!BF$4)</f>
        <v>0</v>
      </c>
      <c r="BG8" s="21">
        <f>BE8-BF8</f>
        <v>92461.02</v>
      </c>
      <c r="BH8" s="19">
        <f>BK8/3</f>
        <v>92461.02</v>
      </c>
      <c r="BI8" s="12">
        <f>SUMIFS('[1]3. Expenditure Journal'!$N:$N,'[1]3. Expenditure Journal'!$Y:$Y,'12. Data'!$B8,'[1]3. Expenditure Journal'!$B:$B,'12. Data'!BI$4)</f>
        <v>92461.02</v>
      </c>
      <c r="BJ8" s="21">
        <f>BH8-BI8</f>
        <v>0</v>
      </c>
      <c r="BK8" s="18">
        <f>IFERROR(VLOOKUP($B8, '[1]2. Budget'!$C$10:$CN$93, 63, 2), 0)</f>
        <v>277383.06</v>
      </c>
      <c r="BL8" s="18">
        <f>BC8+BF8+BI8</f>
        <v>92461.02</v>
      </c>
      <c r="BM8" s="18">
        <f>BK8-BL8</f>
        <v>184922.03999999998</v>
      </c>
      <c r="BN8" s="19">
        <f>BW8/3</f>
        <v>92461.02</v>
      </c>
      <c r="BO8" s="12">
        <f>SUMIFS('[1]3. Expenditure Journal'!$N:$N,'[1]3. Expenditure Journal'!$Y:$Y,'12. Data'!$B8,'[1]3. Expenditure Journal'!$B:$B,'12. Data'!BO$4)</f>
        <v>92461.02</v>
      </c>
      <c r="BP8" s="21">
        <f>BN8-BO8</f>
        <v>0</v>
      </c>
      <c r="BQ8" s="19">
        <f>BW8/3</f>
        <v>92461.02</v>
      </c>
      <c r="BR8" s="12">
        <f>SUMIFS('[1]3. Expenditure Journal'!$N:$N,'[1]3. Expenditure Journal'!$Y:$Y,'12. Data'!$B8,'[1]3. Expenditure Journal'!$B:$B,'12. Data'!BR$4)</f>
        <v>92461.02</v>
      </c>
      <c r="BS8" s="21">
        <f>BQ8-BR8</f>
        <v>0</v>
      </c>
      <c r="BT8" s="19">
        <f>BW8/3</f>
        <v>92461.02</v>
      </c>
      <c r="BU8" s="12">
        <f>SUMIFS('[1]3. Expenditure Journal'!$N:$N,'[1]3. Expenditure Journal'!$Y:$Y,'12. Data'!$B8,'[1]3. Expenditure Journal'!$B:$B,'12. Data'!BU$4)</f>
        <v>92461.02</v>
      </c>
      <c r="BV8" s="21">
        <f>BT8-BU8</f>
        <v>0</v>
      </c>
      <c r="BW8" s="18">
        <f>IFERROR(VLOOKUP($B8, '[1]2. Budget'!$C$10:$CN$93, 68, 2), 0)</f>
        <v>277383.06</v>
      </c>
      <c r="BX8" s="18">
        <f>BO8+BR8+BU8</f>
        <v>277383.06</v>
      </c>
      <c r="BY8" s="18">
        <f>BW8-BX8</f>
        <v>0</v>
      </c>
      <c r="BZ8" s="19">
        <f>CI8/3</f>
        <v>92461.02</v>
      </c>
      <c r="CA8" s="12">
        <f>SUMIFS('[1]3. Expenditure Journal'!$N:$N,'[1]3. Expenditure Journal'!$Y:$Y,'12. Data'!$B8,'[1]3. Expenditure Journal'!$B:$B,'12. Data'!CA$4)</f>
        <v>92461.02</v>
      </c>
      <c r="CB8" s="21">
        <f>BZ8-CA8</f>
        <v>0</v>
      </c>
      <c r="CC8" s="19">
        <f>CI8/3</f>
        <v>92461.02</v>
      </c>
      <c r="CD8" s="12">
        <f>SUMIFS('[1]3. Expenditure Journal'!$N:$N,'[1]3. Expenditure Journal'!$Y:$Y,'12. Data'!$B8,'[1]3. Expenditure Journal'!$B:$B,'12. Data'!CD$4)</f>
        <v>92461.02</v>
      </c>
      <c r="CE8" s="21">
        <f>CC8-CD8</f>
        <v>0</v>
      </c>
      <c r="CF8" s="19">
        <f>CI8/3</f>
        <v>92461.02</v>
      </c>
      <c r="CG8" s="12">
        <f>SUMIFS('[1]3. Expenditure Journal'!$N:$N,'[1]3. Expenditure Journal'!$Y:$Y,'12. Data'!$B8,'[1]3. Expenditure Journal'!$B:$B,'12. Data'!CG$4)</f>
        <v>92461.02</v>
      </c>
      <c r="CH8" s="21">
        <f>CF8-CG8</f>
        <v>0</v>
      </c>
      <c r="CI8" s="18">
        <f>IFERROR(VLOOKUP($B8, '[1]2. Budget'!$C$10:$CN$93, 73, 2), 0)</f>
        <v>277383.06</v>
      </c>
      <c r="CJ8" s="18">
        <f>CA8+CD8+CG8</f>
        <v>277383.06</v>
      </c>
      <c r="CK8" s="18">
        <f>CI8-CJ8</f>
        <v>0</v>
      </c>
      <c r="CL8" s="19">
        <f>CU8/3</f>
        <v>92461.02</v>
      </c>
      <c r="CM8" s="12">
        <f>SUMIFS('[1]3. Expenditure Journal'!$N:$N,'[1]3. Expenditure Journal'!$Y:$Y,'12. Data'!$B8,'[1]3. Expenditure Journal'!$B:$B,'12. Data'!CM$4)</f>
        <v>92461.02</v>
      </c>
      <c r="CN8" s="21">
        <f>CL8-CM8</f>
        <v>0</v>
      </c>
      <c r="CO8" s="19">
        <f>CU8/3</f>
        <v>92461.02</v>
      </c>
      <c r="CP8" s="12">
        <f>SUMIFS('[1]3. Expenditure Journal'!$N:$N,'[1]3. Expenditure Journal'!$Y:$Y,'12. Data'!$B8,'[1]3. Expenditure Journal'!$B:$B,'12. Data'!CP$4)</f>
        <v>92461.02</v>
      </c>
      <c r="CQ8" s="21">
        <f>CO8-CP8</f>
        <v>0</v>
      </c>
      <c r="CR8" s="19">
        <f>CU8/3</f>
        <v>92461.02</v>
      </c>
      <c r="CS8" s="12">
        <f>SUMIFS('[1]3. Expenditure Journal'!$N:$N,'[1]3. Expenditure Journal'!$Y:$Y,'12. Data'!$B8,'[1]3. Expenditure Journal'!$B:$B,'12. Data'!CS$4)</f>
        <v>92461.02</v>
      </c>
      <c r="CT8" s="21">
        <f>CR8-CS8</f>
        <v>0</v>
      </c>
      <c r="CU8" s="18">
        <f>IFERROR(VLOOKUP($B8, '[1]2. Budget'!$C$10:$CN$93, 78, 2), 0)</f>
        <v>277383.06</v>
      </c>
      <c r="CV8" s="18">
        <f>CM8+CP8+CS8</f>
        <v>277383.06</v>
      </c>
      <c r="CW8" s="18">
        <f>CU8-CV8</f>
        <v>0</v>
      </c>
      <c r="DA8" s="12">
        <f>SUMIFS($F8:$CW8,$F$6:$CW$6,DA$6,$F$4:$CW$4,DA$5)+CX101</f>
        <v>92461.02</v>
      </c>
      <c r="DB8" s="13">
        <f>SUMIFS($F8:$CW8,$F$6:$CW$6,DB$6,$F$4:$CW$4,DB$5)+CY8</f>
        <v>0</v>
      </c>
      <c r="DC8" s="13">
        <f>SUMIFS($F8:$CW8,$F$6:$CW$6,DC$6,$F$4:$CW$4,DC$5)+CZ8</f>
        <v>92461.02</v>
      </c>
      <c r="DD8" s="13">
        <f>SUMIFS($F8:$CW8,$F$6:$CW$6,DD$6,$F$4:$CW$4,DD$5)+DA8</f>
        <v>184922.04</v>
      </c>
      <c r="DE8" s="13">
        <f>SUMIFS($F8:$CW8,$F$6:$CW$6,DE$6,$F$4:$CW$4,DE$5)+DB8</f>
        <v>0</v>
      </c>
      <c r="DF8" s="13">
        <f>SUMIFS($F8:$CW8,$F$6:$CW$6,DF$6,$F$4:$CW$4,DF$5)+DC8</f>
        <v>184922.04</v>
      </c>
      <c r="DG8" s="13">
        <f>SUMIFS($F8:$CW8,$F$6:$CW$6,DG$6,$F$4:$CW$4,DG$5)+DD8</f>
        <v>277383.06</v>
      </c>
      <c r="DH8" s="13">
        <f>SUMIFS($F8:$CW8,$F$6:$CW$6,DH$6,$F$4:$CW$4,DH$5)+DE8</f>
        <v>92461.02</v>
      </c>
      <c r="DI8" s="13">
        <f>SUMIFS($F8:$CW8,$F$6:$CW$6,DI$6,$F$4:$CW$4,DI$5)+DF8</f>
        <v>184922.04</v>
      </c>
      <c r="DJ8" s="13">
        <f>SUMIFS($F8:$CW8,$F$6:$CW$6,DJ$6,$F$4:$CW$4,DJ$5)+DG8</f>
        <v>369844.08</v>
      </c>
      <c r="DK8" s="13">
        <f>SUMIFS($F8:$CW8,$F$6:$CW$6,DK$6,$F$4:$CW$4,DK$5)+DH8</f>
        <v>184922.04</v>
      </c>
      <c r="DL8" s="13">
        <f>SUMIFS($F8:$CW8,$F$6:$CW$6,DL$6,$F$4:$CW$4,DL$5)+DI8</f>
        <v>184922.04</v>
      </c>
      <c r="DM8" s="13">
        <f>SUMIFS($F8:$CW8,$F$6:$CW$6,DM$6,$F$4:$CW$4,DM$5)+DJ8</f>
        <v>462305.10000000003</v>
      </c>
      <c r="DN8" s="13">
        <f>SUMIFS($F8:$CW8,$F$6:$CW$6,DN$6,$F$4:$CW$4,DN$5)+DK8</f>
        <v>277383.06</v>
      </c>
      <c r="DO8" s="13">
        <f>SUMIFS($F8:$CW8,$F$6:$CW$6,DO$6,$F$4:$CW$4,DO$5)+DL8</f>
        <v>184922.04</v>
      </c>
      <c r="DP8" s="13">
        <f>SUMIFS($F8:$CW8,$F$6:$CW$6,DP$6,$F$4:$CW$4,DP$5)+DM8</f>
        <v>554766.12</v>
      </c>
      <c r="DQ8" s="13">
        <f>SUMIFS($F8:$CW8,$F$6:$CW$6,DQ$6,$F$4:$CW$4,DQ$5)+DN8</f>
        <v>369844.08</v>
      </c>
      <c r="DR8" s="13">
        <f>SUMIFS($F8:$CW8,$F$6:$CW$6,DR$6,$F$4:$CW$4,DR$5)+DO8</f>
        <v>184922.04</v>
      </c>
      <c r="DS8" s="13">
        <f>SUMIFS($F8:$CW8,$F$6:$CW$6,DS$6,$F$4:$CW$4,DS$5)+DP8</f>
        <v>647227.14</v>
      </c>
      <c r="DT8" s="13">
        <f>SUMIFS($F8:$CW8,$F$6:$CW$6,DT$6,$F$4:$CW$4,DT$5)+DQ8</f>
        <v>462305.10000000003</v>
      </c>
      <c r="DU8" s="13">
        <f>SUMIFS($F8:$CW8,$F$6:$CW$6,DU$6,$F$4:$CW$4,DU$5)+DR8</f>
        <v>184922.04</v>
      </c>
      <c r="DV8" s="13">
        <f>SUMIFS($F8:$CW8,$F$6:$CW$6,DV$6,$F$4:$CW$4,DV$5)+DS8</f>
        <v>739688.16</v>
      </c>
      <c r="DW8" s="13">
        <f>SUMIFS($F8:$CW8,$F$6:$CW$6,DW$6,$F$4:$CW$4,DW$5)+DT8</f>
        <v>554766.12</v>
      </c>
      <c r="DX8" s="13">
        <f>SUMIFS($F8:$CW8,$F$6:$CW$6,DX$6,$F$4:$CW$4,DX$5)+DU8</f>
        <v>184922.04</v>
      </c>
      <c r="DY8" s="13">
        <f>SUMIFS($F8:$CW8,$F$6:$CW$6,DY$6,$F$4:$CW$4,DY$5)+DV8</f>
        <v>832149.18</v>
      </c>
      <c r="DZ8" s="13">
        <f>SUMIFS($F8:$CW8,$F$6:$CW$6,DZ$6,$F$4:$CW$4,DZ$5)+DW8</f>
        <v>647227.14</v>
      </c>
      <c r="EA8" s="13">
        <f>SUMIFS($F8:$CW8,$F$6:$CW$6,EA$6,$F$4:$CW$4,EA$5)+DX8</f>
        <v>184922.04</v>
      </c>
      <c r="EB8" s="13">
        <f>SUMIFS($F8:$CW8,$F$6:$CW$6,EB$6,$F$4:$CW$4,EB$5)+DY8</f>
        <v>924610.20000000007</v>
      </c>
      <c r="EC8" s="13">
        <f>SUMIFS($F8:$CW8,$F$6:$CW$6,EC$6,$F$4:$CW$4,EC$5)+DZ8</f>
        <v>739688.16</v>
      </c>
      <c r="ED8" s="13">
        <f>SUMIFS($F8:$CW8,$F$6:$CW$6,ED$6,$F$4:$CW$4,ED$5)+EA8</f>
        <v>184922.04</v>
      </c>
      <c r="EE8" s="13">
        <f>SUMIFS($F8:$CW8,$F$6:$CW$6,EE$6,$F$4:$CW$4,EE$5)+EB8</f>
        <v>1017071.2200000001</v>
      </c>
      <c r="EF8" s="13">
        <f>SUMIFS($F8:$CW8,$F$6:$CW$6,EF$6,$F$4:$CW$4,EF$5)+EC8</f>
        <v>832149.18</v>
      </c>
      <c r="EG8" s="13">
        <f>SUMIFS($F8:$CW8,$F$6:$CW$6,EG$6,$F$4:$CW$4,EG$5)+ED8</f>
        <v>184922.04</v>
      </c>
      <c r="EH8" s="13">
        <f>SUMIFS($F8:$CW8,$F$6:$CW$6,EH$6,$F$4:$CW$4,EH$5)+EE8</f>
        <v>1109532.24</v>
      </c>
      <c r="EI8" s="13">
        <f>SUMIFS($F8:$CW8,$F$6:$CW$6,EI$6,$F$4:$CW$4,EI$5)+EF8</f>
        <v>924610.20000000007</v>
      </c>
      <c r="EJ8" s="13">
        <f>SUMIFS($F8:$CW8,$F$6:$CW$6,EJ$6,$F$4:$CW$4,EJ$5)+EG8</f>
        <v>184922.04</v>
      </c>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5"/>
    </row>
    <row r="9" spans="2:212" ht="59.25" customHeight="1" x14ac:dyDescent="0.35">
      <c r="B9" s="23">
        <v>1783</v>
      </c>
      <c r="D9" s="22" t="str">
        <f>IFERROR(VLOOKUP($B9,'[1]2. Budget'!$C$7:$CN$104,5,2),"-")</f>
        <v>Increase and be innovative with safe spaces - PGTs_ (In School LSAs and Out of School mobilisers and MSP)</v>
      </c>
      <c r="E9" s="22" t="str">
        <f>IFERROR(VLOOKUP($B9,'[1]2. Budget'!$C$7:$CN$104,7,2),"-")</f>
        <v>1.2 Salaries - outreach workers, medical staff and other service providers</v>
      </c>
      <c r="BB9" s="19">
        <f>BK9/3</f>
        <v>159642.6</v>
      </c>
      <c r="BC9" s="12">
        <f>SUMIFS('[1]3. Expenditure Journal'!$N:$N,'[1]3. Expenditure Journal'!$Y:$Y,'12. Data'!$B9,'[1]3. Expenditure Journal'!$B:$B,'12. Data'!BC$4)</f>
        <v>0</v>
      </c>
      <c r="BD9" s="21">
        <f>BB9-BC9</f>
        <v>159642.6</v>
      </c>
      <c r="BE9" s="19">
        <f>BK9/3</f>
        <v>159642.6</v>
      </c>
      <c r="BF9" s="12">
        <f>SUMIFS('[1]3. Expenditure Journal'!$N:$N,'[1]3. Expenditure Journal'!$Y:$Y,'12. Data'!$B9,'[1]3. Expenditure Journal'!$B:$B,'12. Data'!BF$4)</f>
        <v>0</v>
      </c>
      <c r="BG9" s="21">
        <f>BE9-BF9</f>
        <v>159642.6</v>
      </c>
      <c r="BH9" s="19">
        <f>BK9/3</f>
        <v>159642.6</v>
      </c>
      <c r="BI9" s="12">
        <f>SUMIFS('[1]3. Expenditure Journal'!$N:$N,'[1]3. Expenditure Journal'!$Y:$Y,'12. Data'!$B9,'[1]3. Expenditure Journal'!$B:$B,'12. Data'!BI$4)</f>
        <v>148999.76</v>
      </c>
      <c r="BJ9" s="21">
        <f>BH9-BI9</f>
        <v>10642.839999999997</v>
      </c>
      <c r="BK9" s="18">
        <f>IFERROR(VLOOKUP($B9, '[1]2. Budget'!$C$10:$CN$93, 63, 2), 0)</f>
        <v>478927.8</v>
      </c>
      <c r="BL9" s="18">
        <f>BC9+BF9+BI9</f>
        <v>148999.76</v>
      </c>
      <c r="BM9" s="18">
        <f>BK9-BL9</f>
        <v>329928.03999999998</v>
      </c>
      <c r="BN9" s="19">
        <f>BW9/3</f>
        <v>186249.69999999998</v>
      </c>
      <c r="BO9" s="12">
        <f>SUMIFS('[1]3. Expenditure Journal'!$N:$N,'[1]3. Expenditure Journal'!$Y:$Y,'12. Data'!$B9,'[1]3. Expenditure Journal'!$B:$B,'12. Data'!BO$4)</f>
        <v>143678.34</v>
      </c>
      <c r="BP9" s="21">
        <f>BN9-BO9</f>
        <v>42571.359999999986</v>
      </c>
      <c r="BQ9" s="19">
        <f>BW9/3</f>
        <v>186249.69999999998</v>
      </c>
      <c r="BR9" s="12">
        <f>SUMIFS('[1]3. Expenditure Journal'!$N:$N,'[1]3. Expenditure Journal'!$Y:$Y,'12. Data'!$B9,'[1]3. Expenditure Journal'!$B:$B,'12. Data'!BR$4)</f>
        <v>163761.26000000004</v>
      </c>
      <c r="BS9" s="21">
        <f>BQ9-BR9</f>
        <v>22488.439999999944</v>
      </c>
      <c r="BT9" s="19">
        <f>BW9/3</f>
        <v>186249.69999999998</v>
      </c>
      <c r="BU9" s="12">
        <f>SUMIFS('[1]3. Expenditure Journal'!$N:$N,'[1]3. Expenditure Journal'!$Y:$Y,'12. Data'!$B9,'[1]3. Expenditure Journal'!$B:$B,'12. Data'!BU$4)</f>
        <v>175606.86000000007</v>
      </c>
      <c r="BV9" s="21">
        <f>BT9-BU9</f>
        <v>10642.839999999909</v>
      </c>
      <c r="BW9" s="18">
        <f>IFERROR(VLOOKUP($B9, '[1]2. Budget'!$C$10:$CN$93, 68, 2), 0)</f>
        <v>558749.1</v>
      </c>
      <c r="BX9" s="18">
        <f>BO9+BR9+BU9</f>
        <v>483046.46000000008</v>
      </c>
      <c r="BY9" s="18">
        <f>BW9-BX9</f>
        <v>75702.639999999898</v>
      </c>
      <c r="BZ9" s="19">
        <f>CI9/3</f>
        <v>186249.69999999998</v>
      </c>
      <c r="CA9" s="12">
        <f>SUMIFS('[1]3. Expenditure Journal'!$N:$N,'[1]3. Expenditure Journal'!$Y:$Y,'12. Data'!$B9,'[1]3. Expenditure Journal'!$B:$B,'12. Data'!CA$4)</f>
        <v>170285.44000000006</v>
      </c>
      <c r="CB9" s="21">
        <f>BZ9-CA9</f>
        <v>15964.259999999922</v>
      </c>
      <c r="CC9" s="19">
        <f>CI9/3</f>
        <v>186249.69999999998</v>
      </c>
      <c r="CD9" s="12">
        <f>SUMIFS('[1]3. Expenditure Journal'!$N:$N,'[1]3. Expenditure Journal'!$Y:$Y,'12. Data'!$B9,'[1]3. Expenditure Journal'!$B:$B,'12. Data'!CD$4)</f>
        <v>196892.54000000012</v>
      </c>
      <c r="CE9" s="21">
        <f>CC9-CD9</f>
        <v>-10642.840000000142</v>
      </c>
      <c r="CF9" s="19">
        <f>CI9/3</f>
        <v>186249.69999999998</v>
      </c>
      <c r="CG9" s="12">
        <f>SUMIFS('[1]3. Expenditure Journal'!$N:$N,'[1]3. Expenditure Journal'!$Y:$Y,'12. Data'!$B9,'[1]3. Expenditure Journal'!$B:$B,'12. Data'!CG$4)</f>
        <v>196892.54000000012</v>
      </c>
      <c r="CH9" s="21">
        <f>CF9-CG9</f>
        <v>-10642.840000000142</v>
      </c>
      <c r="CI9" s="18">
        <f>IFERROR(VLOOKUP($B9, '[1]2. Budget'!$C$10:$CN$93, 73, 2), 0)</f>
        <v>558749.1</v>
      </c>
      <c r="CJ9" s="18">
        <f>CA9+CD9+CG9</f>
        <v>564070.52000000037</v>
      </c>
      <c r="CK9" s="18">
        <f>CI9-CJ9</f>
        <v>-5321.4200000003912</v>
      </c>
      <c r="CL9" s="19">
        <f>CU9/3</f>
        <v>186249.69999999998</v>
      </c>
      <c r="CM9" s="12">
        <f>SUMIFS('[1]3. Expenditure Journal'!$N:$N,'[1]3. Expenditure Journal'!$Y:$Y,'12. Data'!$B9,'[1]3. Expenditure Journal'!$B:$B,'12. Data'!CM$4)</f>
        <v>196892.54000000012</v>
      </c>
      <c r="CN9" s="21">
        <f>CL9-CM9</f>
        <v>-10642.840000000142</v>
      </c>
      <c r="CO9" s="19">
        <f>CU9/3</f>
        <v>186249.69999999998</v>
      </c>
      <c r="CP9" s="12">
        <f>SUMIFS('[1]3. Expenditure Journal'!$N:$N,'[1]3. Expenditure Journal'!$Y:$Y,'12. Data'!$B9,'[1]3. Expenditure Journal'!$B:$B,'12. Data'!CP$4)</f>
        <v>196892.54000000012</v>
      </c>
      <c r="CQ9" s="21">
        <f>CO9-CP9</f>
        <v>-10642.840000000142</v>
      </c>
      <c r="CR9" s="19">
        <f>CU9/3</f>
        <v>186249.69999999998</v>
      </c>
      <c r="CS9" s="12">
        <f>SUMIFS('[1]3. Expenditure Journal'!$N:$N,'[1]3. Expenditure Journal'!$Y:$Y,'12. Data'!$B9,'[1]3. Expenditure Journal'!$B:$B,'12. Data'!CS$4)</f>
        <v>244785.32000000024</v>
      </c>
      <c r="CT9" s="21">
        <f>CR9-CS9</f>
        <v>-58535.620000000257</v>
      </c>
      <c r="CU9" s="18">
        <f>IFERROR(VLOOKUP($B9, '[1]2. Budget'!$C$10:$CN$93, 78, 2), 0)</f>
        <v>558749.1</v>
      </c>
      <c r="CV9" s="18">
        <f>CM9+CP9+CS9</f>
        <v>638570.40000000049</v>
      </c>
      <c r="CW9" s="18">
        <f>CU9-CV9</f>
        <v>-79821.300000000512</v>
      </c>
      <c r="DA9" s="12">
        <f>SUMIFS($F9:$CW9,$F$6:$CW$6,DA$6,$F$4:$CW$4,DA$5)+CX102</f>
        <v>159642.6</v>
      </c>
      <c r="DB9" s="13">
        <f>SUMIFS($F9:$CW9,$F$6:$CW$6,DB$6,$F$4:$CW$4,DB$5)+CY9</f>
        <v>0</v>
      </c>
      <c r="DC9" s="13">
        <f>SUMIFS($F9:$CW9,$F$6:$CW$6,DC$6,$F$4:$CW$4,DC$5)+CZ9</f>
        <v>159642.6</v>
      </c>
      <c r="DD9" s="13">
        <f>SUMIFS($F9:$CW9,$F$6:$CW$6,DD$6,$F$4:$CW$4,DD$5)+DA9</f>
        <v>319285.2</v>
      </c>
      <c r="DE9" s="13">
        <f>SUMIFS($F9:$CW9,$F$6:$CW$6,DE$6,$F$4:$CW$4,DE$5)+DB9</f>
        <v>0</v>
      </c>
      <c r="DF9" s="13">
        <f>SUMIFS($F9:$CW9,$F$6:$CW$6,DF$6,$F$4:$CW$4,DF$5)+DC9</f>
        <v>319285.2</v>
      </c>
      <c r="DG9" s="13">
        <f>SUMIFS($F9:$CW9,$F$6:$CW$6,DG$6,$F$4:$CW$4,DG$5)+DD9</f>
        <v>478927.80000000005</v>
      </c>
      <c r="DH9" s="13">
        <f>SUMIFS($F9:$CW9,$F$6:$CW$6,DH$6,$F$4:$CW$4,DH$5)+DE9</f>
        <v>148999.76</v>
      </c>
      <c r="DI9" s="13">
        <f>SUMIFS($F9:$CW9,$F$6:$CW$6,DI$6,$F$4:$CW$4,DI$5)+DF9</f>
        <v>329928.04000000004</v>
      </c>
      <c r="DJ9" s="13">
        <f>SUMIFS($F9:$CW9,$F$6:$CW$6,DJ$6,$F$4:$CW$4,DJ$5)+DG9</f>
        <v>665177.5</v>
      </c>
      <c r="DK9" s="13">
        <f>SUMIFS($F9:$CW9,$F$6:$CW$6,DK$6,$F$4:$CW$4,DK$5)+DH9</f>
        <v>292678.09999999998</v>
      </c>
      <c r="DL9" s="13">
        <f>SUMIFS($F9:$CW9,$F$6:$CW$6,DL$6,$F$4:$CW$4,DL$5)+DI9</f>
        <v>372499.4</v>
      </c>
      <c r="DM9" s="13">
        <f>SUMIFS($F9:$CW9,$F$6:$CW$6,DM$6,$F$4:$CW$4,DM$5)+DJ9</f>
        <v>851427.2</v>
      </c>
      <c r="DN9" s="13">
        <f>SUMIFS($F9:$CW9,$F$6:$CW$6,DN$6,$F$4:$CW$4,DN$5)+DK9</f>
        <v>456439.36</v>
      </c>
      <c r="DO9" s="13">
        <f>SUMIFS($F9:$CW9,$F$6:$CW$6,DO$6,$F$4:$CW$4,DO$5)+DL9</f>
        <v>394987.83999999997</v>
      </c>
      <c r="DP9" s="13">
        <f>SUMIFS($F9:$CW9,$F$6:$CW$6,DP$6,$F$4:$CW$4,DP$5)+DM9</f>
        <v>1037676.8999999999</v>
      </c>
      <c r="DQ9" s="13">
        <f>SUMIFS($F9:$CW9,$F$6:$CW$6,DQ$6,$F$4:$CW$4,DQ$5)+DN9</f>
        <v>632046.22000000009</v>
      </c>
      <c r="DR9" s="13">
        <f>SUMIFS($F9:$CW9,$F$6:$CW$6,DR$6,$F$4:$CW$4,DR$5)+DO9</f>
        <v>405630.67999999988</v>
      </c>
      <c r="DS9" s="13">
        <f>SUMIFS($F9:$CW9,$F$6:$CW$6,DS$6,$F$4:$CW$4,DS$5)+DP9</f>
        <v>1223926.5999999999</v>
      </c>
      <c r="DT9" s="13">
        <f>SUMIFS($F9:$CW9,$F$6:$CW$6,DT$6,$F$4:$CW$4,DT$5)+DQ9</f>
        <v>802331.66000000015</v>
      </c>
      <c r="DU9" s="13">
        <f>SUMIFS($F9:$CW9,$F$6:$CW$6,DU$6,$F$4:$CW$4,DU$5)+DR9</f>
        <v>421594.93999999983</v>
      </c>
      <c r="DV9" s="13">
        <f>SUMIFS($F9:$CW9,$F$6:$CW$6,DV$6,$F$4:$CW$4,DV$5)+DS9</f>
        <v>1410176.2999999998</v>
      </c>
      <c r="DW9" s="13">
        <f>SUMIFS($F9:$CW9,$F$6:$CW$6,DW$6,$F$4:$CW$4,DW$5)+DT9</f>
        <v>999224.2000000003</v>
      </c>
      <c r="DX9" s="13">
        <f>SUMIFS($F9:$CW9,$F$6:$CW$6,DX$6,$F$4:$CW$4,DX$5)+DU9</f>
        <v>410952.09999999969</v>
      </c>
      <c r="DY9" s="13">
        <f>SUMIFS($F9:$CW9,$F$6:$CW$6,DY$6,$F$4:$CW$4,DY$5)+DV9</f>
        <v>1596425.9999999998</v>
      </c>
      <c r="DZ9" s="13">
        <f>SUMIFS($F9:$CW9,$F$6:$CW$6,DZ$6,$F$4:$CW$4,DZ$5)+DW9</f>
        <v>1196116.7400000005</v>
      </c>
      <c r="EA9" s="13">
        <f>SUMIFS($F9:$CW9,$F$6:$CW$6,EA$6,$F$4:$CW$4,EA$5)+DX9</f>
        <v>400309.25999999954</v>
      </c>
      <c r="EB9" s="13">
        <f>SUMIFS($F9:$CW9,$F$6:$CW$6,EB$6,$F$4:$CW$4,EB$5)+DY9</f>
        <v>1782675.6999999997</v>
      </c>
      <c r="EC9" s="13">
        <f>SUMIFS($F9:$CW9,$F$6:$CW$6,EC$6,$F$4:$CW$4,EC$5)+DZ9</f>
        <v>1393009.2800000005</v>
      </c>
      <c r="ED9" s="13">
        <f>SUMIFS($F9:$CW9,$F$6:$CW$6,ED$6,$F$4:$CW$4,ED$5)+EA9</f>
        <v>389666.4199999994</v>
      </c>
      <c r="EE9" s="13">
        <f>SUMIFS($F9:$CW9,$F$6:$CW$6,EE$6,$F$4:$CW$4,EE$5)+EB9</f>
        <v>1968925.3999999997</v>
      </c>
      <c r="EF9" s="13">
        <f>SUMIFS($F9:$CW9,$F$6:$CW$6,EF$6,$F$4:$CW$4,EF$5)+EC9</f>
        <v>1589901.8200000005</v>
      </c>
      <c r="EG9" s="13">
        <f>SUMIFS($F9:$CW9,$F$6:$CW$6,EG$6,$F$4:$CW$4,EG$5)+ED9</f>
        <v>331130.79999999912</v>
      </c>
      <c r="EH9" s="13">
        <f>SUMIFS($F9:$CW9,$F$6:$CW$6,EH$6,$F$4:$CW$4,EH$5)+EE9</f>
        <v>2155175.0999999996</v>
      </c>
      <c r="EI9" s="13">
        <f>SUMIFS($F9:$CW9,$F$6:$CW$6,EI$6,$F$4:$CW$4,EI$5)+EF9</f>
        <v>1834687.1400000008</v>
      </c>
      <c r="EJ9" s="13">
        <f>SUMIFS($F9:$CW9,$F$6:$CW$6,EJ$6,$F$4:$CW$4,EJ$5)+EG9</f>
        <v>272595.17999999889</v>
      </c>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5"/>
    </row>
    <row r="10" spans="2:212" ht="59.25" customHeight="1" x14ac:dyDescent="0.35">
      <c r="B10" s="23">
        <v>1784</v>
      </c>
      <c r="D10" s="22" t="str">
        <f>IFERROR(VLOOKUP($B10,'[1]2. Budget'!$C$7:$CN$104,5,2),"-")</f>
        <v>Increase and be innovative with safe spaces - Social Workers</v>
      </c>
      <c r="E10" s="22" t="str">
        <f>IFERROR(VLOOKUP($B10,'[1]2. Budget'!$C$7:$CN$104,7,2),"-")</f>
        <v>1.2 Salaries - outreach workers, medical staff and other service providers</v>
      </c>
      <c r="BB10" s="19">
        <f>BK10/3</f>
        <v>48333.599999999999</v>
      </c>
      <c r="BC10" s="12">
        <f>SUMIFS('[1]3. Expenditure Journal'!$N:$N,'[1]3. Expenditure Journal'!$Y:$Y,'12. Data'!$B10,'[1]3. Expenditure Journal'!$B:$B,'12. Data'!BC$4)</f>
        <v>0</v>
      </c>
      <c r="BD10" s="21">
        <f>BB10-BC10</f>
        <v>48333.599999999999</v>
      </c>
      <c r="BE10" s="19">
        <f>BK10/3</f>
        <v>48333.599999999999</v>
      </c>
      <c r="BF10" s="12">
        <f>SUMIFS('[1]3. Expenditure Journal'!$N:$N,'[1]3. Expenditure Journal'!$Y:$Y,'12. Data'!$B10,'[1]3. Expenditure Journal'!$B:$B,'12. Data'!BF$4)</f>
        <v>0</v>
      </c>
      <c r="BG10" s="21">
        <f>BE10-BF10</f>
        <v>48333.599999999999</v>
      </c>
      <c r="BH10" s="19">
        <f>BK10/3</f>
        <v>48333.599999999999</v>
      </c>
      <c r="BI10" s="12">
        <f>SUMIFS('[1]3. Expenditure Journal'!$N:$N,'[1]3. Expenditure Journal'!$Y:$Y,'12. Data'!$B10,'[1]3. Expenditure Journal'!$B:$B,'12. Data'!BI$4)</f>
        <v>48333.599999999999</v>
      </c>
      <c r="BJ10" s="21">
        <f>BH10-BI10</f>
        <v>0</v>
      </c>
      <c r="BK10" s="18">
        <f>IFERROR(VLOOKUP($B10, '[1]2. Budget'!$C$10:$CN$93, 63, 2), 0)</f>
        <v>145000.79999999999</v>
      </c>
      <c r="BL10" s="18">
        <f>BC10+BF10+BI10</f>
        <v>48333.599999999999</v>
      </c>
      <c r="BM10" s="18">
        <f>BK10-BL10</f>
        <v>96667.199999999983</v>
      </c>
      <c r="BN10" s="19">
        <f>BW10/3</f>
        <v>48333.599999999999</v>
      </c>
      <c r="BO10" s="12">
        <f>SUMIFS('[1]3. Expenditure Journal'!$N:$N,'[1]3. Expenditure Journal'!$Y:$Y,'12. Data'!$B10,'[1]3. Expenditure Journal'!$B:$B,'12. Data'!BO$4)</f>
        <v>48333.599999999999</v>
      </c>
      <c r="BP10" s="21">
        <f>BN10-BO10</f>
        <v>0</v>
      </c>
      <c r="BQ10" s="19">
        <f>BW10/3</f>
        <v>48333.599999999999</v>
      </c>
      <c r="BR10" s="12">
        <f>SUMIFS('[1]3. Expenditure Journal'!$N:$N,'[1]3. Expenditure Journal'!$Y:$Y,'12. Data'!$B10,'[1]3. Expenditure Journal'!$B:$B,'12. Data'!BR$4)</f>
        <v>48333.599999999999</v>
      </c>
      <c r="BS10" s="21">
        <f>BQ10-BR10</f>
        <v>0</v>
      </c>
      <c r="BT10" s="19">
        <f>BW10/3</f>
        <v>48333.599999999999</v>
      </c>
      <c r="BU10" s="12">
        <f>SUMIFS('[1]3. Expenditure Journal'!$N:$N,'[1]3. Expenditure Journal'!$Y:$Y,'12. Data'!$B10,'[1]3. Expenditure Journal'!$B:$B,'12. Data'!BU$4)</f>
        <v>48333.599999999999</v>
      </c>
      <c r="BV10" s="21">
        <f>BT10-BU10</f>
        <v>0</v>
      </c>
      <c r="BW10" s="18">
        <f>IFERROR(VLOOKUP($B10, '[1]2. Budget'!$C$10:$CN$93, 68, 2), 0)</f>
        <v>145000.79999999999</v>
      </c>
      <c r="BX10" s="18">
        <f>BO10+BR10+BU10</f>
        <v>145000.79999999999</v>
      </c>
      <c r="BY10" s="18">
        <f>BW10-BX10</f>
        <v>0</v>
      </c>
      <c r="BZ10" s="19">
        <f>CI10/3</f>
        <v>48333.599999999999</v>
      </c>
      <c r="CA10" s="12">
        <f>SUMIFS('[1]3. Expenditure Journal'!$N:$N,'[1]3. Expenditure Journal'!$Y:$Y,'12. Data'!$B10,'[1]3. Expenditure Journal'!$B:$B,'12. Data'!CA$4)</f>
        <v>48333.599999999999</v>
      </c>
      <c r="CB10" s="21">
        <f>BZ10-CA10</f>
        <v>0</v>
      </c>
      <c r="CC10" s="19">
        <f>CI10/3</f>
        <v>48333.599999999999</v>
      </c>
      <c r="CD10" s="12">
        <f>SUMIFS('[1]3. Expenditure Journal'!$N:$N,'[1]3. Expenditure Journal'!$Y:$Y,'12. Data'!$B10,'[1]3. Expenditure Journal'!$B:$B,'12. Data'!CD$4)</f>
        <v>48333.599999999999</v>
      </c>
      <c r="CE10" s="21">
        <f>CC10-CD10</f>
        <v>0</v>
      </c>
      <c r="CF10" s="19">
        <f>CI10/3</f>
        <v>48333.599999999999</v>
      </c>
      <c r="CG10" s="12">
        <f>SUMIFS('[1]3. Expenditure Journal'!$N:$N,'[1]3. Expenditure Journal'!$Y:$Y,'12. Data'!$B10,'[1]3. Expenditure Journal'!$B:$B,'12. Data'!CG$4)</f>
        <v>48333.599999999999</v>
      </c>
      <c r="CH10" s="21">
        <f>CF10-CG10</f>
        <v>0</v>
      </c>
      <c r="CI10" s="18">
        <f>IFERROR(VLOOKUP($B10, '[1]2. Budget'!$C$10:$CN$93, 73, 2), 0)</f>
        <v>145000.79999999999</v>
      </c>
      <c r="CJ10" s="18">
        <f>CA10+CD10+CG10</f>
        <v>145000.79999999999</v>
      </c>
      <c r="CK10" s="18">
        <f>CI10-CJ10</f>
        <v>0</v>
      </c>
      <c r="CL10" s="19">
        <f>CU10/3</f>
        <v>48333.599999999999</v>
      </c>
      <c r="CM10" s="12">
        <f>SUMIFS('[1]3. Expenditure Journal'!$N:$N,'[1]3. Expenditure Journal'!$Y:$Y,'12. Data'!$B10,'[1]3. Expenditure Journal'!$B:$B,'12. Data'!CM$4)</f>
        <v>48333.599999999999</v>
      </c>
      <c r="CN10" s="21">
        <f>CL10-CM10</f>
        <v>0</v>
      </c>
      <c r="CO10" s="19">
        <f>CU10/3</f>
        <v>48333.599999999999</v>
      </c>
      <c r="CP10" s="12">
        <f>SUMIFS('[1]3. Expenditure Journal'!$N:$N,'[1]3. Expenditure Journal'!$Y:$Y,'12. Data'!$B10,'[1]3. Expenditure Journal'!$B:$B,'12. Data'!CP$4)</f>
        <v>48333.599999999999</v>
      </c>
      <c r="CQ10" s="21">
        <f>CO10-CP10</f>
        <v>0</v>
      </c>
      <c r="CR10" s="19">
        <f>CU10/3</f>
        <v>48333.599999999999</v>
      </c>
      <c r="CS10" s="12">
        <f>SUMIFS('[1]3. Expenditure Journal'!$N:$N,'[1]3. Expenditure Journal'!$Y:$Y,'12. Data'!$B10,'[1]3. Expenditure Journal'!$B:$B,'12. Data'!CS$4)</f>
        <v>48333.599999999999</v>
      </c>
      <c r="CT10" s="21">
        <f>CR10-CS10</f>
        <v>0</v>
      </c>
      <c r="CU10" s="18">
        <f>IFERROR(VLOOKUP($B10, '[1]2. Budget'!$C$10:$CN$93, 78, 2), 0)</f>
        <v>145000.79999999999</v>
      </c>
      <c r="CV10" s="18">
        <f>CM10+CP10+CS10</f>
        <v>145000.79999999999</v>
      </c>
      <c r="CW10" s="18">
        <f>CU10-CV10</f>
        <v>0</v>
      </c>
      <c r="DA10" s="12">
        <f>SUMIFS($F10:$CW10,$F$6:$CW$6,DA$6,$F$4:$CW$4,DA$5)+CX103</f>
        <v>48333.599999999999</v>
      </c>
      <c r="DB10" s="13">
        <f>SUMIFS($F10:$CW10,$F$6:$CW$6,DB$6,$F$4:$CW$4,DB$5)+CY10</f>
        <v>0</v>
      </c>
      <c r="DC10" s="13">
        <f>SUMIFS($F10:$CW10,$F$6:$CW$6,DC$6,$F$4:$CW$4,DC$5)+CZ10</f>
        <v>48333.599999999999</v>
      </c>
      <c r="DD10" s="13">
        <f>SUMIFS($F10:$CW10,$F$6:$CW$6,DD$6,$F$4:$CW$4,DD$5)+DA10</f>
        <v>96667.199999999997</v>
      </c>
      <c r="DE10" s="13">
        <f>SUMIFS($F10:$CW10,$F$6:$CW$6,DE$6,$F$4:$CW$4,DE$5)+DB10</f>
        <v>0</v>
      </c>
      <c r="DF10" s="13">
        <f>SUMIFS($F10:$CW10,$F$6:$CW$6,DF$6,$F$4:$CW$4,DF$5)+DC10</f>
        <v>96667.199999999997</v>
      </c>
      <c r="DG10" s="13">
        <f>SUMIFS($F10:$CW10,$F$6:$CW$6,DG$6,$F$4:$CW$4,DG$5)+DD10</f>
        <v>145000.79999999999</v>
      </c>
      <c r="DH10" s="13">
        <f>SUMIFS($F10:$CW10,$F$6:$CW$6,DH$6,$F$4:$CW$4,DH$5)+DE10</f>
        <v>48333.599999999999</v>
      </c>
      <c r="DI10" s="13">
        <f>SUMIFS($F10:$CW10,$F$6:$CW$6,DI$6,$F$4:$CW$4,DI$5)+DF10</f>
        <v>96667.199999999997</v>
      </c>
      <c r="DJ10" s="13">
        <f>SUMIFS($F10:$CW10,$F$6:$CW$6,DJ$6,$F$4:$CW$4,DJ$5)+DG10</f>
        <v>193334.39999999999</v>
      </c>
      <c r="DK10" s="13">
        <f>SUMIFS($F10:$CW10,$F$6:$CW$6,DK$6,$F$4:$CW$4,DK$5)+DH10</f>
        <v>96667.199999999997</v>
      </c>
      <c r="DL10" s="13">
        <f>SUMIFS($F10:$CW10,$F$6:$CW$6,DL$6,$F$4:$CW$4,DL$5)+DI10</f>
        <v>96667.199999999997</v>
      </c>
      <c r="DM10" s="13">
        <f>SUMIFS($F10:$CW10,$F$6:$CW$6,DM$6,$F$4:$CW$4,DM$5)+DJ10</f>
        <v>241668</v>
      </c>
      <c r="DN10" s="13">
        <f>SUMIFS($F10:$CW10,$F$6:$CW$6,DN$6,$F$4:$CW$4,DN$5)+DK10</f>
        <v>145000.79999999999</v>
      </c>
      <c r="DO10" s="13">
        <f>SUMIFS($F10:$CW10,$F$6:$CW$6,DO$6,$F$4:$CW$4,DO$5)+DL10</f>
        <v>96667.199999999997</v>
      </c>
      <c r="DP10" s="13">
        <f>SUMIFS($F10:$CW10,$F$6:$CW$6,DP$6,$F$4:$CW$4,DP$5)+DM10</f>
        <v>290001.59999999998</v>
      </c>
      <c r="DQ10" s="13">
        <f>SUMIFS($F10:$CW10,$F$6:$CW$6,DQ$6,$F$4:$CW$4,DQ$5)+DN10</f>
        <v>193334.39999999999</v>
      </c>
      <c r="DR10" s="13">
        <f>SUMIFS($F10:$CW10,$F$6:$CW$6,DR$6,$F$4:$CW$4,DR$5)+DO10</f>
        <v>96667.199999999997</v>
      </c>
      <c r="DS10" s="13">
        <f>SUMIFS($F10:$CW10,$F$6:$CW$6,DS$6,$F$4:$CW$4,DS$5)+DP10</f>
        <v>338335.19999999995</v>
      </c>
      <c r="DT10" s="13">
        <f>SUMIFS($F10:$CW10,$F$6:$CW$6,DT$6,$F$4:$CW$4,DT$5)+DQ10</f>
        <v>241668</v>
      </c>
      <c r="DU10" s="13">
        <f>SUMIFS($F10:$CW10,$F$6:$CW$6,DU$6,$F$4:$CW$4,DU$5)+DR10</f>
        <v>96667.199999999997</v>
      </c>
      <c r="DV10" s="13">
        <f>SUMIFS($F10:$CW10,$F$6:$CW$6,DV$6,$F$4:$CW$4,DV$5)+DS10</f>
        <v>386668.79999999993</v>
      </c>
      <c r="DW10" s="13">
        <f>SUMIFS($F10:$CW10,$F$6:$CW$6,DW$6,$F$4:$CW$4,DW$5)+DT10</f>
        <v>290001.59999999998</v>
      </c>
      <c r="DX10" s="13">
        <f>SUMIFS($F10:$CW10,$F$6:$CW$6,DX$6,$F$4:$CW$4,DX$5)+DU10</f>
        <v>96667.199999999997</v>
      </c>
      <c r="DY10" s="13">
        <f>SUMIFS($F10:$CW10,$F$6:$CW$6,DY$6,$F$4:$CW$4,DY$5)+DV10</f>
        <v>435002.39999999991</v>
      </c>
      <c r="DZ10" s="13">
        <f>SUMIFS($F10:$CW10,$F$6:$CW$6,DZ$6,$F$4:$CW$4,DZ$5)+DW10</f>
        <v>338335.19999999995</v>
      </c>
      <c r="EA10" s="13">
        <f>SUMIFS($F10:$CW10,$F$6:$CW$6,EA$6,$F$4:$CW$4,EA$5)+DX10</f>
        <v>96667.199999999997</v>
      </c>
      <c r="EB10" s="13">
        <f>SUMIFS($F10:$CW10,$F$6:$CW$6,EB$6,$F$4:$CW$4,EB$5)+DY10</f>
        <v>483335.99999999988</v>
      </c>
      <c r="EC10" s="13">
        <f>SUMIFS($F10:$CW10,$F$6:$CW$6,EC$6,$F$4:$CW$4,EC$5)+DZ10</f>
        <v>386668.79999999993</v>
      </c>
      <c r="ED10" s="13">
        <f>SUMIFS($F10:$CW10,$F$6:$CW$6,ED$6,$F$4:$CW$4,ED$5)+EA10</f>
        <v>96667.199999999997</v>
      </c>
      <c r="EE10" s="13">
        <f>SUMIFS($F10:$CW10,$F$6:$CW$6,EE$6,$F$4:$CW$4,EE$5)+EB10</f>
        <v>531669.59999999986</v>
      </c>
      <c r="EF10" s="13">
        <f>SUMIFS($F10:$CW10,$F$6:$CW$6,EF$6,$F$4:$CW$4,EF$5)+EC10</f>
        <v>435002.39999999991</v>
      </c>
      <c r="EG10" s="13">
        <f>SUMIFS($F10:$CW10,$F$6:$CW$6,EG$6,$F$4:$CW$4,EG$5)+ED10</f>
        <v>96667.199999999997</v>
      </c>
      <c r="EH10" s="13">
        <f>SUMIFS($F10:$CW10,$F$6:$CW$6,EH$6,$F$4:$CW$4,EH$5)+EE10</f>
        <v>580003.19999999984</v>
      </c>
      <c r="EI10" s="13">
        <f>SUMIFS($F10:$CW10,$F$6:$CW$6,EI$6,$F$4:$CW$4,EI$5)+EF10</f>
        <v>483335.99999999988</v>
      </c>
      <c r="EJ10" s="13">
        <f>SUMIFS($F10:$CW10,$F$6:$CW$6,EJ$6,$F$4:$CW$4,EJ$5)+EG10</f>
        <v>96667.199999999997</v>
      </c>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5"/>
    </row>
    <row r="11" spans="2:212" ht="59.25" customHeight="1" x14ac:dyDescent="0.35">
      <c r="B11" s="23">
        <v>1785</v>
      </c>
      <c r="D11" s="22" t="str">
        <f>IFERROR(VLOOKUP($B11,'[1]2. Budget'!$C$7:$CN$104,5,2),"-")</f>
        <v>Behaviour change evidence-based age-appropriate social asset building and SRHR intervention for ABYM 10-19 year olds in the community - Male Facilitators</v>
      </c>
      <c r="E11" s="22" t="str">
        <f>IFERROR(VLOOKUP($B11,'[1]2. Budget'!$C$7:$CN$104,7,2),"-")</f>
        <v>1.2 Salaries - outreach workers, medical staff and other service providers</v>
      </c>
      <c r="BB11" s="19">
        <f>BK11/3</f>
        <v>26607.100000000002</v>
      </c>
      <c r="BC11" s="12">
        <f>SUMIFS('[1]3. Expenditure Journal'!$N:$N,'[1]3. Expenditure Journal'!$Y:$Y,'12. Data'!$B11,'[1]3. Expenditure Journal'!$B:$B,'12. Data'!BC$4)</f>
        <v>0</v>
      </c>
      <c r="BD11" s="21">
        <f>BB11-BC11</f>
        <v>26607.100000000002</v>
      </c>
      <c r="BE11" s="19">
        <f>BK11/3</f>
        <v>26607.100000000002</v>
      </c>
      <c r="BF11" s="12">
        <f>SUMIFS('[1]3. Expenditure Journal'!$N:$N,'[1]3. Expenditure Journal'!$Y:$Y,'12. Data'!$B11,'[1]3. Expenditure Journal'!$B:$B,'12. Data'!BF$4)</f>
        <v>0</v>
      </c>
      <c r="BG11" s="21">
        <f>BE11-BF11</f>
        <v>26607.100000000002</v>
      </c>
      <c r="BH11" s="19">
        <f>BK11/3</f>
        <v>26607.100000000002</v>
      </c>
      <c r="BI11" s="12">
        <f>SUMIFS('[1]3. Expenditure Journal'!$N:$N,'[1]3. Expenditure Journal'!$Y:$Y,'12. Data'!$B11,'[1]3. Expenditure Journal'!$B:$B,'12. Data'!BI$4)</f>
        <v>26607.1</v>
      </c>
      <c r="BJ11" s="21">
        <f>BH11-BI11</f>
        <v>0</v>
      </c>
      <c r="BK11" s="18">
        <f>IFERROR(VLOOKUP($B11, '[1]2. Budget'!$C$10:$CN$93, 63, 2), 0)</f>
        <v>79821.3</v>
      </c>
      <c r="BL11" s="18">
        <f>BC11+BF11+BI11</f>
        <v>26607.1</v>
      </c>
      <c r="BM11" s="18">
        <f>BK11-BL11</f>
        <v>53214.200000000004</v>
      </c>
      <c r="BN11" s="19">
        <f>BW11/3</f>
        <v>26607.100000000002</v>
      </c>
      <c r="BO11" s="12">
        <f>SUMIFS('[1]3. Expenditure Journal'!$N:$N,'[1]3. Expenditure Journal'!$Y:$Y,'12. Data'!$B11,'[1]3. Expenditure Journal'!$B:$B,'12. Data'!BO$4)</f>
        <v>26607.1</v>
      </c>
      <c r="BP11" s="21">
        <f>BN11-BO11</f>
        <v>0</v>
      </c>
      <c r="BQ11" s="19">
        <f>BW11/3</f>
        <v>26607.100000000002</v>
      </c>
      <c r="BR11" s="12">
        <f>SUMIFS('[1]3. Expenditure Journal'!$N:$N,'[1]3. Expenditure Journal'!$Y:$Y,'12. Data'!$B11,'[1]3. Expenditure Journal'!$B:$B,'12. Data'!BR$4)</f>
        <v>0</v>
      </c>
      <c r="BS11" s="21">
        <f>BQ11-BR11</f>
        <v>26607.100000000002</v>
      </c>
      <c r="BT11" s="19">
        <f>BW11/3</f>
        <v>26607.100000000002</v>
      </c>
      <c r="BU11" s="12">
        <f>SUMIFS('[1]3. Expenditure Journal'!$N:$N,'[1]3. Expenditure Journal'!$Y:$Y,'12. Data'!$B11,'[1]3. Expenditure Journal'!$B:$B,'12. Data'!BU$4)</f>
        <v>5321.42</v>
      </c>
      <c r="BV11" s="21">
        <f>BT11-BU11</f>
        <v>21285.68</v>
      </c>
      <c r="BW11" s="18">
        <f>IFERROR(VLOOKUP($B11, '[1]2. Budget'!$C$10:$CN$93, 68, 2), 0)</f>
        <v>79821.3</v>
      </c>
      <c r="BX11" s="18">
        <f>BO11+BR11+BU11</f>
        <v>31928.519999999997</v>
      </c>
      <c r="BY11" s="18">
        <f>BW11-BX11</f>
        <v>47892.780000000006</v>
      </c>
      <c r="BZ11" s="19">
        <f>CI11/3</f>
        <v>26607.100000000002</v>
      </c>
      <c r="CA11" s="12">
        <f>SUMIFS('[1]3. Expenditure Journal'!$N:$N,'[1]3. Expenditure Journal'!$Y:$Y,'12. Data'!$B11,'[1]3. Expenditure Journal'!$B:$B,'12. Data'!CA$4)</f>
        <v>26321.42</v>
      </c>
      <c r="CB11" s="21">
        <f>BZ11-CA11</f>
        <v>285.68000000000393</v>
      </c>
      <c r="CC11" s="19">
        <f>CI11/3</f>
        <v>26607.100000000002</v>
      </c>
      <c r="CD11" s="12">
        <f>SUMIFS('[1]3. Expenditure Journal'!$N:$N,'[1]3. Expenditure Journal'!$Y:$Y,'12. Data'!$B11,'[1]3. Expenditure Journal'!$B:$B,'12. Data'!CD$4)</f>
        <v>38642.839999999997</v>
      </c>
      <c r="CE11" s="21">
        <f>CC11-CD11</f>
        <v>-12035.739999999994</v>
      </c>
      <c r="CF11" s="19">
        <f>CI11/3</f>
        <v>26607.100000000002</v>
      </c>
      <c r="CG11" s="12">
        <f>SUMIFS('[1]3. Expenditure Journal'!$N:$N,'[1]3. Expenditure Journal'!$Y:$Y,'12. Data'!$B11,'[1]3. Expenditure Journal'!$B:$B,'12. Data'!CG$4)</f>
        <v>31642.839999999997</v>
      </c>
      <c r="CH11" s="21">
        <f>CF11-CG11</f>
        <v>-5035.7399999999943</v>
      </c>
      <c r="CI11" s="18">
        <f>IFERROR(VLOOKUP($B11, '[1]2. Budget'!$C$10:$CN$93, 73, 2), 0)</f>
        <v>79821.3</v>
      </c>
      <c r="CJ11" s="18">
        <f>CA11+CD11+CG11</f>
        <v>96607.099999999991</v>
      </c>
      <c r="CK11" s="18">
        <f>CI11-CJ11</f>
        <v>-16785.799999999988</v>
      </c>
      <c r="CL11" s="19">
        <f>CU11/3</f>
        <v>26607.100000000002</v>
      </c>
      <c r="CM11" s="12">
        <f>SUMIFS('[1]3. Expenditure Journal'!$N:$N,'[1]3. Expenditure Journal'!$Y:$Y,'12. Data'!$B11,'[1]3. Expenditure Journal'!$B:$B,'12. Data'!CM$4)</f>
        <v>45642.84</v>
      </c>
      <c r="CN11" s="21">
        <f>CL11-CM11</f>
        <v>-19035.739999999994</v>
      </c>
      <c r="CO11" s="19">
        <f>CU11/3</f>
        <v>26607.100000000002</v>
      </c>
      <c r="CP11" s="12">
        <f>SUMIFS('[1]3. Expenditure Journal'!$N:$N,'[1]3. Expenditure Journal'!$Y:$Y,'12. Data'!$B11,'[1]3. Expenditure Journal'!$B:$B,'12. Data'!CP$4)</f>
        <v>45642.84</v>
      </c>
      <c r="CQ11" s="21">
        <f>CO11-CP11</f>
        <v>-19035.739999999994</v>
      </c>
      <c r="CR11" s="19">
        <f>CU11/3</f>
        <v>26607.100000000002</v>
      </c>
      <c r="CS11" s="12">
        <f>SUMIFS('[1]3. Expenditure Journal'!$N:$N,'[1]3. Expenditure Journal'!$Y:$Y,'12. Data'!$B11,'[1]3. Expenditure Journal'!$B:$B,'12. Data'!CS$4)</f>
        <v>36964.259999999995</v>
      </c>
      <c r="CT11" s="21">
        <f>CR11-CS11</f>
        <v>-10357.159999999993</v>
      </c>
      <c r="CU11" s="18">
        <f>IFERROR(VLOOKUP($B11, '[1]2. Budget'!$C$10:$CN$93, 78, 2), 0)</f>
        <v>79821.3</v>
      </c>
      <c r="CV11" s="18">
        <f>CM11+CP11+CS11</f>
        <v>128249.93999999999</v>
      </c>
      <c r="CW11" s="18">
        <f>CU11-CV11</f>
        <v>-48428.639999999985</v>
      </c>
      <c r="DA11" s="12">
        <f>SUMIFS($F11:$CW11,$F$6:$CW$6,DA$6,$F$4:$CW$4,DA$5)+CX104</f>
        <v>26607.100000000002</v>
      </c>
      <c r="DB11" s="13">
        <f>SUMIFS($F11:$CW11,$F$6:$CW$6,DB$6,$F$4:$CW$4,DB$5)+CY11</f>
        <v>0</v>
      </c>
      <c r="DC11" s="13">
        <f>SUMIFS($F11:$CW11,$F$6:$CW$6,DC$6,$F$4:$CW$4,DC$5)+CZ11</f>
        <v>26607.100000000002</v>
      </c>
      <c r="DD11" s="13">
        <f>SUMIFS($F11:$CW11,$F$6:$CW$6,DD$6,$F$4:$CW$4,DD$5)+DA11</f>
        <v>53214.200000000004</v>
      </c>
      <c r="DE11" s="13">
        <f>SUMIFS($F11:$CW11,$F$6:$CW$6,DE$6,$F$4:$CW$4,DE$5)+DB11</f>
        <v>0</v>
      </c>
      <c r="DF11" s="13">
        <f>SUMIFS($F11:$CW11,$F$6:$CW$6,DF$6,$F$4:$CW$4,DF$5)+DC11</f>
        <v>53214.200000000004</v>
      </c>
      <c r="DG11" s="13">
        <f>SUMIFS($F11:$CW11,$F$6:$CW$6,DG$6,$F$4:$CW$4,DG$5)+DD11</f>
        <v>79821.3</v>
      </c>
      <c r="DH11" s="13">
        <f>SUMIFS($F11:$CW11,$F$6:$CW$6,DH$6,$F$4:$CW$4,DH$5)+DE11</f>
        <v>26607.1</v>
      </c>
      <c r="DI11" s="13">
        <f>SUMIFS($F11:$CW11,$F$6:$CW$6,DI$6,$F$4:$CW$4,DI$5)+DF11</f>
        <v>53214.200000000004</v>
      </c>
      <c r="DJ11" s="13">
        <f>SUMIFS($F11:$CW11,$F$6:$CW$6,DJ$6,$F$4:$CW$4,DJ$5)+DG11</f>
        <v>106428.40000000001</v>
      </c>
      <c r="DK11" s="13">
        <f>SUMIFS($F11:$CW11,$F$6:$CW$6,DK$6,$F$4:$CW$4,DK$5)+DH11</f>
        <v>53214.2</v>
      </c>
      <c r="DL11" s="13">
        <f>SUMIFS($F11:$CW11,$F$6:$CW$6,DL$6,$F$4:$CW$4,DL$5)+DI11</f>
        <v>53214.200000000004</v>
      </c>
      <c r="DM11" s="13">
        <f>SUMIFS($F11:$CW11,$F$6:$CW$6,DM$6,$F$4:$CW$4,DM$5)+DJ11</f>
        <v>133035.5</v>
      </c>
      <c r="DN11" s="13">
        <f>SUMIFS($F11:$CW11,$F$6:$CW$6,DN$6,$F$4:$CW$4,DN$5)+DK11</f>
        <v>53214.2</v>
      </c>
      <c r="DO11" s="13">
        <f>SUMIFS($F11:$CW11,$F$6:$CW$6,DO$6,$F$4:$CW$4,DO$5)+DL11</f>
        <v>79821.3</v>
      </c>
      <c r="DP11" s="13">
        <f>SUMIFS($F11:$CW11,$F$6:$CW$6,DP$6,$F$4:$CW$4,DP$5)+DM11</f>
        <v>159642.6</v>
      </c>
      <c r="DQ11" s="13">
        <f>SUMIFS($F11:$CW11,$F$6:$CW$6,DQ$6,$F$4:$CW$4,DQ$5)+DN11</f>
        <v>58535.619999999995</v>
      </c>
      <c r="DR11" s="13">
        <f>SUMIFS($F11:$CW11,$F$6:$CW$6,DR$6,$F$4:$CW$4,DR$5)+DO11</f>
        <v>101106.98000000001</v>
      </c>
      <c r="DS11" s="13">
        <f>SUMIFS($F11:$CW11,$F$6:$CW$6,DS$6,$F$4:$CW$4,DS$5)+DP11</f>
        <v>186249.7</v>
      </c>
      <c r="DT11" s="13">
        <f>SUMIFS($F11:$CW11,$F$6:$CW$6,DT$6,$F$4:$CW$4,DT$5)+DQ11</f>
        <v>84857.04</v>
      </c>
      <c r="DU11" s="13">
        <f>SUMIFS($F11:$CW11,$F$6:$CW$6,DU$6,$F$4:$CW$4,DU$5)+DR11</f>
        <v>101392.66000000002</v>
      </c>
      <c r="DV11" s="13">
        <f>SUMIFS($F11:$CW11,$F$6:$CW$6,DV$6,$F$4:$CW$4,DV$5)+DS11</f>
        <v>212856.80000000002</v>
      </c>
      <c r="DW11" s="13">
        <f>SUMIFS($F11:$CW11,$F$6:$CW$6,DW$6,$F$4:$CW$4,DW$5)+DT11</f>
        <v>123499.87999999999</v>
      </c>
      <c r="DX11" s="13">
        <f>SUMIFS($F11:$CW11,$F$6:$CW$6,DX$6,$F$4:$CW$4,DX$5)+DU11</f>
        <v>89356.920000000027</v>
      </c>
      <c r="DY11" s="13">
        <f>SUMIFS($F11:$CW11,$F$6:$CW$6,DY$6,$F$4:$CW$4,DY$5)+DV11</f>
        <v>239463.90000000002</v>
      </c>
      <c r="DZ11" s="13">
        <f>SUMIFS($F11:$CW11,$F$6:$CW$6,DZ$6,$F$4:$CW$4,DZ$5)+DW11</f>
        <v>155142.71999999997</v>
      </c>
      <c r="EA11" s="13">
        <f>SUMIFS($F11:$CW11,$F$6:$CW$6,EA$6,$F$4:$CW$4,EA$5)+DX11</f>
        <v>84321.180000000037</v>
      </c>
      <c r="EB11" s="13">
        <f>SUMIFS($F11:$CW11,$F$6:$CW$6,EB$6,$F$4:$CW$4,EB$5)+DY11</f>
        <v>266071</v>
      </c>
      <c r="EC11" s="13">
        <f>SUMIFS($F11:$CW11,$F$6:$CW$6,EC$6,$F$4:$CW$4,EC$5)+DZ11</f>
        <v>200785.55999999997</v>
      </c>
      <c r="ED11" s="13">
        <f>SUMIFS($F11:$CW11,$F$6:$CW$6,ED$6,$F$4:$CW$4,ED$5)+EA11</f>
        <v>65285.440000000046</v>
      </c>
      <c r="EE11" s="13">
        <f>SUMIFS($F11:$CW11,$F$6:$CW$6,EE$6,$F$4:$CW$4,EE$5)+EB11</f>
        <v>292678.09999999998</v>
      </c>
      <c r="EF11" s="13">
        <f>SUMIFS($F11:$CW11,$F$6:$CW$6,EF$6,$F$4:$CW$4,EF$5)+EC11</f>
        <v>246428.39999999997</v>
      </c>
      <c r="EG11" s="13">
        <f>SUMIFS($F11:$CW11,$F$6:$CW$6,EG$6,$F$4:$CW$4,EG$5)+ED11</f>
        <v>54928.280000000057</v>
      </c>
      <c r="EH11" s="13">
        <f>SUMIFS($F11:$CW11,$F$6:$CW$6,EH$6,$F$4:$CW$4,EH$5)+EE11</f>
        <v>319285.19999999995</v>
      </c>
      <c r="EI11" s="13">
        <f>SUMIFS($F11:$CW11,$F$6:$CW$6,EI$6,$F$4:$CW$4,EI$5)+EF11</f>
        <v>283392.65999999997</v>
      </c>
      <c r="EJ11" s="13">
        <f>SUMIFS($F11:$CW11,$F$6:$CW$6,EJ$6,$F$4:$CW$4,EJ$5)+EG11</f>
        <v>44571.120000000068</v>
      </c>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5"/>
    </row>
    <row r="12" spans="2:212" ht="59.25" customHeight="1" x14ac:dyDescent="0.35">
      <c r="B12" s="23">
        <v>1786</v>
      </c>
      <c r="D12" s="22" t="str">
        <f>IFERROR(VLOOKUP($B12,'[1]2. Budget'!$C$7:$CN$104,5,2),"-")</f>
        <v>District health package for AGYW 15-24 in schools, safes spaces and TVETS - Professional Nurses</v>
      </c>
      <c r="E12" s="22" t="str">
        <f>IFERROR(VLOOKUP($B12,'[1]2. Budget'!$C$7:$CN$104,7,2),"-")</f>
        <v>1.2 Salaries - outreach workers, medical staff and other service providers</v>
      </c>
      <c r="BB12" s="19">
        <f>BK12/3</f>
        <v>0</v>
      </c>
      <c r="BC12" s="12">
        <f>SUMIFS('[1]3. Expenditure Journal'!$N:$N,'[1]3. Expenditure Journal'!$Y:$Y,'12. Data'!$B12,'[1]3. Expenditure Journal'!$B:$B,'12. Data'!BC$4)</f>
        <v>0</v>
      </c>
      <c r="BD12" s="21">
        <f>BB12-BC12</f>
        <v>0</v>
      </c>
      <c r="BE12" s="19">
        <f>BK12/3</f>
        <v>0</v>
      </c>
      <c r="BF12" s="12">
        <f>SUMIFS('[1]3. Expenditure Journal'!$N:$N,'[1]3. Expenditure Journal'!$Y:$Y,'12. Data'!$B12,'[1]3. Expenditure Journal'!$B:$B,'12. Data'!BF$4)</f>
        <v>0</v>
      </c>
      <c r="BG12" s="21">
        <f>BE12-BF12</f>
        <v>0</v>
      </c>
      <c r="BH12" s="19">
        <f>BK12/3</f>
        <v>0</v>
      </c>
      <c r="BI12" s="12">
        <f>SUMIFS('[1]3. Expenditure Journal'!$N:$N,'[1]3. Expenditure Journal'!$Y:$Y,'12. Data'!$B12,'[1]3. Expenditure Journal'!$B:$B,'12. Data'!BI$4)</f>
        <v>0</v>
      </c>
      <c r="BJ12" s="21">
        <f>BH12-BI12</f>
        <v>0</v>
      </c>
      <c r="BK12" s="18">
        <f>IFERROR(VLOOKUP($B12, '[1]2. Budget'!$C$10:$CN$93, 63, 2), 0)</f>
        <v>0</v>
      </c>
      <c r="BL12" s="18">
        <f>BC12+BF12+BI12</f>
        <v>0</v>
      </c>
      <c r="BM12" s="18">
        <f>BK12-BL12</f>
        <v>0</v>
      </c>
      <c r="BN12" s="19">
        <f>BW12/3</f>
        <v>30000</v>
      </c>
      <c r="BO12" s="12">
        <f>SUMIFS('[1]3. Expenditure Journal'!$N:$N,'[1]3. Expenditure Journal'!$Y:$Y,'12. Data'!$B12,'[1]3. Expenditure Journal'!$B:$B,'12. Data'!BO$4)</f>
        <v>0</v>
      </c>
      <c r="BP12" s="21">
        <f>BN12-BO12</f>
        <v>30000</v>
      </c>
      <c r="BQ12" s="19">
        <f>BW12/3</f>
        <v>30000</v>
      </c>
      <c r="BR12" s="12">
        <f>SUMIFS('[1]3. Expenditure Journal'!$N:$N,'[1]3. Expenditure Journal'!$Y:$Y,'12. Data'!$B12,'[1]3. Expenditure Journal'!$B:$B,'12. Data'!BR$4)</f>
        <v>0</v>
      </c>
      <c r="BS12" s="21">
        <f>BQ12-BR12</f>
        <v>30000</v>
      </c>
      <c r="BT12" s="19">
        <f>BW12/3</f>
        <v>30000</v>
      </c>
      <c r="BU12" s="12">
        <f>SUMIFS('[1]3. Expenditure Journal'!$N:$N,'[1]3. Expenditure Journal'!$Y:$Y,'12. Data'!$B12,'[1]3. Expenditure Journal'!$B:$B,'12. Data'!BU$4)</f>
        <v>30000</v>
      </c>
      <c r="BV12" s="21">
        <f>BT12-BU12</f>
        <v>0</v>
      </c>
      <c r="BW12" s="18">
        <f>IFERROR(VLOOKUP($B12, '[1]2. Budget'!$C$10:$CN$93, 68, 2), 0)</f>
        <v>90000</v>
      </c>
      <c r="BX12" s="18">
        <f>BO12+BR12+BU12</f>
        <v>30000</v>
      </c>
      <c r="BY12" s="18">
        <f>BW12-BX12</f>
        <v>60000</v>
      </c>
      <c r="BZ12" s="19">
        <f>CI12/3</f>
        <v>30000</v>
      </c>
      <c r="CA12" s="12">
        <f>SUMIFS('[1]3. Expenditure Journal'!$N:$N,'[1]3. Expenditure Journal'!$Y:$Y,'12. Data'!$B12,'[1]3. Expenditure Journal'!$B:$B,'12. Data'!CA$4)</f>
        <v>30000</v>
      </c>
      <c r="CB12" s="21">
        <f>BZ12-CA12</f>
        <v>0</v>
      </c>
      <c r="CC12" s="19">
        <f>CI12/3</f>
        <v>30000</v>
      </c>
      <c r="CD12" s="12">
        <f>SUMIFS('[1]3. Expenditure Journal'!$N:$N,'[1]3. Expenditure Journal'!$Y:$Y,'12. Data'!$B12,'[1]3. Expenditure Journal'!$B:$B,'12. Data'!CD$4)</f>
        <v>50000</v>
      </c>
      <c r="CE12" s="21">
        <f>CC12-CD12</f>
        <v>-20000</v>
      </c>
      <c r="CF12" s="19">
        <f>CI12/3</f>
        <v>30000</v>
      </c>
      <c r="CG12" s="12">
        <f>SUMIFS('[1]3. Expenditure Journal'!$N:$N,'[1]3. Expenditure Journal'!$Y:$Y,'12. Data'!$B12,'[1]3. Expenditure Journal'!$B:$B,'12. Data'!CG$4)</f>
        <v>50000</v>
      </c>
      <c r="CH12" s="21">
        <f>CF12-CG12</f>
        <v>-20000</v>
      </c>
      <c r="CI12" s="18">
        <f>IFERROR(VLOOKUP($B12, '[1]2. Budget'!$C$10:$CN$93, 73, 2), 0)</f>
        <v>90000</v>
      </c>
      <c r="CJ12" s="18">
        <f>CA12+CD12+CG12</f>
        <v>130000</v>
      </c>
      <c r="CK12" s="18">
        <f>CI12-CJ12</f>
        <v>-40000</v>
      </c>
      <c r="CL12" s="19">
        <f>CU12/3</f>
        <v>30000</v>
      </c>
      <c r="CM12" s="12">
        <f>SUMIFS('[1]3. Expenditure Journal'!$N:$N,'[1]3. Expenditure Journal'!$Y:$Y,'12. Data'!$B12,'[1]3. Expenditure Journal'!$B:$B,'12. Data'!CM$4)</f>
        <v>50000</v>
      </c>
      <c r="CN12" s="21">
        <f>CL12-CM12</f>
        <v>-20000</v>
      </c>
      <c r="CO12" s="19">
        <f>CU12/3</f>
        <v>30000</v>
      </c>
      <c r="CP12" s="12">
        <f>SUMIFS('[1]3. Expenditure Journal'!$N:$N,'[1]3. Expenditure Journal'!$Y:$Y,'12. Data'!$B12,'[1]3. Expenditure Journal'!$B:$B,'12. Data'!CP$4)</f>
        <v>20000</v>
      </c>
      <c r="CQ12" s="21">
        <f>CO12-CP12</f>
        <v>10000</v>
      </c>
      <c r="CR12" s="19">
        <f>CU12/3</f>
        <v>30000</v>
      </c>
      <c r="CS12" s="12">
        <f>SUMIFS('[1]3. Expenditure Journal'!$N:$N,'[1]3. Expenditure Journal'!$Y:$Y,'12. Data'!$B12,'[1]3. Expenditure Journal'!$B:$B,'12. Data'!CS$4)</f>
        <v>40000</v>
      </c>
      <c r="CT12" s="21">
        <f>CR12-CS12</f>
        <v>-10000</v>
      </c>
      <c r="CU12" s="18">
        <f>IFERROR(VLOOKUP($B12, '[1]2. Budget'!$C$10:$CN$93, 78, 2), 0)</f>
        <v>90000</v>
      </c>
      <c r="CV12" s="18">
        <f>CM12+CP12+CS12</f>
        <v>110000</v>
      </c>
      <c r="CW12" s="18">
        <f>CU12-CV12</f>
        <v>-20000</v>
      </c>
      <c r="DA12" s="12">
        <f>SUMIFS($F12:$CW12,$F$6:$CW$6,DA$6,$F$4:$CW$4,DA$5)+CX105</f>
        <v>0</v>
      </c>
      <c r="DB12" s="13">
        <f>SUMIFS($F12:$CW12,$F$6:$CW$6,DB$6,$F$4:$CW$4,DB$5)+CY12</f>
        <v>0</v>
      </c>
      <c r="DC12" s="13">
        <f>SUMIFS($F12:$CW12,$F$6:$CW$6,DC$6,$F$4:$CW$4,DC$5)+CZ12</f>
        <v>0</v>
      </c>
      <c r="DD12" s="13">
        <f>SUMIFS($F12:$CW12,$F$6:$CW$6,DD$6,$F$4:$CW$4,DD$5)+DA12</f>
        <v>0</v>
      </c>
      <c r="DE12" s="13">
        <f>SUMIFS($F12:$CW12,$F$6:$CW$6,DE$6,$F$4:$CW$4,DE$5)+DB12</f>
        <v>0</v>
      </c>
      <c r="DF12" s="13">
        <f>SUMIFS($F12:$CW12,$F$6:$CW$6,DF$6,$F$4:$CW$4,DF$5)+DC12</f>
        <v>0</v>
      </c>
      <c r="DG12" s="13">
        <f>SUMIFS($F12:$CW12,$F$6:$CW$6,DG$6,$F$4:$CW$4,DG$5)+DD12</f>
        <v>0</v>
      </c>
      <c r="DH12" s="13">
        <f>SUMIFS($F12:$CW12,$F$6:$CW$6,DH$6,$F$4:$CW$4,DH$5)+DE12</f>
        <v>0</v>
      </c>
      <c r="DI12" s="13">
        <f>SUMIFS($F12:$CW12,$F$6:$CW$6,DI$6,$F$4:$CW$4,DI$5)+DF12</f>
        <v>0</v>
      </c>
      <c r="DJ12" s="13">
        <f>SUMIFS($F12:$CW12,$F$6:$CW$6,DJ$6,$F$4:$CW$4,DJ$5)+DG12</f>
        <v>30000</v>
      </c>
      <c r="DK12" s="13">
        <f>SUMIFS($F12:$CW12,$F$6:$CW$6,DK$6,$F$4:$CW$4,DK$5)+DH12</f>
        <v>0</v>
      </c>
      <c r="DL12" s="13">
        <f>SUMIFS($F12:$CW12,$F$6:$CW$6,DL$6,$F$4:$CW$4,DL$5)+DI12</f>
        <v>30000</v>
      </c>
      <c r="DM12" s="13">
        <f>SUMIFS($F12:$CW12,$F$6:$CW$6,DM$6,$F$4:$CW$4,DM$5)+DJ12</f>
        <v>60000</v>
      </c>
      <c r="DN12" s="13">
        <f>SUMIFS($F12:$CW12,$F$6:$CW$6,DN$6,$F$4:$CW$4,DN$5)+DK12</f>
        <v>0</v>
      </c>
      <c r="DO12" s="13">
        <f>SUMIFS($F12:$CW12,$F$6:$CW$6,DO$6,$F$4:$CW$4,DO$5)+DL12</f>
        <v>60000</v>
      </c>
      <c r="DP12" s="13">
        <f>SUMIFS($F12:$CW12,$F$6:$CW$6,DP$6,$F$4:$CW$4,DP$5)+DM12</f>
        <v>90000</v>
      </c>
      <c r="DQ12" s="13">
        <f>SUMIFS($F12:$CW12,$F$6:$CW$6,DQ$6,$F$4:$CW$4,DQ$5)+DN12</f>
        <v>30000</v>
      </c>
      <c r="DR12" s="13">
        <f>SUMIFS($F12:$CW12,$F$6:$CW$6,DR$6,$F$4:$CW$4,DR$5)+DO12</f>
        <v>60000</v>
      </c>
      <c r="DS12" s="13">
        <f>SUMIFS($F12:$CW12,$F$6:$CW$6,DS$6,$F$4:$CW$4,DS$5)+DP12</f>
        <v>120000</v>
      </c>
      <c r="DT12" s="13">
        <f>SUMIFS($F12:$CW12,$F$6:$CW$6,DT$6,$F$4:$CW$4,DT$5)+DQ12</f>
        <v>60000</v>
      </c>
      <c r="DU12" s="13">
        <f>SUMIFS($F12:$CW12,$F$6:$CW$6,DU$6,$F$4:$CW$4,DU$5)+DR12</f>
        <v>60000</v>
      </c>
      <c r="DV12" s="13">
        <f>SUMIFS($F12:$CW12,$F$6:$CW$6,DV$6,$F$4:$CW$4,DV$5)+DS12</f>
        <v>150000</v>
      </c>
      <c r="DW12" s="13">
        <f>SUMIFS($F12:$CW12,$F$6:$CW$6,DW$6,$F$4:$CW$4,DW$5)+DT12</f>
        <v>110000</v>
      </c>
      <c r="DX12" s="13">
        <f>SUMIFS($F12:$CW12,$F$6:$CW$6,DX$6,$F$4:$CW$4,DX$5)+DU12</f>
        <v>40000</v>
      </c>
      <c r="DY12" s="13">
        <f>SUMIFS($F12:$CW12,$F$6:$CW$6,DY$6,$F$4:$CW$4,DY$5)+DV12</f>
        <v>180000</v>
      </c>
      <c r="DZ12" s="13">
        <f>SUMIFS($F12:$CW12,$F$6:$CW$6,DZ$6,$F$4:$CW$4,DZ$5)+DW12</f>
        <v>160000</v>
      </c>
      <c r="EA12" s="13">
        <f>SUMIFS($F12:$CW12,$F$6:$CW$6,EA$6,$F$4:$CW$4,EA$5)+DX12</f>
        <v>20000</v>
      </c>
      <c r="EB12" s="13">
        <f>SUMIFS($F12:$CW12,$F$6:$CW$6,EB$6,$F$4:$CW$4,EB$5)+DY12</f>
        <v>210000</v>
      </c>
      <c r="EC12" s="13">
        <f>SUMIFS($F12:$CW12,$F$6:$CW$6,EC$6,$F$4:$CW$4,EC$5)+DZ12</f>
        <v>210000</v>
      </c>
      <c r="ED12" s="13">
        <f>SUMIFS($F12:$CW12,$F$6:$CW$6,ED$6,$F$4:$CW$4,ED$5)+EA12</f>
        <v>0</v>
      </c>
      <c r="EE12" s="13">
        <f>SUMIFS($F12:$CW12,$F$6:$CW$6,EE$6,$F$4:$CW$4,EE$5)+EB12</f>
        <v>240000</v>
      </c>
      <c r="EF12" s="13">
        <f>SUMIFS($F12:$CW12,$F$6:$CW$6,EF$6,$F$4:$CW$4,EF$5)+EC12</f>
        <v>230000</v>
      </c>
      <c r="EG12" s="13">
        <f>SUMIFS($F12:$CW12,$F$6:$CW$6,EG$6,$F$4:$CW$4,EG$5)+ED12</f>
        <v>-10000</v>
      </c>
      <c r="EH12" s="13">
        <f>SUMIFS($F12:$CW12,$F$6:$CW$6,EH$6,$F$4:$CW$4,EH$5)+EE12</f>
        <v>270000</v>
      </c>
      <c r="EI12" s="13">
        <f>SUMIFS($F12:$CW12,$F$6:$CW$6,EI$6,$F$4:$CW$4,EI$5)+EF12</f>
        <v>270000</v>
      </c>
      <c r="EJ12" s="13">
        <f>SUMIFS($F12:$CW12,$F$6:$CW$6,EJ$6,$F$4:$CW$4,EJ$5)+EG12</f>
        <v>-20000</v>
      </c>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5"/>
    </row>
    <row r="13" spans="2:212" ht="59.25" customHeight="1" x14ac:dyDescent="0.35">
      <c r="B13" s="23">
        <v>1787</v>
      </c>
      <c r="D13" s="22" t="str">
        <f>IFERROR(VLOOKUP($B13,'[1]2. Budget'!$C$7:$CN$104,5,2),"-")</f>
        <v>Increase the number of mobile units and strengthen differentiated service delivery approach - HTS Counsellors</v>
      </c>
      <c r="E13" s="22" t="str">
        <f>IFERROR(VLOOKUP($B13,'[1]2. Budget'!$C$7:$CN$104,7,2),"-")</f>
        <v>1.2 Salaries - outreach workers, medical staff and other service providers</v>
      </c>
      <c r="BB13" s="19">
        <f>BK13/3</f>
        <v>26607.100000000002</v>
      </c>
      <c r="BC13" s="12">
        <f>SUMIFS('[1]3. Expenditure Journal'!$N:$N,'[1]3. Expenditure Journal'!$Y:$Y,'12. Data'!$B13,'[1]3. Expenditure Journal'!$B:$B,'12. Data'!BC$4)</f>
        <v>0</v>
      </c>
      <c r="BD13" s="21">
        <f>BB13-BC13</f>
        <v>26607.100000000002</v>
      </c>
      <c r="BE13" s="19">
        <f>BK13/3</f>
        <v>26607.100000000002</v>
      </c>
      <c r="BF13" s="12">
        <f>SUMIFS('[1]3. Expenditure Journal'!$N:$N,'[1]3. Expenditure Journal'!$Y:$Y,'12. Data'!$B13,'[1]3. Expenditure Journal'!$B:$B,'12. Data'!BF$4)</f>
        <v>0</v>
      </c>
      <c r="BG13" s="21">
        <f>BE13-BF13</f>
        <v>26607.100000000002</v>
      </c>
      <c r="BH13" s="19">
        <f>BK13/3</f>
        <v>26607.100000000002</v>
      </c>
      <c r="BI13" s="12">
        <f>SUMIFS('[1]3. Expenditure Journal'!$N:$N,'[1]3. Expenditure Journal'!$Y:$Y,'12. Data'!$B13,'[1]3. Expenditure Journal'!$B:$B,'12. Data'!BI$4)</f>
        <v>15964.26</v>
      </c>
      <c r="BJ13" s="21">
        <f>BH13-BI13</f>
        <v>10642.840000000002</v>
      </c>
      <c r="BK13" s="18">
        <f>IFERROR(VLOOKUP($B13, '[1]2. Budget'!$C$10:$CN$93, 63, 2), 0)</f>
        <v>79821.3</v>
      </c>
      <c r="BL13" s="18">
        <f>BC13+BF13+BI13</f>
        <v>15964.26</v>
      </c>
      <c r="BM13" s="18">
        <f>BK13-BL13</f>
        <v>63857.04</v>
      </c>
      <c r="BN13" s="19">
        <f>BW13/3</f>
        <v>53214.200000000004</v>
      </c>
      <c r="BO13" s="12">
        <f>SUMIFS('[1]3. Expenditure Journal'!$N:$N,'[1]3. Expenditure Journal'!$Y:$Y,'12. Data'!$B13,'[1]3. Expenditure Journal'!$B:$B,'12. Data'!BO$4)</f>
        <v>15964.26</v>
      </c>
      <c r="BP13" s="21">
        <f>BN13-BO13</f>
        <v>37249.94</v>
      </c>
      <c r="BQ13" s="19">
        <f>BW13/3</f>
        <v>53214.200000000004</v>
      </c>
      <c r="BR13" s="12">
        <f>SUMIFS('[1]3. Expenditure Journal'!$N:$N,'[1]3. Expenditure Journal'!$Y:$Y,'12. Data'!$B13,'[1]3. Expenditure Journal'!$B:$B,'12. Data'!BR$4)</f>
        <v>15964.26</v>
      </c>
      <c r="BS13" s="21">
        <f>BQ13-BR13</f>
        <v>37249.94</v>
      </c>
      <c r="BT13" s="19">
        <f>BW13/3</f>
        <v>53214.200000000004</v>
      </c>
      <c r="BU13" s="12">
        <f>SUMIFS('[1]3. Expenditure Journal'!$N:$N,'[1]3. Expenditure Journal'!$Y:$Y,'12. Data'!$B13,'[1]3. Expenditure Journal'!$B:$B,'12. Data'!BU$4)</f>
        <v>42571.359999999993</v>
      </c>
      <c r="BV13" s="21">
        <f>BT13-BU13</f>
        <v>10642.840000000011</v>
      </c>
      <c r="BW13" s="18">
        <f>IFERROR(VLOOKUP($B13, '[1]2. Budget'!$C$10:$CN$93, 68, 2), 0)</f>
        <v>159642.6</v>
      </c>
      <c r="BX13" s="18">
        <f>BO13+BR13+BU13</f>
        <v>74499.87999999999</v>
      </c>
      <c r="BY13" s="18">
        <f>BW13-BX13</f>
        <v>85142.720000000016</v>
      </c>
      <c r="BZ13" s="19">
        <f>CI13/3</f>
        <v>53214.200000000004</v>
      </c>
      <c r="CA13" s="12">
        <f>SUMIFS('[1]3. Expenditure Journal'!$N:$N,'[1]3. Expenditure Journal'!$Y:$Y,'12. Data'!$B13,'[1]3. Expenditure Journal'!$B:$B,'12. Data'!CA$4)</f>
        <v>47892.779999999992</v>
      </c>
      <c r="CB13" s="21">
        <f>BZ13-CA13</f>
        <v>5321.4200000000128</v>
      </c>
      <c r="CC13" s="19">
        <f>CI13/3</f>
        <v>53214.200000000004</v>
      </c>
      <c r="CD13" s="12">
        <f>SUMIFS('[1]3. Expenditure Journal'!$N:$N,'[1]3. Expenditure Journal'!$Y:$Y,'12. Data'!$B13,'[1]3. Expenditure Journal'!$B:$B,'12. Data'!CD$4)</f>
        <v>90464.139999999985</v>
      </c>
      <c r="CE13" s="21">
        <f>CC13-CD13</f>
        <v>-37249.939999999981</v>
      </c>
      <c r="CF13" s="19">
        <f>CI13/3</f>
        <v>53214.200000000004</v>
      </c>
      <c r="CG13" s="12">
        <f>SUMIFS('[1]3. Expenditure Journal'!$N:$N,'[1]3. Expenditure Journal'!$Y:$Y,'12. Data'!$B13,'[1]3. Expenditure Journal'!$B:$B,'12. Data'!CG$4)</f>
        <v>90464.139999999985</v>
      </c>
      <c r="CH13" s="21">
        <f>CF13-CG13</f>
        <v>-37249.939999999981</v>
      </c>
      <c r="CI13" s="18">
        <f>IFERROR(VLOOKUP($B13, '[1]2. Budget'!$C$10:$CN$93, 73, 2), 0)</f>
        <v>159642.6</v>
      </c>
      <c r="CJ13" s="18">
        <f>CA13+CD13+CG13</f>
        <v>228821.05999999997</v>
      </c>
      <c r="CK13" s="18">
        <f>CI13-CJ13</f>
        <v>-69178.459999999963</v>
      </c>
      <c r="CL13" s="19">
        <f>CU13/3</f>
        <v>53214.200000000004</v>
      </c>
      <c r="CM13" s="12">
        <f>SUMIFS('[1]3. Expenditure Journal'!$N:$N,'[1]3. Expenditure Journal'!$Y:$Y,'12. Data'!$B13,'[1]3. Expenditure Journal'!$B:$B,'12. Data'!CM$4)</f>
        <v>90464.139999999985</v>
      </c>
      <c r="CN13" s="21">
        <f>CL13-CM13</f>
        <v>-37249.939999999981</v>
      </c>
      <c r="CO13" s="19">
        <f>CU13/3</f>
        <v>53214.200000000004</v>
      </c>
      <c r="CP13" s="12">
        <f>SUMIFS('[1]3. Expenditure Journal'!$N:$N,'[1]3. Expenditure Journal'!$Y:$Y,'12. Data'!$B13,'[1]3. Expenditure Journal'!$B:$B,'12. Data'!CP$4)</f>
        <v>53214.19999999999</v>
      </c>
      <c r="CQ13" s="21">
        <f>CO13-CP13</f>
        <v>0</v>
      </c>
      <c r="CR13" s="19">
        <f>CU13/3</f>
        <v>53214.200000000004</v>
      </c>
      <c r="CS13" s="12">
        <f>SUMIFS('[1]3. Expenditure Journal'!$N:$N,'[1]3. Expenditure Journal'!$Y:$Y,'12. Data'!$B13,'[1]3. Expenditure Journal'!$B:$B,'12. Data'!CS$4)</f>
        <v>63857.039999999986</v>
      </c>
      <c r="CT13" s="21">
        <f>CR13-CS13</f>
        <v>-10642.839999999982</v>
      </c>
      <c r="CU13" s="18">
        <f>IFERROR(VLOOKUP($B13, '[1]2. Budget'!$C$10:$CN$93, 78, 2), 0)</f>
        <v>159642.6</v>
      </c>
      <c r="CV13" s="18">
        <f>CM13+CP13+CS13</f>
        <v>207535.37999999995</v>
      </c>
      <c r="CW13" s="18">
        <f>CU13-CV13</f>
        <v>-47892.779999999941</v>
      </c>
      <c r="DA13" s="12">
        <f>SUMIFS($F13:$CW13,$F$6:$CW$6,DA$6,$F$4:$CW$4,DA$5)+CX106</f>
        <v>26607.100000000002</v>
      </c>
      <c r="DB13" s="13">
        <f>SUMIFS($F13:$CW13,$F$6:$CW$6,DB$6,$F$4:$CW$4,DB$5)+CY13</f>
        <v>0</v>
      </c>
      <c r="DC13" s="13">
        <f>SUMIFS($F13:$CW13,$F$6:$CW$6,DC$6,$F$4:$CW$4,DC$5)+CZ13</f>
        <v>26607.100000000002</v>
      </c>
      <c r="DD13" s="13">
        <f>SUMIFS($F13:$CW13,$F$6:$CW$6,DD$6,$F$4:$CW$4,DD$5)+DA13</f>
        <v>53214.200000000004</v>
      </c>
      <c r="DE13" s="13">
        <f>SUMIFS($F13:$CW13,$F$6:$CW$6,DE$6,$F$4:$CW$4,DE$5)+DB13</f>
        <v>0</v>
      </c>
      <c r="DF13" s="13">
        <f>SUMIFS($F13:$CW13,$F$6:$CW$6,DF$6,$F$4:$CW$4,DF$5)+DC13</f>
        <v>53214.200000000004</v>
      </c>
      <c r="DG13" s="13">
        <f>SUMIFS($F13:$CW13,$F$6:$CW$6,DG$6,$F$4:$CW$4,DG$5)+DD13</f>
        <v>79821.3</v>
      </c>
      <c r="DH13" s="13">
        <f>SUMIFS($F13:$CW13,$F$6:$CW$6,DH$6,$F$4:$CW$4,DH$5)+DE13</f>
        <v>15964.26</v>
      </c>
      <c r="DI13" s="13">
        <f>SUMIFS($F13:$CW13,$F$6:$CW$6,DI$6,$F$4:$CW$4,DI$5)+DF13</f>
        <v>63857.040000000008</v>
      </c>
      <c r="DJ13" s="13">
        <f>SUMIFS($F13:$CW13,$F$6:$CW$6,DJ$6,$F$4:$CW$4,DJ$5)+DG13</f>
        <v>133035.5</v>
      </c>
      <c r="DK13" s="13">
        <f>SUMIFS($F13:$CW13,$F$6:$CW$6,DK$6,$F$4:$CW$4,DK$5)+DH13</f>
        <v>31928.52</v>
      </c>
      <c r="DL13" s="13">
        <f>SUMIFS($F13:$CW13,$F$6:$CW$6,DL$6,$F$4:$CW$4,DL$5)+DI13</f>
        <v>101106.98000000001</v>
      </c>
      <c r="DM13" s="13">
        <f>SUMIFS($F13:$CW13,$F$6:$CW$6,DM$6,$F$4:$CW$4,DM$5)+DJ13</f>
        <v>186249.7</v>
      </c>
      <c r="DN13" s="13">
        <f>SUMIFS($F13:$CW13,$F$6:$CW$6,DN$6,$F$4:$CW$4,DN$5)+DK13</f>
        <v>47892.78</v>
      </c>
      <c r="DO13" s="13">
        <f>SUMIFS($F13:$CW13,$F$6:$CW$6,DO$6,$F$4:$CW$4,DO$5)+DL13</f>
        <v>138356.92000000001</v>
      </c>
      <c r="DP13" s="13">
        <f>SUMIFS($F13:$CW13,$F$6:$CW$6,DP$6,$F$4:$CW$4,DP$5)+DM13</f>
        <v>239463.90000000002</v>
      </c>
      <c r="DQ13" s="13">
        <f>SUMIFS($F13:$CW13,$F$6:$CW$6,DQ$6,$F$4:$CW$4,DQ$5)+DN13</f>
        <v>90464.139999999985</v>
      </c>
      <c r="DR13" s="13">
        <f>SUMIFS($F13:$CW13,$F$6:$CW$6,DR$6,$F$4:$CW$4,DR$5)+DO13</f>
        <v>148999.76</v>
      </c>
      <c r="DS13" s="13">
        <f>SUMIFS($F13:$CW13,$F$6:$CW$6,DS$6,$F$4:$CW$4,DS$5)+DP13</f>
        <v>292678.10000000003</v>
      </c>
      <c r="DT13" s="13">
        <f>SUMIFS($F13:$CW13,$F$6:$CW$6,DT$6,$F$4:$CW$4,DT$5)+DQ13</f>
        <v>138356.91999999998</v>
      </c>
      <c r="DU13" s="13">
        <f>SUMIFS($F13:$CW13,$F$6:$CW$6,DU$6,$F$4:$CW$4,DU$5)+DR13</f>
        <v>154321.18000000002</v>
      </c>
      <c r="DV13" s="13">
        <f>SUMIFS($F13:$CW13,$F$6:$CW$6,DV$6,$F$4:$CW$4,DV$5)+DS13</f>
        <v>345892.30000000005</v>
      </c>
      <c r="DW13" s="13">
        <f>SUMIFS($F13:$CW13,$F$6:$CW$6,DW$6,$F$4:$CW$4,DW$5)+DT13</f>
        <v>228821.05999999997</v>
      </c>
      <c r="DX13" s="13">
        <f>SUMIFS($F13:$CW13,$F$6:$CW$6,DX$6,$F$4:$CW$4,DX$5)+DU13</f>
        <v>117071.24000000005</v>
      </c>
      <c r="DY13" s="13">
        <f>SUMIFS($F13:$CW13,$F$6:$CW$6,DY$6,$F$4:$CW$4,DY$5)+DV13</f>
        <v>399106.50000000006</v>
      </c>
      <c r="DZ13" s="13">
        <f>SUMIFS($F13:$CW13,$F$6:$CW$6,DZ$6,$F$4:$CW$4,DZ$5)+DW13</f>
        <v>319285.19999999995</v>
      </c>
      <c r="EA13" s="13">
        <f>SUMIFS($F13:$CW13,$F$6:$CW$6,EA$6,$F$4:$CW$4,EA$5)+DX13</f>
        <v>79821.300000000076</v>
      </c>
      <c r="EB13" s="13">
        <f>SUMIFS($F13:$CW13,$F$6:$CW$6,EB$6,$F$4:$CW$4,EB$5)+DY13</f>
        <v>452320.70000000007</v>
      </c>
      <c r="EC13" s="13">
        <f>SUMIFS($F13:$CW13,$F$6:$CW$6,EC$6,$F$4:$CW$4,EC$5)+DZ13</f>
        <v>409749.33999999997</v>
      </c>
      <c r="ED13" s="13">
        <f>SUMIFS($F13:$CW13,$F$6:$CW$6,ED$6,$F$4:$CW$4,ED$5)+EA13</f>
        <v>42571.360000000095</v>
      </c>
      <c r="EE13" s="13">
        <f>SUMIFS($F13:$CW13,$F$6:$CW$6,EE$6,$F$4:$CW$4,EE$5)+EB13</f>
        <v>505534.90000000008</v>
      </c>
      <c r="EF13" s="13">
        <f>SUMIFS($F13:$CW13,$F$6:$CW$6,EF$6,$F$4:$CW$4,EF$5)+EC13</f>
        <v>462963.54</v>
      </c>
      <c r="EG13" s="13">
        <f>SUMIFS($F13:$CW13,$F$6:$CW$6,EG$6,$F$4:$CW$4,EG$5)+ED13</f>
        <v>31928.520000000113</v>
      </c>
      <c r="EH13" s="13">
        <f>SUMIFS($F13:$CW13,$F$6:$CW$6,EH$6,$F$4:$CW$4,EH$5)+EE13</f>
        <v>558749.10000000009</v>
      </c>
      <c r="EI13" s="13">
        <f>SUMIFS($F13:$CW13,$F$6:$CW$6,EI$6,$F$4:$CW$4,EI$5)+EF13</f>
        <v>526820.57999999996</v>
      </c>
      <c r="EJ13" s="13">
        <f>SUMIFS($F13:$CW13,$F$6:$CW$6,EJ$6,$F$4:$CW$4,EJ$5)+EG13</f>
        <v>21285.680000000131</v>
      </c>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5"/>
    </row>
    <row r="14" spans="2:212" ht="59.25" customHeight="1" x14ac:dyDescent="0.35">
      <c r="B14" s="23">
        <v>1788</v>
      </c>
      <c r="D14" s="22" t="str">
        <f>IFERROR(VLOOKUP($B14,'[1]2. Budget'!$C$7:$CN$104,5,2),"-")</f>
        <v>District health package for AGYW 15-24 in schools, safes spaces and TVETS - Clinical Supervisor</v>
      </c>
      <c r="E14" s="22" t="str">
        <f>IFERROR(VLOOKUP($B14,'[1]2. Budget'!$C$7:$CN$104,7,2),"-")</f>
        <v>1.2 Salaries - outreach workers, medical staff and other service providers</v>
      </c>
      <c r="BB14" s="19">
        <f>BK14/3</f>
        <v>38430.400000000001</v>
      </c>
      <c r="BC14" s="12">
        <f>SUMIFS('[1]3. Expenditure Journal'!$N:$N,'[1]3. Expenditure Journal'!$Y:$Y,'12. Data'!$B14,'[1]3. Expenditure Journal'!$B:$B,'12. Data'!BC$4)</f>
        <v>0</v>
      </c>
      <c r="BD14" s="21">
        <f>BB14-BC14</f>
        <v>38430.400000000001</v>
      </c>
      <c r="BE14" s="19">
        <f>BK14/3</f>
        <v>38430.400000000001</v>
      </c>
      <c r="BF14" s="12">
        <f>SUMIFS('[1]3. Expenditure Journal'!$N:$N,'[1]3. Expenditure Journal'!$Y:$Y,'12. Data'!$B14,'[1]3. Expenditure Journal'!$B:$B,'12. Data'!BF$4)</f>
        <v>0</v>
      </c>
      <c r="BG14" s="21">
        <f>BE14-BF14</f>
        <v>38430.400000000001</v>
      </c>
      <c r="BH14" s="19">
        <f>BK14/3</f>
        <v>38430.400000000001</v>
      </c>
      <c r="BI14" s="12">
        <f>SUMIFS('[1]3. Expenditure Journal'!$N:$N,'[1]3. Expenditure Journal'!$Y:$Y,'12. Data'!$B14,'[1]3. Expenditure Journal'!$B:$B,'12. Data'!BI$4)</f>
        <v>38430.400000000001</v>
      </c>
      <c r="BJ14" s="21">
        <f>BH14-BI14</f>
        <v>0</v>
      </c>
      <c r="BK14" s="18">
        <f>IFERROR(VLOOKUP($B14, '[1]2. Budget'!$C$10:$CN$93, 63, 2), 0)</f>
        <v>115291.2</v>
      </c>
      <c r="BL14" s="18">
        <f>BC14+BF14+BI14</f>
        <v>38430.400000000001</v>
      </c>
      <c r="BM14" s="18">
        <f>BK14-BL14</f>
        <v>76860.799999999988</v>
      </c>
      <c r="BN14" s="19">
        <f>BW14/3</f>
        <v>38430.400000000001</v>
      </c>
      <c r="BO14" s="12">
        <f>SUMIFS('[1]3. Expenditure Journal'!$N:$N,'[1]3. Expenditure Journal'!$Y:$Y,'12. Data'!$B14,'[1]3. Expenditure Journal'!$B:$B,'12. Data'!BO$4)</f>
        <v>38430.400000000001</v>
      </c>
      <c r="BP14" s="21">
        <f>BN14-BO14</f>
        <v>0</v>
      </c>
      <c r="BQ14" s="19">
        <f>BW14/3</f>
        <v>38430.400000000001</v>
      </c>
      <c r="BR14" s="12">
        <f>SUMIFS('[1]3. Expenditure Journal'!$N:$N,'[1]3. Expenditure Journal'!$Y:$Y,'12. Data'!$B14,'[1]3. Expenditure Journal'!$B:$B,'12. Data'!BR$4)</f>
        <v>38430.400000000001</v>
      </c>
      <c r="BS14" s="21">
        <f>BQ14-BR14</f>
        <v>0</v>
      </c>
      <c r="BT14" s="19">
        <f>BW14/3</f>
        <v>38430.400000000001</v>
      </c>
      <c r="BU14" s="12">
        <f>SUMIFS('[1]3. Expenditure Journal'!$N:$N,'[1]3. Expenditure Journal'!$Y:$Y,'12. Data'!$B14,'[1]3. Expenditure Journal'!$B:$B,'12. Data'!BU$4)</f>
        <v>38430.400000000001</v>
      </c>
      <c r="BV14" s="21">
        <f>BT14-BU14</f>
        <v>0</v>
      </c>
      <c r="BW14" s="18">
        <f>IFERROR(VLOOKUP($B14, '[1]2. Budget'!$C$10:$CN$93, 68, 2), 0)</f>
        <v>115291.2</v>
      </c>
      <c r="BX14" s="18">
        <f>BO14+BR14+BU14</f>
        <v>115291.20000000001</v>
      </c>
      <c r="BY14" s="18">
        <f>BW14-BX14</f>
        <v>0</v>
      </c>
      <c r="BZ14" s="19">
        <f>CI14/3</f>
        <v>38430.400000000001</v>
      </c>
      <c r="CA14" s="12">
        <f>SUMIFS('[1]3. Expenditure Journal'!$N:$N,'[1]3. Expenditure Journal'!$Y:$Y,'12. Data'!$B14,'[1]3. Expenditure Journal'!$B:$B,'12. Data'!CA$4)</f>
        <v>38430.400000000001</v>
      </c>
      <c r="CB14" s="21">
        <f>BZ14-CA14</f>
        <v>0</v>
      </c>
      <c r="CC14" s="19">
        <f>CI14/3</f>
        <v>38430.400000000001</v>
      </c>
      <c r="CD14" s="12">
        <f>SUMIFS('[1]3. Expenditure Journal'!$N:$N,'[1]3. Expenditure Journal'!$Y:$Y,'12. Data'!$B14,'[1]3. Expenditure Journal'!$B:$B,'12. Data'!CD$4)</f>
        <v>38430.400000000001</v>
      </c>
      <c r="CE14" s="21">
        <f>CC14-CD14</f>
        <v>0</v>
      </c>
      <c r="CF14" s="19">
        <f>CI14/3</f>
        <v>38430.400000000001</v>
      </c>
      <c r="CG14" s="12">
        <f>SUMIFS('[1]3. Expenditure Journal'!$N:$N,'[1]3. Expenditure Journal'!$Y:$Y,'12. Data'!$B14,'[1]3. Expenditure Journal'!$B:$B,'12. Data'!CG$4)</f>
        <v>38430.400000000001</v>
      </c>
      <c r="CH14" s="21">
        <f>CF14-CG14</f>
        <v>0</v>
      </c>
      <c r="CI14" s="18">
        <f>IFERROR(VLOOKUP($B14, '[1]2. Budget'!$C$10:$CN$93, 73, 2), 0)</f>
        <v>115291.2</v>
      </c>
      <c r="CJ14" s="18">
        <f>CA14+CD14+CG14</f>
        <v>115291.20000000001</v>
      </c>
      <c r="CK14" s="18">
        <f>CI14-CJ14</f>
        <v>0</v>
      </c>
      <c r="CL14" s="19">
        <f>CU14/3</f>
        <v>38430.400000000001</v>
      </c>
      <c r="CM14" s="12">
        <f>SUMIFS('[1]3. Expenditure Journal'!$N:$N,'[1]3. Expenditure Journal'!$Y:$Y,'12. Data'!$B14,'[1]3. Expenditure Journal'!$B:$B,'12. Data'!CM$4)</f>
        <v>38430.400000000001</v>
      </c>
      <c r="CN14" s="21">
        <f>CL14-CM14</f>
        <v>0</v>
      </c>
      <c r="CO14" s="19">
        <f>CU14/3</f>
        <v>38430.400000000001</v>
      </c>
      <c r="CP14" s="12">
        <f>SUMIFS('[1]3. Expenditure Journal'!$N:$N,'[1]3. Expenditure Journal'!$Y:$Y,'12. Data'!$B14,'[1]3. Expenditure Journal'!$B:$B,'12. Data'!CP$4)</f>
        <v>38430.400000000001</v>
      </c>
      <c r="CQ14" s="21">
        <f>CO14-CP14</f>
        <v>0</v>
      </c>
      <c r="CR14" s="19">
        <f>CU14/3</f>
        <v>38430.400000000001</v>
      </c>
      <c r="CS14" s="12">
        <f>SUMIFS('[1]3. Expenditure Journal'!$N:$N,'[1]3. Expenditure Journal'!$Y:$Y,'12. Data'!$B14,'[1]3. Expenditure Journal'!$B:$B,'12. Data'!CS$4)</f>
        <v>38430.400000000001</v>
      </c>
      <c r="CT14" s="21">
        <f>CR14-CS14</f>
        <v>0</v>
      </c>
      <c r="CU14" s="18">
        <f>IFERROR(VLOOKUP($B14, '[1]2. Budget'!$C$10:$CN$93, 78, 2), 0)</f>
        <v>115291.2</v>
      </c>
      <c r="CV14" s="18">
        <f>CM14+CP14+CS14</f>
        <v>115291.20000000001</v>
      </c>
      <c r="CW14" s="18">
        <f>CU14-CV14</f>
        <v>0</v>
      </c>
      <c r="DA14" s="12">
        <f>SUMIFS($F14:$CW14,$F$6:$CW$6,DA$6,$F$4:$CW$4,DA$5)+CX107</f>
        <v>38430.400000000001</v>
      </c>
      <c r="DB14" s="13">
        <f>SUMIFS($F14:$CW14,$F$6:$CW$6,DB$6,$F$4:$CW$4,DB$5)+CY14</f>
        <v>0</v>
      </c>
      <c r="DC14" s="13">
        <f>SUMIFS($F14:$CW14,$F$6:$CW$6,DC$6,$F$4:$CW$4,DC$5)+CZ14</f>
        <v>38430.400000000001</v>
      </c>
      <c r="DD14" s="13">
        <f>SUMIFS($F14:$CW14,$F$6:$CW$6,DD$6,$F$4:$CW$4,DD$5)+DA14</f>
        <v>76860.800000000003</v>
      </c>
      <c r="DE14" s="13">
        <f>SUMIFS($F14:$CW14,$F$6:$CW$6,DE$6,$F$4:$CW$4,DE$5)+DB14</f>
        <v>0</v>
      </c>
      <c r="DF14" s="13">
        <f>SUMIFS($F14:$CW14,$F$6:$CW$6,DF$6,$F$4:$CW$4,DF$5)+DC14</f>
        <v>76860.800000000003</v>
      </c>
      <c r="DG14" s="13">
        <f>SUMIFS($F14:$CW14,$F$6:$CW$6,DG$6,$F$4:$CW$4,DG$5)+DD14</f>
        <v>115291.20000000001</v>
      </c>
      <c r="DH14" s="13">
        <f>SUMIFS($F14:$CW14,$F$6:$CW$6,DH$6,$F$4:$CW$4,DH$5)+DE14</f>
        <v>38430.400000000001</v>
      </c>
      <c r="DI14" s="13">
        <f>SUMIFS($F14:$CW14,$F$6:$CW$6,DI$6,$F$4:$CW$4,DI$5)+DF14</f>
        <v>76860.800000000003</v>
      </c>
      <c r="DJ14" s="13">
        <f>SUMIFS($F14:$CW14,$F$6:$CW$6,DJ$6,$F$4:$CW$4,DJ$5)+DG14</f>
        <v>153721.60000000001</v>
      </c>
      <c r="DK14" s="13">
        <f>SUMIFS($F14:$CW14,$F$6:$CW$6,DK$6,$F$4:$CW$4,DK$5)+DH14</f>
        <v>76860.800000000003</v>
      </c>
      <c r="DL14" s="13">
        <f>SUMIFS($F14:$CW14,$F$6:$CW$6,DL$6,$F$4:$CW$4,DL$5)+DI14</f>
        <v>76860.800000000003</v>
      </c>
      <c r="DM14" s="13">
        <f>SUMIFS($F14:$CW14,$F$6:$CW$6,DM$6,$F$4:$CW$4,DM$5)+DJ14</f>
        <v>192152</v>
      </c>
      <c r="DN14" s="13">
        <f>SUMIFS($F14:$CW14,$F$6:$CW$6,DN$6,$F$4:$CW$4,DN$5)+DK14</f>
        <v>115291.20000000001</v>
      </c>
      <c r="DO14" s="13">
        <f>SUMIFS($F14:$CW14,$F$6:$CW$6,DO$6,$F$4:$CW$4,DO$5)+DL14</f>
        <v>76860.800000000003</v>
      </c>
      <c r="DP14" s="13">
        <f>SUMIFS($F14:$CW14,$F$6:$CW$6,DP$6,$F$4:$CW$4,DP$5)+DM14</f>
        <v>230582.39999999999</v>
      </c>
      <c r="DQ14" s="13">
        <f>SUMIFS($F14:$CW14,$F$6:$CW$6,DQ$6,$F$4:$CW$4,DQ$5)+DN14</f>
        <v>153721.60000000001</v>
      </c>
      <c r="DR14" s="13">
        <f>SUMIFS($F14:$CW14,$F$6:$CW$6,DR$6,$F$4:$CW$4,DR$5)+DO14</f>
        <v>76860.800000000003</v>
      </c>
      <c r="DS14" s="13">
        <f>SUMIFS($F14:$CW14,$F$6:$CW$6,DS$6,$F$4:$CW$4,DS$5)+DP14</f>
        <v>269012.8</v>
      </c>
      <c r="DT14" s="13">
        <f>SUMIFS($F14:$CW14,$F$6:$CW$6,DT$6,$F$4:$CW$4,DT$5)+DQ14</f>
        <v>192152</v>
      </c>
      <c r="DU14" s="13">
        <f>SUMIFS($F14:$CW14,$F$6:$CW$6,DU$6,$F$4:$CW$4,DU$5)+DR14</f>
        <v>76860.800000000003</v>
      </c>
      <c r="DV14" s="13">
        <f>SUMIFS($F14:$CW14,$F$6:$CW$6,DV$6,$F$4:$CW$4,DV$5)+DS14</f>
        <v>307443.20000000001</v>
      </c>
      <c r="DW14" s="13">
        <f>SUMIFS($F14:$CW14,$F$6:$CW$6,DW$6,$F$4:$CW$4,DW$5)+DT14</f>
        <v>230582.39999999999</v>
      </c>
      <c r="DX14" s="13">
        <f>SUMIFS($F14:$CW14,$F$6:$CW$6,DX$6,$F$4:$CW$4,DX$5)+DU14</f>
        <v>76860.800000000003</v>
      </c>
      <c r="DY14" s="13">
        <f>SUMIFS($F14:$CW14,$F$6:$CW$6,DY$6,$F$4:$CW$4,DY$5)+DV14</f>
        <v>345873.60000000003</v>
      </c>
      <c r="DZ14" s="13">
        <f>SUMIFS($F14:$CW14,$F$6:$CW$6,DZ$6,$F$4:$CW$4,DZ$5)+DW14</f>
        <v>269012.8</v>
      </c>
      <c r="EA14" s="13">
        <f>SUMIFS($F14:$CW14,$F$6:$CW$6,EA$6,$F$4:$CW$4,EA$5)+DX14</f>
        <v>76860.800000000003</v>
      </c>
      <c r="EB14" s="13">
        <f>SUMIFS($F14:$CW14,$F$6:$CW$6,EB$6,$F$4:$CW$4,EB$5)+DY14</f>
        <v>384304.00000000006</v>
      </c>
      <c r="EC14" s="13">
        <f>SUMIFS($F14:$CW14,$F$6:$CW$6,EC$6,$F$4:$CW$4,EC$5)+DZ14</f>
        <v>307443.20000000001</v>
      </c>
      <c r="ED14" s="13">
        <f>SUMIFS($F14:$CW14,$F$6:$CW$6,ED$6,$F$4:$CW$4,ED$5)+EA14</f>
        <v>76860.800000000003</v>
      </c>
      <c r="EE14" s="13">
        <f>SUMIFS($F14:$CW14,$F$6:$CW$6,EE$6,$F$4:$CW$4,EE$5)+EB14</f>
        <v>422734.40000000008</v>
      </c>
      <c r="EF14" s="13">
        <f>SUMIFS($F14:$CW14,$F$6:$CW$6,EF$6,$F$4:$CW$4,EF$5)+EC14</f>
        <v>345873.60000000003</v>
      </c>
      <c r="EG14" s="13">
        <f>SUMIFS($F14:$CW14,$F$6:$CW$6,EG$6,$F$4:$CW$4,EG$5)+ED14</f>
        <v>76860.800000000003</v>
      </c>
      <c r="EH14" s="13">
        <f>SUMIFS($F14:$CW14,$F$6:$CW$6,EH$6,$F$4:$CW$4,EH$5)+EE14</f>
        <v>461164.8000000001</v>
      </c>
      <c r="EI14" s="13">
        <f>SUMIFS($F14:$CW14,$F$6:$CW$6,EI$6,$F$4:$CW$4,EI$5)+EF14</f>
        <v>384304.00000000006</v>
      </c>
      <c r="EJ14" s="13">
        <f>SUMIFS($F14:$CW14,$F$6:$CW$6,EJ$6,$F$4:$CW$4,EJ$5)+EG14</f>
        <v>76860.800000000003</v>
      </c>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5"/>
    </row>
    <row r="15" spans="2:212" ht="59.25" customHeight="1" x14ac:dyDescent="0.35">
      <c r="B15" s="23">
        <v>1789</v>
      </c>
      <c r="D15" s="22" t="str">
        <f>IFERROR(VLOOKUP($B15,'[1]2. Budget'!$C$7:$CN$104,5,2),"-")</f>
        <v>Supervisory travel costs for AYP programme</v>
      </c>
      <c r="E15" s="22" t="str">
        <f>IFERROR(VLOOKUP($B15,'[1]2. Budget'!$C$7:$CN$104,7,2),"-")</f>
        <v>2.3 Supervision/surveys/data collection related per diems/transport/other costs</v>
      </c>
      <c r="BB15" s="19">
        <f>BK15/3</f>
        <v>0</v>
      </c>
      <c r="BC15" s="12">
        <f>SUMIFS('[1]3. Expenditure Journal'!$N:$N,'[1]3. Expenditure Journal'!$Y:$Y,'12. Data'!$B15,'[1]3. Expenditure Journal'!$B:$B,'12. Data'!BC$4)</f>
        <v>0</v>
      </c>
      <c r="BD15" s="21">
        <f>BB15-BC15</f>
        <v>0</v>
      </c>
      <c r="BE15" s="19">
        <f>BK15/3</f>
        <v>0</v>
      </c>
      <c r="BF15" s="12">
        <f>SUMIFS('[1]3. Expenditure Journal'!$N:$N,'[1]3. Expenditure Journal'!$Y:$Y,'12. Data'!$B15,'[1]3. Expenditure Journal'!$B:$B,'12. Data'!BF$4)</f>
        <v>0</v>
      </c>
      <c r="BG15" s="21">
        <f>BE15-BF15</f>
        <v>0</v>
      </c>
      <c r="BH15" s="19">
        <f>BK15/3</f>
        <v>0</v>
      </c>
      <c r="BI15" s="12">
        <f>SUMIFS('[1]3. Expenditure Journal'!$N:$N,'[1]3. Expenditure Journal'!$Y:$Y,'12. Data'!$B15,'[1]3. Expenditure Journal'!$B:$B,'12. Data'!BI$4)</f>
        <v>0</v>
      </c>
      <c r="BJ15" s="21">
        <f>BH15-BI15</f>
        <v>0</v>
      </c>
      <c r="BK15" s="18">
        <f>IFERROR(VLOOKUP($B15, '[1]2. Budget'!$C$10:$CN$93, 63, 2), 0)</f>
        <v>0</v>
      </c>
      <c r="BL15" s="18">
        <f>BC15+BF15+BI15</f>
        <v>0</v>
      </c>
      <c r="BM15" s="18">
        <f>BK15-BL15</f>
        <v>0</v>
      </c>
      <c r="BN15" s="19">
        <f>BW15/3</f>
        <v>25451.610812797648</v>
      </c>
      <c r="BO15" s="12">
        <f>SUMIFS('[1]3. Expenditure Journal'!$N:$N,'[1]3. Expenditure Journal'!$Y:$Y,'12. Data'!$B15,'[1]3. Expenditure Journal'!$B:$B,'12. Data'!BO$4)</f>
        <v>0</v>
      </c>
      <c r="BP15" s="21">
        <f>BN15-BO15</f>
        <v>25451.610812797648</v>
      </c>
      <c r="BQ15" s="19">
        <f>BW15/3</f>
        <v>25451.610812797648</v>
      </c>
      <c r="BR15" s="12">
        <f>SUMIFS('[1]3. Expenditure Journal'!$N:$N,'[1]3. Expenditure Journal'!$Y:$Y,'12. Data'!$B15,'[1]3. Expenditure Journal'!$B:$B,'12. Data'!BR$4)</f>
        <v>1952.89</v>
      </c>
      <c r="BS15" s="21">
        <f>BQ15-BR15</f>
        <v>23498.720812797648</v>
      </c>
      <c r="BT15" s="19">
        <f>BW15/3</f>
        <v>25451.610812797648</v>
      </c>
      <c r="BU15" s="12">
        <f>SUMIFS('[1]3. Expenditure Journal'!$N:$N,'[1]3. Expenditure Journal'!$Y:$Y,'12. Data'!$B15,'[1]3. Expenditure Journal'!$B:$B,'12. Data'!BU$4)</f>
        <v>24955.119999999999</v>
      </c>
      <c r="BV15" s="21">
        <f>BT15-BU15</f>
        <v>496.49081279764869</v>
      </c>
      <c r="BW15" s="18">
        <f>IFERROR(VLOOKUP($B15, '[1]2. Budget'!$C$10:$CN$93, 68, 2), 0)</f>
        <v>76354.832438392943</v>
      </c>
      <c r="BX15" s="18">
        <f>BO15+BR15+BU15</f>
        <v>26908.01</v>
      </c>
      <c r="BY15" s="18">
        <f>BW15-BX15</f>
        <v>49446.822438392948</v>
      </c>
      <c r="BZ15" s="19">
        <f>CI15/3</f>
        <v>25451.610812797648</v>
      </c>
      <c r="CA15" s="12">
        <f>SUMIFS('[1]3. Expenditure Journal'!$N:$N,'[1]3. Expenditure Journal'!$Y:$Y,'12. Data'!$B15,'[1]3. Expenditure Journal'!$B:$B,'12. Data'!CA$4)</f>
        <v>9251.56</v>
      </c>
      <c r="CB15" s="21">
        <f>BZ15-CA15</f>
        <v>16200.050812797648</v>
      </c>
      <c r="CC15" s="19">
        <f>CI15/3</f>
        <v>25451.610812797648</v>
      </c>
      <c r="CD15" s="12">
        <f>SUMIFS('[1]3. Expenditure Journal'!$N:$N,'[1]3. Expenditure Journal'!$Y:$Y,'12. Data'!$B15,'[1]3. Expenditure Journal'!$B:$B,'12. Data'!CD$4)</f>
        <v>74568.800000000003</v>
      </c>
      <c r="CE15" s="21">
        <f>CC15-CD15</f>
        <v>-49117.189187202355</v>
      </c>
      <c r="CF15" s="19">
        <f>CI15/3</f>
        <v>25451.610812797648</v>
      </c>
      <c r="CG15" s="12">
        <f>SUMIFS('[1]3. Expenditure Journal'!$N:$N,'[1]3. Expenditure Journal'!$Y:$Y,'12. Data'!$B15,'[1]3. Expenditure Journal'!$B:$B,'12. Data'!CG$4)</f>
        <v>33260</v>
      </c>
      <c r="CH15" s="21">
        <f>CF15-CG15</f>
        <v>-7808.3891872023523</v>
      </c>
      <c r="CI15" s="18">
        <f>IFERROR(VLOOKUP($B15, '[1]2. Budget'!$C$10:$CN$93, 73, 2), 0)</f>
        <v>76354.832438392943</v>
      </c>
      <c r="CJ15" s="18">
        <f>CA15+CD15+CG15</f>
        <v>117080.36</v>
      </c>
      <c r="CK15" s="18">
        <f>CI15-CJ15</f>
        <v>-40725.527561607058</v>
      </c>
      <c r="CL15" s="19">
        <f>CU15/3</f>
        <v>25451.610812797648</v>
      </c>
      <c r="CM15" s="12">
        <f>SUMIFS('[1]3. Expenditure Journal'!$N:$N,'[1]3. Expenditure Journal'!$Y:$Y,'12. Data'!$B15,'[1]3. Expenditure Journal'!$B:$B,'12. Data'!CM$4)</f>
        <v>7373.36</v>
      </c>
      <c r="CN15" s="21">
        <f>CL15-CM15</f>
        <v>18078.250812797647</v>
      </c>
      <c r="CO15" s="19">
        <f>CU15/3</f>
        <v>25451.610812797648</v>
      </c>
      <c r="CP15" s="12">
        <f>SUMIFS('[1]3. Expenditure Journal'!$N:$N,'[1]3. Expenditure Journal'!$Y:$Y,'12. Data'!$B15,'[1]3. Expenditure Journal'!$B:$B,'12. Data'!CP$4)</f>
        <v>3188.58</v>
      </c>
      <c r="CQ15" s="21">
        <f>CO15-CP15</f>
        <v>22263.030812797646</v>
      </c>
      <c r="CR15" s="19">
        <f>CU15/3</f>
        <v>25451.610812797648</v>
      </c>
      <c r="CS15" s="12">
        <f>SUMIFS('[1]3. Expenditure Journal'!$N:$N,'[1]3. Expenditure Journal'!$Y:$Y,'12. Data'!$B15,'[1]3. Expenditure Journal'!$B:$B,'12. Data'!CS$4)</f>
        <v>22180.23</v>
      </c>
      <c r="CT15" s="21">
        <f>CR15-CS15</f>
        <v>3271.3808127976481</v>
      </c>
      <c r="CU15" s="18">
        <f>IFERROR(VLOOKUP($B15, '[1]2. Budget'!$C$10:$CN$93, 78, 2), 0)</f>
        <v>76354.832438392943</v>
      </c>
      <c r="CV15" s="18">
        <f>CM15+CP15+CS15</f>
        <v>32742.17</v>
      </c>
      <c r="CW15" s="18">
        <f>CU15-CV15</f>
        <v>43612.662438392945</v>
      </c>
      <c r="DA15" s="12">
        <f>SUMIFS($F15:$CW15,$F$6:$CW$6,DA$6,$F$4:$CW$4,DA$5)+CX108</f>
        <v>0</v>
      </c>
      <c r="DB15" s="13">
        <f>SUMIFS($F15:$CW15,$F$6:$CW$6,DB$6,$F$4:$CW$4,DB$5)+CY15</f>
        <v>0</v>
      </c>
      <c r="DC15" s="13">
        <f>SUMIFS($F15:$CW15,$F$6:$CW$6,DC$6,$F$4:$CW$4,DC$5)+CZ15</f>
        <v>0</v>
      </c>
      <c r="DD15" s="13">
        <f>SUMIFS($F15:$CW15,$F$6:$CW$6,DD$6,$F$4:$CW$4,DD$5)+DA15</f>
        <v>0</v>
      </c>
      <c r="DE15" s="13">
        <f>SUMIFS($F15:$CW15,$F$6:$CW$6,DE$6,$F$4:$CW$4,DE$5)+DB15</f>
        <v>0</v>
      </c>
      <c r="DF15" s="13">
        <f>SUMIFS($F15:$CW15,$F$6:$CW$6,DF$6,$F$4:$CW$4,DF$5)+DC15</f>
        <v>0</v>
      </c>
      <c r="DG15" s="13">
        <f>SUMIFS($F15:$CW15,$F$6:$CW$6,DG$6,$F$4:$CW$4,DG$5)+DD15</f>
        <v>0</v>
      </c>
      <c r="DH15" s="13">
        <f>SUMIFS($F15:$CW15,$F$6:$CW$6,DH$6,$F$4:$CW$4,DH$5)+DE15</f>
        <v>0</v>
      </c>
      <c r="DI15" s="13">
        <f>SUMIFS($F15:$CW15,$F$6:$CW$6,DI$6,$F$4:$CW$4,DI$5)+DF15</f>
        <v>0</v>
      </c>
      <c r="DJ15" s="13">
        <f>SUMIFS($F15:$CW15,$F$6:$CW$6,DJ$6,$F$4:$CW$4,DJ$5)+DG15</f>
        <v>25451.610812797648</v>
      </c>
      <c r="DK15" s="13">
        <f>SUMIFS($F15:$CW15,$F$6:$CW$6,DK$6,$F$4:$CW$4,DK$5)+DH15</f>
        <v>0</v>
      </c>
      <c r="DL15" s="13">
        <f>SUMIFS($F15:$CW15,$F$6:$CW$6,DL$6,$F$4:$CW$4,DL$5)+DI15</f>
        <v>25451.610812797648</v>
      </c>
      <c r="DM15" s="13">
        <f>SUMIFS($F15:$CW15,$F$6:$CW$6,DM$6,$F$4:$CW$4,DM$5)+DJ15</f>
        <v>50903.221625595295</v>
      </c>
      <c r="DN15" s="13">
        <f>SUMIFS($F15:$CW15,$F$6:$CW$6,DN$6,$F$4:$CW$4,DN$5)+DK15</f>
        <v>1952.89</v>
      </c>
      <c r="DO15" s="13">
        <f>SUMIFS($F15:$CW15,$F$6:$CW$6,DO$6,$F$4:$CW$4,DO$5)+DL15</f>
        <v>48950.331625595296</v>
      </c>
      <c r="DP15" s="13">
        <f>SUMIFS($F15:$CW15,$F$6:$CW$6,DP$6,$F$4:$CW$4,DP$5)+DM15</f>
        <v>76354.832438392943</v>
      </c>
      <c r="DQ15" s="13">
        <f>SUMIFS($F15:$CW15,$F$6:$CW$6,DQ$6,$F$4:$CW$4,DQ$5)+DN15</f>
        <v>26908.01</v>
      </c>
      <c r="DR15" s="13">
        <f>SUMIFS($F15:$CW15,$F$6:$CW$6,DR$6,$F$4:$CW$4,DR$5)+DO15</f>
        <v>49446.822438392948</v>
      </c>
      <c r="DS15" s="13">
        <f>SUMIFS($F15:$CW15,$F$6:$CW$6,DS$6,$F$4:$CW$4,DS$5)+DP15</f>
        <v>101806.44325119059</v>
      </c>
      <c r="DT15" s="13">
        <f>SUMIFS($F15:$CW15,$F$6:$CW$6,DT$6,$F$4:$CW$4,DT$5)+DQ15</f>
        <v>36159.57</v>
      </c>
      <c r="DU15" s="13">
        <f>SUMIFS($F15:$CW15,$F$6:$CW$6,DU$6,$F$4:$CW$4,DU$5)+DR15</f>
        <v>65646.873251190598</v>
      </c>
      <c r="DV15" s="13">
        <f>SUMIFS($F15:$CW15,$F$6:$CW$6,DV$6,$F$4:$CW$4,DV$5)+DS15</f>
        <v>127258.05406398824</v>
      </c>
      <c r="DW15" s="13">
        <f>SUMIFS($F15:$CW15,$F$6:$CW$6,DW$6,$F$4:$CW$4,DW$5)+DT15</f>
        <v>110728.37</v>
      </c>
      <c r="DX15" s="13">
        <f>SUMIFS($F15:$CW15,$F$6:$CW$6,DX$6,$F$4:$CW$4,DX$5)+DU15</f>
        <v>16529.684063988243</v>
      </c>
      <c r="DY15" s="13">
        <f>SUMIFS($F15:$CW15,$F$6:$CW$6,DY$6,$F$4:$CW$4,DY$5)+DV15</f>
        <v>152709.66487678589</v>
      </c>
      <c r="DZ15" s="13">
        <f>SUMIFS($F15:$CW15,$F$6:$CW$6,DZ$6,$F$4:$CW$4,DZ$5)+DW15</f>
        <v>143988.37</v>
      </c>
      <c r="EA15" s="13">
        <f>SUMIFS($F15:$CW15,$F$6:$CW$6,EA$6,$F$4:$CW$4,EA$5)+DX15</f>
        <v>8721.2948767858907</v>
      </c>
      <c r="EB15" s="13">
        <f>SUMIFS($F15:$CW15,$F$6:$CW$6,EB$6,$F$4:$CW$4,EB$5)+DY15</f>
        <v>178161.27568958353</v>
      </c>
      <c r="EC15" s="13">
        <f>SUMIFS($F15:$CW15,$F$6:$CW$6,EC$6,$F$4:$CW$4,EC$5)+DZ15</f>
        <v>151361.72999999998</v>
      </c>
      <c r="ED15" s="13">
        <f>SUMIFS($F15:$CW15,$F$6:$CW$6,ED$6,$F$4:$CW$4,ED$5)+EA15</f>
        <v>26799.545689583538</v>
      </c>
      <c r="EE15" s="13">
        <f>SUMIFS($F15:$CW15,$F$6:$CW$6,EE$6,$F$4:$CW$4,EE$5)+EB15</f>
        <v>203612.88650238118</v>
      </c>
      <c r="EF15" s="13">
        <f>SUMIFS($F15:$CW15,$F$6:$CW$6,EF$6,$F$4:$CW$4,EF$5)+EC15</f>
        <v>154550.30999999997</v>
      </c>
      <c r="EG15" s="13">
        <f>SUMIFS($F15:$CW15,$F$6:$CW$6,EG$6,$F$4:$CW$4,EG$5)+ED15</f>
        <v>30070.926502381186</v>
      </c>
      <c r="EH15" s="13">
        <f>SUMIFS($F15:$CW15,$F$6:$CW$6,EH$6,$F$4:$CW$4,EH$5)+EE15</f>
        <v>229064.49731517883</v>
      </c>
      <c r="EI15" s="13">
        <f>SUMIFS($F15:$CW15,$F$6:$CW$6,EI$6,$F$4:$CW$4,EI$5)+EF15</f>
        <v>176730.53999999998</v>
      </c>
      <c r="EJ15" s="13">
        <f>SUMIFS($F15:$CW15,$F$6:$CW$6,EJ$6,$F$4:$CW$4,EJ$5)+EG15</f>
        <v>33342.307315178834</v>
      </c>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5"/>
    </row>
    <row r="16" spans="2:212" ht="59.25" customHeight="1" x14ac:dyDescent="0.35">
      <c r="B16" s="23">
        <v>1790</v>
      </c>
      <c r="D16" s="22" t="str">
        <f>IFERROR(VLOOKUP($B16,'[1]2. Budget'!$C$7:$CN$104,5,2),"-")</f>
        <v xml:space="preserve">One Stop KP </v>
      </c>
      <c r="E16" s="22" t="str">
        <f>IFERROR(VLOOKUP($B16,'[1]2. Budget'!$C$7:$CN$104,7,2),"-")</f>
        <v>3.1 Technical Assistance Fees/Consultants</v>
      </c>
      <c r="BB16" s="19">
        <f>BK16/3</f>
        <v>0</v>
      </c>
      <c r="BC16" s="12">
        <f>SUMIFS('[1]3. Expenditure Journal'!$N:$N,'[1]3. Expenditure Journal'!$Y:$Y,'12. Data'!$B16,'[1]3. Expenditure Journal'!$B:$B,'12. Data'!BC$4)</f>
        <v>0</v>
      </c>
      <c r="BD16" s="21">
        <f>BB16-BC16</f>
        <v>0</v>
      </c>
      <c r="BE16" s="19">
        <f>BK16/3</f>
        <v>0</v>
      </c>
      <c r="BF16" s="12">
        <f>SUMIFS('[1]3. Expenditure Journal'!$N:$N,'[1]3. Expenditure Journal'!$Y:$Y,'12. Data'!$B16,'[1]3. Expenditure Journal'!$B:$B,'12. Data'!BF$4)</f>
        <v>0</v>
      </c>
      <c r="BG16" s="21">
        <f>BE16-BF16</f>
        <v>0</v>
      </c>
      <c r="BH16" s="19">
        <f>BK16/3</f>
        <v>0</v>
      </c>
      <c r="BI16" s="12">
        <f>SUMIFS('[1]3. Expenditure Journal'!$N:$N,'[1]3. Expenditure Journal'!$Y:$Y,'12. Data'!$B16,'[1]3. Expenditure Journal'!$B:$B,'12. Data'!BI$4)</f>
        <v>0</v>
      </c>
      <c r="BJ16" s="21">
        <f>BH16-BI16</f>
        <v>0</v>
      </c>
      <c r="BK16" s="18">
        <f>IFERROR(VLOOKUP($B16, '[1]2. Budget'!$C$10:$CN$93, 63, 2), 0)</f>
        <v>0</v>
      </c>
      <c r="BL16" s="18">
        <f>BC16+BF16+BI16</f>
        <v>0</v>
      </c>
      <c r="BM16" s="18">
        <f>BK16-BL16</f>
        <v>0</v>
      </c>
      <c r="BN16" s="19">
        <f>BW16/3</f>
        <v>0</v>
      </c>
      <c r="BO16" s="12">
        <f>SUMIFS('[1]3. Expenditure Journal'!$N:$N,'[1]3. Expenditure Journal'!$Y:$Y,'12. Data'!$B16,'[1]3. Expenditure Journal'!$B:$B,'12. Data'!BO$4)</f>
        <v>0</v>
      </c>
      <c r="BP16" s="21">
        <f>BN16-BO16</f>
        <v>0</v>
      </c>
      <c r="BQ16" s="19">
        <f>BW16/3</f>
        <v>0</v>
      </c>
      <c r="BR16" s="12">
        <f>SUMIFS('[1]3. Expenditure Journal'!$N:$N,'[1]3. Expenditure Journal'!$Y:$Y,'12. Data'!$B16,'[1]3. Expenditure Journal'!$B:$B,'12. Data'!BR$4)</f>
        <v>0</v>
      </c>
      <c r="BS16" s="21">
        <f>BQ16-BR16</f>
        <v>0</v>
      </c>
      <c r="BT16" s="19">
        <f>BW16/3</f>
        <v>0</v>
      </c>
      <c r="BU16" s="12">
        <f>SUMIFS('[1]3. Expenditure Journal'!$N:$N,'[1]3. Expenditure Journal'!$Y:$Y,'12. Data'!$B16,'[1]3. Expenditure Journal'!$B:$B,'12. Data'!BU$4)</f>
        <v>0</v>
      </c>
      <c r="BV16" s="21">
        <f>BT16-BU16</f>
        <v>0</v>
      </c>
      <c r="BW16" s="18">
        <f>IFERROR(VLOOKUP($B16, '[1]2. Budget'!$C$10:$CN$93, 68, 2), 0)</f>
        <v>0</v>
      </c>
      <c r="BX16" s="18">
        <f>BO16+BR16+BU16</f>
        <v>0</v>
      </c>
      <c r="BY16" s="18">
        <f>BW16-BX16</f>
        <v>0</v>
      </c>
      <c r="BZ16" s="19">
        <f>CI16/3</f>
        <v>0</v>
      </c>
      <c r="CA16" s="12">
        <f>SUMIFS('[1]3. Expenditure Journal'!$N:$N,'[1]3. Expenditure Journal'!$Y:$Y,'12. Data'!$B16,'[1]3. Expenditure Journal'!$B:$B,'12. Data'!CA$4)</f>
        <v>0</v>
      </c>
      <c r="CB16" s="21">
        <f>BZ16-CA16</f>
        <v>0</v>
      </c>
      <c r="CC16" s="19">
        <f>CI16/3</f>
        <v>0</v>
      </c>
      <c r="CD16" s="12">
        <f>SUMIFS('[1]3. Expenditure Journal'!$N:$N,'[1]3. Expenditure Journal'!$Y:$Y,'12. Data'!$B16,'[1]3. Expenditure Journal'!$B:$B,'12. Data'!CD$4)</f>
        <v>0</v>
      </c>
      <c r="CE16" s="21">
        <f>CC16-CD16</f>
        <v>0</v>
      </c>
      <c r="CF16" s="19">
        <f>CI16/3</f>
        <v>0</v>
      </c>
      <c r="CG16" s="12">
        <f>SUMIFS('[1]3. Expenditure Journal'!$N:$N,'[1]3. Expenditure Journal'!$Y:$Y,'12. Data'!$B16,'[1]3. Expenditure Journal'!$B:$B,'12. Data'!CG$4)</f>
        <v>0</v>
      </c>
      <c r="CH16" s="21">
        <f>CF16-CG16</f>
        <v>0</v>
      </c>
      <c r="CI16" s="18">
        <f>IFERROR(VLOOKUP($B16, '[1]2. Budget'!$C$10:$CN$93, 73, 2), 0)</f>
        <v>0</v>
      </c>
      <c r="CJ16" s="18">
        <f>CA16+CD16+CG16</f>
        <v>0</v>
      </c>
      <c r="CK16" s="18">
        <f>CI16-CJ16</f>
        <v>0</v>
      </c>
      <c r="CL16" s="19">
        <f>CU16/3</f>
        <v>0</v>
      </c>
      <c r="CM16" s="12">
        <f>SUMIFS('[1]3. Expenditure Journal'!$N:$N,'[1]3. Expenditure Journal'!$Y:$Y,'12. Data'!$B16,'[1]3. Expenditure Journal'!$B:$B,'12. Data'!CM$4)</f>
        <v>0</v>
      </c>
      <c r="CN16" s="21">
        <f>CL16-CM16</f>
        <v>0</v>
      </c>
      <c r="CO16" s="19">
        <f>CU16/3</f>
        <v>0</v>
      </c>
      <c r="CP16" s="12">
        <f>SUMIFS('[1]3. Expenditure Journal'!$N:$N,'[1]3. Expenditure Journal'!$Y:$Y,'12. Data'!$B16,'[1]3. Expenditure Journal'!$B:$B,'12. Data'!CP$4)</f>
        <v>0</v>
      </c>
      <c r="CQ16" s="21">
        <f>CO16-CP16</f>
        <v>0</v>
      </c>
      <c r="CR16" s="19">
        <f>CU16/3</f>
        <v>0</v>
      </c>
      <c r="CS16" s="12">
        <f>SUMIFS('[1]3. Expenditure Journal'!$N:$N,'[1]3. Expenditure Journal'!$Y:$Y,'12. Data'!$B16,'[1]3. Expenditure Journal'!$B:$B,'12. Data'!CS$4)</f>
        <v>0</v>
      </c>
      <c r="CT16" s="21">
        <f>CR16-CS16</f>
        <v>0</v>
      </c>
      <c r="CU16" s="18">
        <f>IFERROR(VLOOKUP($B16, '[1]2. Budget'!$C$10:$CN$93, 78, 2), 0)</f>
        <v>0</v>
      </c>
      <c r="CV16" s="18">
        <f>CM16+CP16+CS16</f>
        <v>0</v>
      </c>
      <c r="CW16" s="18">
        <f>CU16-CV16</f>
        <v>0</v>
      </c>
      <c r="DA16" s="12">
        <f>SUMIFS($F16:$CW16,$F$6:$CW$6,DA$6,$F$4:$CW$4,DA$5)+CX109</f>
        <v>0</v>
      </c>
      <c r="DB16" s="13">
        <f>SUMIFS($F16:$CW16,$F$6:$CW$6,DB$6,$F$4:$CW$4,DB$5)+CY16</f>
        <v>0</v>
      </c>
      <c r="DC16" s="13">
        <f>SUMIFS($F16:$CW16,$F$6:$CW$6,DC$6,$F$4:$CW$4,DC$5)+CZ16</f>
        <v>0</v>
      </c>
      <c r="DD16" s="13">
        <f>SUMIFS($F16:$CW16,$F$6:$CW$6,DD$6,$F$4:$CW$4,DD$5)+DA16</f>
        <v>0</v>
      </c>
      <c r="DE16" s="13">
        <f>SUMIFS($F16:$CW16,$F$6:$CW$6,DE$6,$F$4:$CW$4,DE$5)+DB16</f>
        <v>0</v>
      </c>
      <c r="DF16" s="13">
        <f>SUMIFS($F16:$CW16,$F$6:$CW$6,DF$6,$F$4:$CW$4,DF$5)+DC16</f>
        <v>0</v>
      </c>
      <c r="DG16" s="13">
        <f>SUMIFS($F16:$CW16,$F$6:$CW$6,DG$6,$F$4:$CW$4,DG$5)+DD16</f>
        <v>0</v>
      </c>
      <c r="DH16" s="13">
        <f>SUMIFS($F16:$CW16,$F$6:$CW$6,DH$6,$F$4:$CW$4,DH$5)+DE16</f>
        <v>0</v>
      </c>
      <c r="DI16" s="13">
        <f>SUMIFS($F16:$CW16,$F$6:$CW$6,DI$6,$F$4:$CW$4,DI$5)+DF16</f>
        <v>0</v>
      </c>
      <c r="DJ16" s="13">
        <f>SUMIFS($F16:$CW16,$F$6:$CW$6,DJ$6,$F$4:$CW$4,DJ$5)+DG16</f>
        <v>0</v>
      </c>
      <c r="DK16" s="13">
        <f>SUMIFS($F16:$CW16,$F$6:$CW$6,DK$6,$F$4:$CW$4,DK$5)+DH16</f>
        <v>0</v>
      </c>
      <c r="DL16" s="13">
        <f>SUMIFS($F16:$CW16,$F$6:$CW$6,DL$6,$F$4:$CW$4,DL$5)+DI16</f>
        <v>0</v>
      </c>
      <c r="DM16" s="13">
        <f>SUMIFS($F16:$CW16,$F$6:$CW$6,DM$6,$F$4:$CW$4,DM$5)+DJ16</f>
        <v>0</v>
      </c>
      <c r="DN16" s="13">
        <f>SUMIFS($F16:$CW16,$F$6:$CW$6,DN$6,$F$4:$CW$4,DN$5)+DK16</f>
        <v>0</v>
      </c>
      <c r="DO16" s="13">
        <f>SUMIFS($F16:$CW16,$F$6:$CW$6,DO$6,$F$4:$CW$4,DO$5)+DL16</f>
        <v>0</v>
      </c>
      <c r="DP16" s="13">
        <f>SUMIFS($F16:$CW16,$F$6:$CW$6,DP$6,$F$4:$CW$4,DP$5)+DM16</f>
        <v>0</v>
      </c>
      <c r="DQ16" s="13">
        <f>SUMIFS($F16:$CW16,$F$6:$CW$6,DQ$6,$F$4:$CW$4,DQ$5)+DN16</f>
        <v>0</v>
      </c>
      <c r="DR16" s="13">
        <f>SUMIFS($F16:$CW16,$F$6:$CW$6,DR$6,$F$4:$CW$4,DR$5)+DO16</f>
        <v>0</v>
      </c>
      <c r="DS16" s="13">
        <f>SUMIFS($F16:$CW16,$F$6:$CW$6,DS$6,$F$4:$CW$4,DS$5)+DP16</f>
        <v>0</v>
      </c>
      <c r="DT16" s="13">
        <f>SUMIFS($F16:$CW16,$F$6:$CW$6,DT$6,$F$4:$CW$4,DT$5)+DQ16</f>
        <v>0</v>
      </c>
      <c r="DU16" s="13">
        <f>SUMIFS($F16:$CW16,$F$6:$CW$6,DU$6,$F$4:$CW$4,DU$5)+DR16</f>
        <v>0</v>
      </c>
      <c r="DV16" s="13">
        <f>SUMIFS($F16:$CW16,$F$6:$CW$6,DV$6,$F$4:$CW$4,DV$5)+DS16</f>
        <v>0</v>
      </c>
      <c r="DW16" s="13">
        <f>SUMIFS($F16:$CW16,$F$6:$CW$6,DW$6,$F$4:$CW$4,DW$5)+DT16</f>
        <v>0</v>
      </c>
      <c r="DX16" s="13">
        <f>SUMIFS($F16:$CW16,$F$6:$CW$6,DX$6,$F$4:$CW$4,DX$5)+DU16</f>
        <v>0</v>
      </c>
      <c r="DY16" s="13">
        <f>SUMIFS($F16:$CW16,$F$6:$CW$6,DY$6,$F$4:$CW$4,DY$5)+DV16</f>
        <v>0</v>
      </c>
      <c r="DZ16" s="13">
        <f>SUMIFS($F16:$CW16,$F$6:$CW$6,DZ$6,$F$4:$CW$4,DZ$5)+DW16</f>
        <v>0</v>
      </c>
      <c r="EA16" s="13">
        <f>SUMIFS($F16:$CW16,$F$6:$CW$6,EA$6,$F$4:$CW$4,EA$5)+DX16</f>
        <v>0</v>
      </c>
      <c r="EB16" s="13">
        <f>SUMIFS($F16:$CW16,$F$6:$CW$6,EB$6,$F$4:$CW$4,EB$5)+DY16</f>
        <v>0</v>
      </c>
      <c r="EC16" s="13">
        <f>SUMIFS($F16:$CW16,$F$6:$CW$6,EC$6,$F$4:$CW$4,EC$5)+DZ16</f>
        <v>0</v>
      </c>
      <c r="ED16" s="13">
        <f>SUMIFS($F16:$CW16,$F$6:$CW$6,ED$6,$F$4:$CW$4,ED$5)+EA16</f>
        <v>0</v>
      </c>
      <c r="EE16" s="13">
        <f>SUMIFS($F16:$CW16,$F$6:$CW$6,EE$6,$F$4:$CW$4,EE$5)+EB16</f>
        <v>0</v>
      </c>
      <c r="EF16" s="13">
        <f>SUMIFS($F16:$CW16,$F$6:$CW$6,EF$6,$F$4:$CW$4,EF$5)+EC16</f>
        <v>0</v>
      </c>
      <c r="EG16" s="13">
        <f>SUMIFS($F16:$CW16,$F$6:$CW$6,EG$6,$F$4:$CW$4,EG$5)+ED16</f>
        <v>0</v>
      </c>
      <c r="EH16" s="13">
        <f>SUMIFS($F16:$CW16,$F$6:$CW$6,EH$6,$F$4:$CW$4,EH$5)+EE16</f>
        <v>0</v>
      </c>
      <c r="EI16" s="13">
        <f>SUMIFS($F16:$CW16,$F$6:$CW$6,EI$6,$F$4:$CW$4,EI$5)+EF16</f>
        <v>0</v>
      </c>
      <c r="EJ16" s="13">
        <f>SUMIFS($F16:$CW16,$F$6:$CW$6,EJ$6,$F$4:$CW$4,EJ$5)+EG16</f>
        <v>0</v>
      </c>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5"/>
    </row>
    <row r="17" spans="2:212" ht="59.25" customHeight="1" x14ac:dyDescent="0.35">
      <c r="B17" s="23">
        <v>1791</v>
      </c>
      <c r="D17" s="22" t="str">
        <f>IFERROR(VLOOKUP($B17,'[1]2. Budget'!$C$7:$CN$104,5,2),"-")</f>
        <v>Management of District AGYW programme - Programme Manager, In-school Supervisor, Community Engagement Supervisor, ESL Specialist and Legal &amp; Advocacy Specialist</v>
      </c>
      <c r="E17" s="22" t="str">
        <f>IFERROR(VLOOKUP($B17,'[1]2. Budget'!$C$7:$CN$104,7,2),"-")</f>
        <v>1.2 Salaries - outreach workers, medical staff and other service providers</v>
      </c>
      <c r="BB17" s="19">
        <f>BK17/3</f>
        <v>192905.79833333334</v>
      </c>
      <c r="BC17" s="12">
        <f>SUMIFS('[1]3. Expenditure Journal'!$N:$N,'[1]3. Expenditure Journal'!$Y:$Y,'12. Data'!$B17,'[1]3. Expenditure Journal'!$B:$B,'12. Data'!BC$4)</f>
        <v>0</v>
      </c>
      <c r="BD17" s="21">
        <f>BB17-BC17</f>
        <v>192905.79833333334</v>
      </c>
      <c r="BE17" s="19">
        <f>BK17/3</f>
        <v>192905.79833333334</v>
      </c>
      <c r="BF17" s="12">
        <f>SUMIFS('[1]3. Expenditure Journal'!$N:$N,'[1]3. Expenditure Journal'!$Y:$Y,'12. Data'!$B17,'[1]3. Expenditure Journal'!$B:$B,'12. Data'!BF$4)</f>
        <v>0</v>
      </c>
      <c r="BG17" s="21">
        <f>BE17-BF17</f>
        <v>192905.79833333334</v>
      </c>
      <c r="BH17" s="19">
        <f>BK17/3</f>
        <v>192905.79833333334</v>
      </c>
      <c r="BI17" s="12">
        <f>SUMIFS('[1]3. Expenditure Journal'!$N:$N,'[1]3. Expenditure Journal'!$Y:$Y,'12. Data'!$B17,'[1]3. Expenditure Journal'!$B:$B,'12. Data'!BI$4)</f>
        <v>519950.34500000015</v>
      </c>
      <c r="BJ17" s="21">
        <f>BH17-BI17</f>
        <v>-327044.54666666681</v>
      </c>
      <c r="BK17" s="18">
        <f>IFERROR(VLOOKUP($B17, '[1]2. Budget'!$C$10:$CN$93, 63, 2), 0)</f>
        <v>578717.39500000002</v>
      </c>
      <c r="BL17" s="18">
        <f>BC17+BF17+BI17</f>
        <v>519950.34500000015</v>
      </c>
      <c r="BM17" s="18">
        <f>BK17-BL17</f>
        <v>58767.049999999872</v>
      </c>
      <c r="BN17" s="19">
        <f>BW17/3</f>
        <v>192905.79833333334</v>
      </c>
      <c r="BO17" s="12">
        <f>SUMIFS('[1]3. Expenditure Journal'!$N:$N,'[1]3. Expenditure Journal'!$Y:$Y,'12. Data'!$B17,'[1]3. Expenditure Journal'!$B:$B,'12. Data'!BO$4)</f>
        <v>192905.8</v>
      </c>
      <c r="BP17" s="21">
        <f>BN17-BO17</f>
        <v>-1.6666666488163173E-3</v>
      </c>
      <c r="BQ17" s="19">
        <f>BW17/3</f>
        <v>192905.79833333334</v>
      </c>
      <c r="BR17" s="12">
        <f>SUMIFS('[1]3. Expenditure Journal'!$N:$N,'[1]3. Expenditure Journal'!$Y:$Y,'12. Data'!$B17,'[1]3. Expenditure Journal'!$B:$B,'12. Data'!BR$4)</f>
        <v>192905.8</v>
      </c>
      <c r="BS17" s="21">
        <f>BQ17-BR17</f>
        <v>-1.6666666488163173E-3</v>
      </c>
      <c r="BT17" s="19">
        <f>BW17/3</f>
        <v>192905.79833333334</v>
      </c>
      <c r="BU17" s="12">
        <f>SUMIFS('[1]3. Expenditure Journal'!$N:$N,'[1]3. Expenditure Journal'!$Y:$Y,'12. Data'!$B17,'[1]3. Expenditure Journal'!$B:$B,'12. Data'!BU$4)</f>
        <v>192905.8</v>
      </c>
      <c r="BV17" s="21">
        <f>BT17-BU17</f>
        <v>-1.6666666488163173E-3</v>
      </c>
      <c r="BW17" s="18">
        <f>IFERROR(VLOOKUP($B17, '[1]2. Budget'!$C$10:$CN$93, 68, 2), 0)</f>
        <v>578717.39500000002</v>
      </c>
      <c r="BX17" s="18">
        <f>BO17+BR17+BU17</f>
        <v>578717.39999999991</v>
      </c>
      <c r="BY17" s="18">
        <f>BW17-BX17</f>
        <v>-4.999999888241291E-3</v>
      </c>
      <c r="BZ17" s="19">
        <f>CI17/3</f>
        <v>192905.79833333334</v>
      </c>
      <c r="CA17" s="12">
        <f>SUMIFS('[1]3. Expenditure Journal'!$N:$N,'[1]3. Expenditure Journal'!$Y:$Y,'12. Data'!$B17,'[1]3. Expenditure Journal'!$B:$B,'12. Data'!CA$4)</f>
        <v>192905.8</v>
      </c>
      <c r="CB17" s="21">
        <f>BZ17-CA17</f>
        <v>-1.6666666488163173E-3</v>
      </c>
      <c r="CC17" s="19">
        <f>CI17/3</f>
        <v>192905.79833333334</v>
      </c>
      <c r="CD17" s="12">
        <f>SUMIFS('[1]3. Expenditure Journal'!$N:$N,'[1]3. Expenditure Journal'!$Y:$Y,'12. Data'!$B17,'[1]3. Expenditure Journal'!$B:$B,'12. Data'!CD$4)</f>
        <v>192905.8</v>
      </c>
      <c r="CE17" s="21">
        <f>CC17-CD17</f>
        <v>-1.6666666488163173E-3</v>
      </c>
      <c r="CF17" s="19">
        <f>CI17/3</f>
        <v>192905.79833333334</v>
      </c>
      <c r="CG17" s="12">
        <f>SUMIFS('[1]3. Expenditure Journal'!$N:$N,'[1]3. Expenditure Journal'!$Y:$Y,'12. Data'!$B17,'[1]3. Expenditure Journal'!$B:$B,'12. Data'!CG$4)</f>
        <v>192905.8</v>
      </c>
      <c r="CH17" s="21">
        <f>CF17-CG17</f>
        <v>-1.6666666488163173E-3</v>
      </c>
      <c r="CI17" s="18">
        <f>IFERROR(VLOOKUP($B17, '[1]2. Budget'!$C$10:$CN$93, 73, 2), 0)</f>
        <v>578717.39500000002</v>
      </c>
      <c r="CJ17" s="18">
        <f>CA17+CD17+CG17</f>
        <v>578717.39999999991</v>
      </c>
      <c r="CK17" s="18">
        <f>CI17-CJ17</f>
        <v>-4.999999888241291E-3</v>
      </c>
      <c r="CL17" s="19">
        <f>CU17/3</f>
        <v>192905.79833333334</v>
      </c>
      <c r="CM17" s="12">
        <f>SUMIFS('[1]3. Expenditure Journal'!$N:$N,'[1]3. Expenditure Journal'!$Y:$Y,'12. Data'!$B17,'[1]3. Expenditure Journal'!$B:$B,'12. Data'!CM$4)</f>
        <v>192905.8</v>
      </c>
      <c r="CN17" s="21">
        <f>CL17-CM17</f>
        <v>-1.6666666488163173E-3</v>
      </c>
      <c r="CO17" s="19">
        <f>CU17/3</f>
        <v>192905.79833333334</v>
      </c>
      <c r="CP17" s="12">
        <f>SUMIFS('[1]3. Expenditure Journal'!$N:$N,'[1]3. Expenditure Journal'!$Y:$Y,'12. Data'!$B17,'[1]3. Expenditure Journal'!$B:$B,'12. Data'!CP$4)</f>
        <v>192905.8</v>
      </c>
      <c r="CQ17" s="21">
        <f>CO17-CP17</f>
        <v>-1.6666666488163173E-3</v>
      </c>
      <c r="CR17" s="19">
        <f>CU17/3</f>
        <v>192905.79833333334</v>
      </c>
      <c r="CS17" s="12">
        <f>SUMIFS('[1]3. Expenditure Journal'!$N:$N,'[1]3. Expenditure Journal'!$Y:$Y,'12. Data'!$B17,'[1]3. Expenditure Journal'!$B:$B,'12. Data'!CS$4)</f>
        <v>192905.8</v>
      </c>
      <c r="CT17" s="21">
        <f>CR17-CS17</f>
        <v>-1.6666666488163173E-3</v>
      </c>
      <c r="CU17" s="18">
        <f>IFERROR(VLOOKUP($B17, '[1]2. Budget'!$C$10:$CN$93, 78, 2), 0)</f>
        <v>578717.39500000002</v>
      </c>
      <c r="CV17" s="18">
        <f>CM17+CP17+CS17</f>
        <v>578717.39999999991</v>
      </c>
      <c r="CW17" s="18">
        <f>CU17-CV17</f>
        <v>-4.999999888241291E-3</v>
      </c>
      <c r="DA17" s="12">
        <f>SUMIFS($F17:$CW17,$F$6:$CW$6,DA$6,$F$4:$CW$4,DA$5)+CX110</f>
        <v>192905.79833333334</v>
      </c>
      <c r="DB17" s="13">
        <f>SUMIFS($F17:$CW17,$F$6:$CW$6,DB$6,$F$4:$CW$4,DB$5)+CY17</f>
        <v>0</v>
      </c>
      <c r="DC17" s="13">
        <f>SUMIFS($F17:$CW17,$F$6:$CW$6,DC$6,$F$4:$CW$4,DC$5)+CZ17</f>
        <v>192905.79833333334</v>
      </c>
      <c r="DD17" s="13">
        <f>SUMIFS($F17:$CW17,$F$6:$CW$6,DD$6,$F$4:$CW$4,DD$5)+DA17</f>
        <v>385811.59666666668</v>
      </c>
      <c r="DE17" s="13">
        <f>SUMIFS($F17:$CW17,$F$6:$CW$6,DE$6,$F$4:$CW$4,DE$5)+DB17</f>
        <v>0</v>
      </c>
      <c r="DF17" s="13">
        <f>SUMIFS($F17:$CW17,$F$6:$CW$6,DF$6,$F$4:$CW$4,DF$5)+DC17</f>
        <v>385811.59666666668</v>
      </c>
      <c r="DG17" s="13">
        <f>SUMIFS($F17:$CW17,$F$6:$CW$6,DG$6,$F$4:$CW$4,DG$5)+DD17</f>
        <v>578717.39500000002</v>
      </c>
      <c r="DH17" s="13">
        <f>SUMIFS($F17:$CW17,$F$6:$CW$6,DH$6,$F$4:$CW$4,DH$5)+DE17</f>
        <v>519950.34500000015</v>
      </c>
      <c r="DI17" s="13">
        <f>SUMIFS($F17:$CW17,$F$6:$CW$6,DI$6,$F$4:$CW$4,DI$5)+DF17</f>
        <v>58767.049999999872</v>
      </c>
      <c r="DJ17" s="13">
        <f>SUMIFS($F17:$CW17,$F$6:$CW$6,DJ$6,$F$4:$CW$4,DJ$5)+DG17</f>
        <v>771623.19333333336</v>
      </c>
      <c r="DK17" s="13">
        <f>SUMIFS($F17:$CW17,$F$6:$CW$6,DK$6,$F$4:$CW$4,DK$5)+DH17</f>
        <v>712856.14500000014</v>
      </c>
      <c r="DL17" s="13">
        <f>SUMIFS($F17:$CW17,$F$6:$CW$6,DL$6,$F$4:$CW$4,DL$5)+DI17</f>
        <v>58767.048333333223</v>
      </c>
      <c r="DM17" s="13">
        <f>SUMIFS($F17:$CW17,$F$6:$CW$6,DM$6,$F$4:$CW$4,DM$5)+DJ17</f>
        <v>964528.9916666667</v>
      </c>
      <c r="DN17" s="13">
        <f>SUMIFS($F17:$CW17,$F$6:$CW$6,DN$6,$F$4:$CW$4,DN$5)+DK17</f>
        <v>905761.94500000007</v>
      </c>
      <c r="DO17" s="13">
        <f>SUMIFS($F17:$CW17,$F$6:$CW$6,DO$6,$F$4:$CW$4,DO$5)+DL17</f>
        <v>58767.046666666574</v>
      </c>
      <c r="DP17" s="13">
        <f>SUMIFS($F17:$CW17,$F$6:$CW$6,DP$6,$F$4:$CW$4,DP$5)+DM17</f>
        <v>1157434.79</v>
      </c>
      <c r="DQ17" s="13">
        <f>SUMIFS($F17:$CW17,$F$6:$CW$6,DQ$6,$F$4:$CW$4,DQ$5)+DN17</f>
        <v>1098667.7450000001</v>
      </c>
      <c r="DR17" s="13">
        <f>SUMIFS($F17:$CW17,$F$6:$CW$6,DR$6,$F$4:$CW$4,DR$5)+DO17</f>
        <v>58767.044999999925</v>
      </c>
      <c r="DS17" s="13">
        <f>SUMIFS($F17:$CW17,$F$6:$CW$6,DS$6,$F$4:$CW$4,DS$5)+DP17</f>
        <v>1350340.5883333334</v>
      </c>
      <c r="DT17" s="13">
        <f>SUMIFS($F17:$CW17,$F$6:$CW$6,DT$6,$F$4:$CW$4,DT$5)+DQ17</f>
        <v>1291573.5450000002</v>
      </c>
      <c r="DU17" s="13">
        <f>SUMIFS($F17:$CW17,$F$6:$CW$6,DU$6,$F$4:$CW$4,DU$5)+DR17</f>
        <v>58767.043333333277</v>
      </c>
      <c r="DV17" s="13">
        <f>SUMIFS($F17:$CW17,$F$6:$CW$6,DV$6,$F$4:$CW$4,DV$5)+DS17</f>
        <v>1543246.3866666667</v>
      </c>
      <c r="DW17" s="13">
        <f>SUMIFS($F17:$CW17,$F$6:$CW$6,DW$6,$F$4:$CW$4,DW$5)+DT17</f>
        <v>1484479.3450000002</v>
      </c>
      <c r="DX17" s="13">
        <f>SUMIFS($F17:$CW17,$F$6:$CW$6,DX$6,$F$4:$CW$4,DX$5)+DU17</f>
        <v>58767.041666666628</v>
      </c>
      <c r="DY17" s="13">
        <f>SUMIFS($F17:$CW17,$F$6:$CW$6,DY$6,$F$4:$CW$4,DY$5)+DV17</f>
        <v>1736152.1850000001</v>
      </c>
      <c r="DZ17" s="13">
        <f>SUMIFS($F17:$CW17,$F$6:$CW$6,DZ$6,$F$4:$CW$4,DZ$5)+DW17</f>
        <v>1677385.1450000003</v>
      </c>
      <c r="EA17" s="13">
        <f>SUMIFS($F17:$CW17,$F$6:$CW$6,EA$6,$F$4:$CW$4,EA$5)+DX17</f>
        <v>58767.039999999979</v>
      </c>
      <c r="EB17" s="13">
        <f>SUMIFS($F17:$CW17,$F$6:$CW$6,EB$6,$F$4:$CW$4,EB$5)+DY17</f>
        <v>1929057.9833333334</v>
      </c>
      <c r="EC17" s="13">
        <f>SUMIFS($F17:$CW17,$F$6:$CW$6,EC$6,$F$4:$CW$4,EC$5)+DZ17</f>
        <v>1870290.9450000003</v>
      </c>
      <c r="ED17" s="13">
        <f>SUMIFS($F17:$CW17,$F$6:$CW$6,ED$6,$F$4:$CW$4,ED$5)+EA17</f>
        <v>58767.03833333333</v>
      </c>
      <c r="EE17" s="13">
        <f>SUMIFS($F17:$CW17,$F$6:$CW$6,EE$6,$F$4:$CW$4,EE$5)+EB17</f>
        <v>2121963.7816666667</v>
      </c>
      <c r="EF17" s="13">
        <f>SUMIFS($F17:$CW17,$F$6:$CW$6,EF$6,$F$4:$CW$4,EF$5)+EC17</f>
        <v>2063196.7450000003</v>
      </c>
      <c r="EG17" s="13">
        <f>SUMIFS($F17:$CW17,$F$6:$CW$6,EG$6,$F$4:$CW$4,EG$5)+ED17</f>
        <v>58767.036666666681</v>
      </c>
      <c r="EH17" s="13">
        <f>SUMIFS($F17:$CW17,$F$6:$CW$6,EH$6,$F$4:$CW$4,EH$5)+EE17</f>
        <v>2314869.58</v>
      </c>
      <c r="EI17" s="13">
        <f>SUMIFS($F17:$CW17,$F$6:$CW$6,EI$6,$F$4:$CW$4,EI$5)+EF17</f>
        <v>2256102.5450000004</v>
      </c>
      <c r="EJ17" s="13">
        <f>SUMIFS($F17:$CW17,$F$6:$CW$6,EJ$6,$F$4:$CW$4,EJ$5)+EG17</f>
        <v>58767.035000000033</v>
      </c>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5"/>
    </row>
    <row r="18" spans="2:212" ht="59.25" customHeight="1" x14ac:dyDescent="0.35">
      <c r="B18" s="23">
        <v>1792</v>
      </c>
      <c r="D18" s="22" t="str">
        <f>IFERROR(VLOOKUP($B18,'[1]2. Budget'!$C$7:$CN$104,5,2),"-")</f>
        <v xml:space="preserve">Support the implementation of after school peer education programmes in secondary schools for young women and girls.  - Camps </v>
      </c>
      <c r="E18" s="22" t="str">
        <f>IFERROR(VLOOKUP($B18,'[1]2. Budget'!$C$7:$CN$104,7,2),"-")</f>
        <v>2.1 Training related per diems/transport/other costs</v>
      </c>
      <c r="BB18" s="19">
        <f>BK18/3</f>
        <v>0</v>
      </c>
      <c r="BC18" s="12">
        <f>SUMIFS('[1]3. Expenditure Journal'!$N:$N,'[1]3. Expenditure Journal'!$Y:$Y,'12. Data'!$B18,'[1]3. Expenditure Journal'!$B:$B,'12. Data'!BC$4)</f>
        <v>0</v>
      </c>
      <c r="BD18" s="21">
        <f>BB18-BC18</f>
        <v>0</v>
      </c>
      <c r="BE18" s="19">
        <f>BK18/3</f>
        <v>0</v>
      </c>
      <c r="BF18" s="12">
        <f>SUMIFS('[1]3. Expenditure Journal'!$N:$N,'[1]3. Expenditure Journal'!$Y:$Y,'12. Data'!$B18,'[1]3. Expenditure Journal'!$B:$B,'12. Data'!BF$4)</f>
        <v>0</v>
      </c>
      <c r="BG18" s="21">
        <f>BE18-BF18</f>
        <v>0</v>
      </c>
      <c r="BH18" s="19">
        <f>BK18/3</f>
        <v>0</v>
      </c>
      <c r="BI18" s="12">
        <f>SUMIFS('[1]3. Expenditure Journal'!$N:$N,'[1]3. Expenditure Journal'!$Y:$Y,'12. Data'!$B18,'[1]3. Expenditure Journal'!$B:$B,'12. Data'!BI$4)</f>
        <v>0</v>
      </c>
      <c r="BJ18" s="21">
        <f>BH18-BI18</f>
        <v>0</v>
      </c>
      <c r="BK18" s="18">
        <f>IFERROR(VLOOKUP($B18, '[1]2. Budget'!$C$10:$CN$93, 63, 2), 0)</f>
        <v>0</v>
      </c>
      <c r="BL18" s="18">
        <f>BC18+BF18+BI18</f>
        <v>0</v>
      </c>
      <c r="BM18" s="18">
        <f>BK18-BL18</f>
        <v>0</v>
      </c>
      <c r="BN18" s="19">
        <f>BW18/3</f>
        <v>14687.648331042712</v>
      </c>
      <c r="BO18" s="12">
        <f>SUMIFS('[1]3. Expenditure Journal'!$N:$N,'[1]3. Expenditure Journal'!$Y:$Y,'12. Data'!$B18,'[1]3. Expenditure Journal'!$B:$B,'12. Data'!BO$4)</f>
        <v>0</v>
      </c>
      <c r="BP18" s="21">
        <f>BN18-BO18</f>
        <v>14687.648331042712</v>
      </c>
      <c r="BQ18" s="19">
        <f>BW18/3</f>
        <v>14687.648331042712</v>
      </c>
      <c r="BR18" s="12">
        <f>SUMIFS('[1]3. Expenditure Journal'!$N:$N,'[1]3. Expenditure Journal'!$Y:$Y,'12. Data'!$B18,'[1]3. Expenditure Journal'!$B:$B,'12. Data'!BR$4)</f>
        <v>39455.18</v>
      </c>
      <c r="BS18" s="21">
        <f>BQ18-BR18</f>
        <v>-24767.531668957286</v>
      </c>
      <c r="BT18" s="19">
        <f>BW18/3</f>
        <v>14687.648331042712</v>
      </c>
      <c r="BU18" s="12">
        <f>SUMIFS('[1]3. Expenditure Journal'!$N:$N,'[1]3. Expenditure Journal'!$Y:$Y,'12. Data'!$B18,'[1]3. Expenditure Journal'!$B:$B,'12. Data'!BU$4)</f>
        <v>65055.969999999994</v>
      </c>
      <c r="BV18" s="21">
        <f>BT18-BU18</f>
        <v>-50368.32166895728</v>
      </c>
      <c r="BW18" s="18">
        <f>IFERROR(VLOOKUP($B18, '[1]2. Budget'!$C$10:$CN$93, 68, 2), 0)</f>
        <v>44062.944993128134</v>
      </c>
      <c r="BX18" s="18">
        <f>BO18+BR18+BU18</f>
        <v>104511.15</v>
      </c>
      <c r="BY18" s="18">
        <f>BW18-BX18</f>
        <v>-60448.20500687186</v>
      </c>
      <c r="BZ18" s="19">
        <f>CI18/3</f>
        <v>14687.648331042712</v>
      </c>
      <c r="CA18" s="12">
        <f>SUMIFS('[1]3. Expenditure Journal'!$N:$N,'[1]3. Expenditure Journal'!$Y:$Y,'12. Data'!$B18,'[1]3. Expenditure Journal'!$B:$B,'12. Data'!CA$4)</f>
        <v>259.35000000000002</v>
      </c>
      <c r="CB18" s="21">
        <f>BZ18-CA18</f>
        <v>14428.298331042712</v>
      </c>
      <c r="CC18" s="19">
        <f>CI18/3</f>
        <v>14687.648331042712</v>
      </c>
      <c r="CD18" s="12">
        <f>SUMIFS('[1]3. Expenditure Journal'!$N:$N,'[1]3. Expenditure Journal'!$Y:$Y,'12. Data'!$B18,'[1]3. Expenditure Journal'!$B:$B,'12. Data'!CD$4)</f>
        <v>0</v>
      </c>
      <c r="CE18" s="21">
        <f>CC18-CD18</f>
        <v>14687.648331042712</v>
      </c>
      <c r="CF18" s="19">
        <f>CI18/3</f>
        <v>14687.648331042712</v>
      </c>
      <c r="CG18" s="12">
        <f>SUMIFS('[1]3. Expenditure Journal'!$N:$N,'[1]3. Expenditure Journal'!$Y:$Y,'12. Data'!$B18,'[1]3. Expenditure Journal'!$B:$B,'12. Data'!CG$4)</f>
        <v>0</v>
      </c>
      <c r="CH18" s="21">
        <f>CF18-CG18</f>
        <v>14687.648331042712</v>
      </c>
      <c r="CI18" s="18">
        <f>IFERROR(VLOOKUP($B18, '[1]2. Budget'!$C$10:$CN$93, 73, 2), 0)</f>
        <v>44062.944993128134</v>
      </c>
      <c r="CJ18" s="18">
        <f>CA18+CD18+CG18</f>
        <v>259.35000000000002</v>
      </c>
      <c r="CK18" s="18">
        <f>CI18-CJ18</f>
        <v>43803.594993128136</v>
      </c>
      <c r="CL18" s="19">
        <f>CU18/3</f>
        <v>14687.648331042712</v>
      </c>
      <c r="CM18" s="12">
        <f>SUMIFS('[1]3. Expenditure Journal'!$N:$N,'[1]3. Expenditure Journal'!$Y:$Y,'12. Data'!$B18,'[1]3. Expenditure Journal'!$B:$B,'12. Data'!CM$4)</f>
        <v>0</v>
      </c>
      <c r="CN18" s="21">
        <f>CL18-CM18</f>
        <v>14687.648331042712</v>
      </c>
      <c r="CO18" s="19">
        <f>CU18/3</f>
        <v>14687.648331042712</v>
      </c>
      <c r="CP18" s="12">
        <f>SUMIFS('[1]3. Expenditure Journal'!$N:$N,'[1]3. Expenditure Journal'!$Y:$Y,'12. Data'!$B18,'[1]3. Expenditure Journal'!$B:$B,'12. Data'!CP$4)</f>
        <v>25247.730000000003</v>
      </c>
      <c r="CQ18" s="21">
        <f>CO18-CP18</f>
        <v>-10560.081668957291</v>
      </c>
      <c r="CR18" s="19">
        <f>CU18/3</f>
        <v>14687.648331042712</v>
      </c>
      <c r="CS18" s="12">
        <f>SUMIFS('[1]3. Expenditure Journal'!$N:$N,'[1]3. Expenditure Journal'!$Y:$Y,'12. Data'!$B18,'[1]3. Expenditure Journal'!$B:$B,'12. Data'!CS$4)</f>
        <v>6976.7000000000007</v>
      </c>
      <c r="CT18" s="21">
        <f>CR18-CS18</f>
        <v>7710.9483310427113</v>
      </c>
      <c r="CU18" s="18">
        <f>IFERROR(VLOOKUP($B18, '[1]2. Budget'!$C$10:$CN$93, 78, 2), 0)</f>
        <v>44062.944993128134</v>
      </c>
      <c r="CV18" s="18">
        <f>CM18+CP18+CS18</f>
        <v>32224.430000000004</v>
      </c>
      <c r="CW18" s="18">
        <f>CU18-CV18</f>
        <v>11838.51499312813</v>
      </c>
      <c r="DA18" s="12">
        <f>SUMIFS($F18:$CW18,$F$6:$CW$6,DA$6,$F$4:$CW$4,DA$5)+CX111</f>
        <v>0</v>
      </c>
      <c r="DB18" s="13">
        <f>SUMIFS($F18:$CW18,$F$6:$CW$6,DB$6,$F$4:$CW$4,DB$5)+CY18</f>
        <v>0</v>
      </c>
      <c r="DC18" s="13">
        <f>SUMIFS($F18:$CW18,$F$6:$CW$6,DC$6,$F$4:$CW$4,DC$5)+CZ18</f>
        <v>0</v>
      </c>
      <c r="DD18" s="13">
        <f>SUMIFS($F18:$CW18,$F$6:$CW$6,DD$6,$F$4:$CW$4,DD$5)+DA18</f>
        <v>0</v>
      </c>
      <c r="DE18" s="13">
        <f>SUMIFS($F18:$CW18,$F$6:$CW$6,DE$6,$F$4:$CW$4,DE$5)+DB18</f>
        <v>0</v>
      </c>
      <c r="DF18" s="13">
        <f>SUMIFS($F18:$CW18,$F$6:$CW$6,DF$6,$F$4:$CW$4,DF$5)+DC18</f>
        <v>0</v>
      </c>
      <c r="DG18" s="13">
        <f>SUMIFS($F18:$CW18,$F$6:$CW$6,DG$6,$F$4:$CW$4,DG$5)+DD18</f>
        <v>0</v>
      </c>
      <c r="DH18" s="13">
        <f>SUMIFS($F18:$CW18,$F$6:$CW$6,DH$6,$F$4:$CW$4,DH$5)+DE18</f>
        <v>0</v>
      </c>
      <c r="DI18" s="13">
        <f>SUMIFS($F18:$CW18,$F$6:$CW$6,DI$6,$F$4:$CW$4,DI$5)+DF18</f>
        <v>0</v>
      </c>
      <c r="DJ18" s="13">
        <f>SUMIFS($F18:$CW18,$F$6:$CW$6,DJ$6,$F$4:$CW$4,DJ$5)+DG18</f>
        <v>14687.648331042712</v>
      </c>
      <c r="DK18" s="13">
        <f>SUMIFS($F18:$CW18,$F$6:$CW$6,DK$6,$F$4:$CW$4,DK$5)+DH18</f>
        <v>0</v>
      </c>
      <c r="DL18" s="13">
        <f>SUMIFS($F18:$CW18,$F$6:$CW$6,DL$6,$F$4:$CW$4,DL$5)+DI18</f>
        <v>14687.648331042712</v>
      </c>
      <c r="DM18" s="13">
        <f>SUMIFS($F18:$CW18,$F$6:$CW$6,DM$6,$F$4:$CW$4,DM$5)+DJ18</f>
        <v>29375.296662085424</v>
      </c>
      <c r="DN18" s="13">
        <f>SUMIFS($F18:$CW18,$F$6:$CW$6,DN$6,$F$4:$CW$4,DN$5)+DK18</f>
        <v>39455.18</v>
      </c>
      <c r="DO18" s="13">
        <f>SUMIFS($F18:$CW18,$F$6:$CW$6,DO$6,$F$4:$CW$4,DO$5)+DL18</f>
        <v>-10079.883337914574</v>
      </c>
      <c r="DP18" s="13">
        <f>SUMIFS($F18:$CW18,$F$6:$CW$6,DP$6,$F$4:$CW$4,DP$5)+DM18</f>
        <v>44062.944993128134</v>
      </c>
      <c r="DQ18" s="13">
        <f>SUMIFS($F18:$CW18,$F$6:$CW$6,DQ$6,$F$4:$CW$4,DQ$5)+DN18</f>
        <v>104511.15</v>
      </c>
      <c r="DR18" s="13">
        <f>SUMIFS($F18:$CW18,$F$6:$CW$6,DR$6,$F$4:$CW$4,DR$5)+DO18</f>
        <v>-60448.205006871853</v>
      </c>
      <c r="DS18" s="13">
        <f>SUMIFS($F18:$CW18,$F$6:$CW$6,DS$6,$F$4:$CW$4,DS$5)+DP18</f>
        <v>58750.593324170848</v>
      </c>
      <c r="DT18" s="13">
        <f>SUMIFS($F18:$CW18,$F$6:$CW$6,DT$6,$F$4:$CW$4,DT$5)+DQ18</f>
        <v>104770.5</v>
      </c>
      <c r="DU18" s="13">
        <f>SUMIFS($F18:$CW18,$F$6:$CW$6,DU$6,$F$4:$CW$4,DU$5)+DR18</f>
        <v>-46019.906675829145</v>
      </c>
      <c r="DV18" s="13">
        <f>SUMIFS($F18:$CW18,$F$6:$CW$6,DV$6,$F$4:$CW$4,DV$5)+DS18</f>
        <v>73438.241655213555</v>
      </c>
      <c r="DW18" s="13">
        <f>SUMIFS($F18:$CW18,$F$6:$CW$6,DW$6,$F$4:$CW$4,DW$5)+DT18</f>
        <v>104770.5</v>
      </c>
      <c r="DX18" s="13">
        <f>SUMIFS($F18:$CW18,$F$6:$CW$6,DX$6,$F$4:$CW$4,DX$5)+DU18</f>
        <v>-31332.258344786431</v>
      </c>
      <c r="DY18" s="13">
        <f>SUMIFS($F18:$CW18,$F$6:$CW$6,DY$6,$F$4:$CW$4,DY$5)+DV18</f>
        <v>88125.889986256268</v>
      </c>
      <c r="DZ18" s="13">
        <f>SUMIFS($F18:$CW18,$F$6:$CW$6,DZ$6,$F$4:$CW$4,DZ$5)+DW18</f>
        <v>104770.5</v>
      </c>
      <c r="EA18" s="13">
        <f>SUMIFS($F18:$CW18,$F$6:$CW$6,EA$6,$F$4:$CW$4,EA$5)+DX18</f>
        <v>-16644.610013743717</v>
      </c>
      <c r="EB18" s="13">
        <f>SUMIFS($F18:$CW18,$F$6:$CW$6,EB$6,$F$4:$CW$4,EB$5)+DY18</f>
        <v>102813.53831729898</v>
      </c>
      <c r="EC18" s="13">
        <f>SUMIFS($F18:$CW18,$F$6:$CW$6,EC$6,$F$4:$CW$4,EC$5)+DZ18</f>
        <v>104770.5</v>
      </c>
      <c r="ED18" s="13">
        <f>SUMIFS($F18:$CW18,$F$6:$CW$6,ED$6,$F$4:$CW$4,ED$5)+EA18</f>
        <v>-1956.961682701005</v>
      </c>
      <c r="EE18" s="13">
        <f>SUMIFS($F18:$CW18,$F$6:$CW$6,EE$6,$F$4:$CW$4,EE$5)+EB18</f>
        <v>117501.1866483417</v>
      </c>
      <c r="EF18" s="13">
        <f>SUMIFS($F18:$CW18,$F$6:$CW$6,EF$6,$F$4:$CW$4,EF$5)+EC18</f>
        <v>130018.23000000001</v>
      </c>
      <c r="EG18" s="13">
        <f>SUMIFS($F18:$CW18,$F$6:$CW$6,EG$6,$F$4:$CW$4,EG$5)+ED18</f>
        <v>5753.9866483417063</v>
      </c>
      <c r="EH18" s="13">
        <f>SUMIFS($F18:$CW18,$F$6:$CW$6,EH$6,$F$4:$CW$4,EH$5)+EE18</f>
        <v>132188.83497938441</v>
      </c>
      <c r="EI18" s="13">
        <f>SUMIFS($F18:$CW18,$F$6:$CW$6,EI$6,$F$4:$CW$4,EI$5)+EF18</f>
        <v>136994.93000000002</v>
      </c>
      <c r="EJ18" s="13">
        <f>SUMIFS($F18:$CW18,$F$6:$CW$6,EJ$6,$F$4:$CW$4,EJ$5)+EG18</f>
        <v>13464.934979384418</v>
      </c>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5"/>
    </row>
    <row r="19" spans="2:212" ht="59.25" customHeight="1" x14ac:dyDescent="0.35">
      <c r="B19" s="23">
        <v>1793</v>
      </c>
      <c r="D19" s="22" t="str">
        <f>IFERROR(VLOOKUP($B19,'[1]2. Budget'!$C$7:$CN$104,5,2),"-")</f>
        <v>Increase and be innovative with safe spaces - Cleaners</v>
      </c>
      <c r="E19" s="22" t="str">
        <f>IFERROR(VLOOKUP($B19,'[1]2. Budget'!$C$7:$CN$104,7,2),"-")</f>
        <v>1.2 Salaries - outreach workers, medical staff and other service providers</v>
      </c>
      <c r="BB19" s="19">
        <f>BK19/3</f>
        <v>0</v>
      </c>
      <c r="BC19" s="12">
        <f>SUMIFS('[1]3. Expenditure Journal'!$N:$N,'[1]3. Expenditure Journal'!$Y:$Y,'12. Data'!$B19,'[1]3. Expenditure Journal'!$B:$B,'12. Data'!BC$4)</f>
        <v>0</v>
      </c>
      <c r="BD19" s="21">
        <f>BB19-BC19</f>
        <v>0</v>
      </c>
      <c r="BE19" s="19">
        <f>BK19/3</f>
        <v>0</v>
      </c>
      <c r="BF19" s="12">
        <f>SUMIFS('[1]3. Expenditure Journal'!$N:$N,'[1]3. Expenditure Journal'!$Y:$Y,'12. Data'!$B19,'[1]3. Expenditure Journal'!$B:$B,'12. Data'!BF$4)</f>
        <v>0</v>
      </c>
      <c r="BG19" s="21">
        <f>BE19-BF19</f>
        <v>0</v>
      </c>
      <c r="BH19" s="19">
        <f>BK19/3</f>
        <v>0</v>
      </c>
      <c r="BI19" s="12">
        <f>SUMIFS('[1]3. Expenditure Journal'!$N:$N,'[1]3. Expenditure Journal'!$Y:$Y,'12. Data'!$B19,'[1]3. Expenditure Journal'!$B:$B,'12. Data'!BI$4)</f>
        <v>0</v>
      </c>
      <c r="BJ19" s="21">
        <f>BH19-BI19</f>
        <v>0</v>
      </c>
      <c r="BK19" s="18">
        <f>IFERROR(VLOOKUP($B19, '[1]2. Budget'!$C$10:$CN$93, 63, 2), 0)</f>
        <v>0</v>
      </c>
      <c r="BL19" s="18">
        <f>BC19+BF19+BI19</f>
        <v>0</v>
      </c>
      <c r="BM19" s="18">
        <f>BK19-BL19</f>
        <v>0</v>
      </c>
      <c r="BN19" s="19">
        <f>BW19/3</f>
        <v>0</v>
      </c>
      <c r="BO19" s="12">
        <f>SUMIFS('[1]3. Expenditure Journal'!$N:$N,'[1]3. Expenditure Journal'!$Y:$Y,'12. Data'!$B19,'[1]3. Expenditure Journal'!$B:$B,'12. Data'!BO$4)</f>
        <v>0</v>
      </c>
      <c r="BP19" s="21">
        <f>BN19-BO19</f>
        <v>0</v>
      </c>
      <c r="BQ19" s="19">
        <f>BW19/3</f>
        <v>0</v>
      </c>
      <c r="BR19" s="12">
        <f>SUMIFS('[1]3. Expenditure Journal'!$N:$N,'[1]3. Expenditure Journal'!$Y:$Y,'12. Data'!$B19,'[1]3. Expenditure Journal'!$B:$B,'12. Data'!BR$4)</f>
        <v>0</v>
      </c>
      <c r="BS19" s="21">
        <f>BQ19-BR19</f>
        <v>0</v>
      </c>
      <c r="BT19" s="19">
        <f>BW19/3</f>
        <v>0</v>
      </c>
      <c r="BU19" s="12">
        <f>SUMIFS('[1]3. Expenditure Journal'!$N:$N,'[1]3. Expenditure Journal'!$Y:$Y,'12. Data'!$B19,'[1]3. Expenditure Journal'!$B:$B,'12. Data'!BU$4)</f>
        <v>0</v>
      </c>
      <c r="BV19" s="21">
        <f>BT19-BU19</f>
        <v>0</v>
      </c>
      <c r="BW19" s="18">
        <f>IFERROR(VLOOKUP($B19, '[1]2. Budget'!$C$10:$CN$93, 68, 2), 0)</f>
        <v>0</v>
      </c>
      <c r="BX19" s="18">
        <f>BO19+BR19+BU19</f>
        <v>0</v>
      </c>
      <c r="BY19" s="18">
        <f>BW19-BX19</f>
        <v>0</v>
      </c>
      <c r="BZ19" s="19">
        <f>CI19/3</f>
        <v>0</v>
      </c>
      <c r="CA19" s="12">
        <f>SUMIFS('[1]3. Expenditure Journal'!$N:$N,'[1]3. Expenditure Journal'!$Y:$Y,'12. Data'!$B19,'[1]3. Expenditure Journal'!$B:$B,'12. Data'!CA$4)</f>
        <v>0</v>
      </c>
      <c r="CB19" s="21">
        <f>BZ19-CA19</f>
        <v>0</v>
      </c>
      <c r="CC19" s="19">
        <f>CI19/3</f>
        <v>0</v>
      </c>
      <c r="CD19" s="12">
        <f>SUMIFS('[1]3. Expenditure Journal'!$N:$N,'[1]3. Expenditure Journal'!$Y:$Y,'12. Data'!$B19,'[1]3. Expenditure Journal'!$B:$B,'12. Data'!CD$4)</f>
        <v>0</v>
      </c>
      <c r="CE19" s="21">
        <f>CC19-CD19</f>
        <v>0</v>
      </c>
      <c r="CF19" s="19">
        <f>CI19/3</f>
        <v>0</v>
      </c>
      <c r="CG19" s="12">
        <f>SUMIFS('[1]3. Expenditure Journal'!$N:$N,'[1]3. Expenditure Journal'!$Y:$Y,'12. Data'!$B19,'[1]3. Expenditure Journal'!$B:$B,'12. Data'!CG$4)</f>
        <v>0</v>
      </c>
      <c r="CH19" s="21">
        <f>CF19-CG19</f>
        <v>0</v>
      </c>
      <c r="CI19" s="18">
        <f>IFERROR(VLOOKUP($B19, '[1]2. Budget'!$C$10:$CN$93, 73, 2), 0)</f>
        <v>0</v>
      </c>
      <c r="CJ19" s="18">
        <f>CA19+CD19+CG19</f>
        <v>0</v>
      </c>
      <c r="CK19" s="18">
        <f>CI19-CJ19</f>
        <v>0</v>
      </c>
      <c r="CL19" s="19">
        <f>CU19/3</f>
        <v>0</v>
      </c>
      <c r="CM19" s="12">
        <f>SUMIFS('[1]3. Expenditure Journal'!$N:$N,'[1]3. Expenditure Journal'!$Y:$Y,'12. Data'!$B19,'[1]3. Expenditure Journal'!$B:$B,'12. Data'!CM$4)</f>
        <v>0</v>
      </c>
      <c r="CN19" s="21">
        <f>CL19-CM19</f>
        <v>0</v>
      </c>
      <c r="CO19" s="19">
        <f>CU19/3</f>
        <v>0</v>
      </c>
      <c r="CP19" s="12">
        <f>SUMIFS('[1]3. Expenditure Journal'!$N:$N,'[1]3. Expenditure Journal'!$Y:$Y,'12. Data'!$B19,'[1]3. Expenditure Journal'!$B:$B,'12. Data'!CP$4)</f>
        <v>0</v>
      </c>
      <c r="CQ19" s="21">
        <f>CO19-CP19</f>
        <v>0</v>
      </c>
      <c r="CR19" s="19">
        <f>CU19/3</f>
        <v>0</v>
      </c>
      <c r="CS19" s="12">
        <f>SUMIFS('[1]3. Expenditure Journal'!$N:$N,'[1]3. Expenditure Journal'!$Y:$Y,'12. Data'!$B19,'[1]3. Expenditure Journal'!$B:$B,'12. Data'!CS$4)</f>
        <v>0</v>
      </c>
      <c r="CT19" s="21">
        <f>CR19-CS19</f>
        <v>0</v>
      </c>
      <c r="CU19" s="18">
        <f>IFERROR(VLOOKUP($B19, '[1]2. Budget'!$C$10:$CN$93, 78, 2), 0)</f>
        <v>0</v>
      </c>
      <c r="CV19" s="18">
        <f>CM19+CP19+CS19</f>
        <v>0</v>
      </c>
      <c r="CW19" s="18">
        <f>CU19-CV19</f>
        <v>0</v>
      </c>
      <c r="DA19" s="12">
        <f>SUMIFS($F19:$CW19,$F$6:$CW$6,DA$6,$F$4:$CW$4,DA$5)+CX112</f>
        <v>0</v>
      </c>
      <c r="DB19" s="13">
        <f>SUMIFS($F19:$CW19,$F$6:$CW$6,DB$6,$F$4:$CW$4,DB$5)+CY19</f>
        <v>0</v>
      </c>
      <c r="DC19" s="13">
        <f>SUMIFS($F19:$CW19,$F$6:$CW$6,DC$6,$F$4:$CW$4,DC$5)+CZ19</f>
        <v>0</v>
      </c>
      <c r="DD19" s="13">
        <f>SUMIFS($F19:$CW19,$F$6:$CW$6,DD$6,$F$4:$CW$4,DD$5)+DA19</f>
        <v>0</v>
      </c>
      <c r="DE19" s="13">
        <f>SUMIFS($F19:$CW19,$F$6:$CW$6,DE$6,$F$4:$CW$4,DE$5)+DB19</f>
        <v>0</v>
      </c>
      <c r="DF19" s="13">
        <f>SUMIFS($F19:$CW19,$F$6:$CW$6,DF$6,$F$4:$CW$4,DF$5)+DC19</f>
        <v>0</v>
      </c>
      <c r="DG19" s="13">
        <f>SUMIFS($F19:$CW19,$F$6:$CW$6,DG$6,$F$4:$CW$4,DG$5)+DD19</f>
        <v>0</v>
      </c>
      <c r="DH19" s="13">
        <f>SUMIFS($F19:$CW19,$F$6:$CW$6,DH$6,$F$4:$CW$4,DH$5)+DE19</f>
        <v>0</v>
      </c>
      <c r="DI19" s="13">
        <f>SUMIFS($F19:$CW19,$F$6:$CW$6,DI$6,$F$4:$CW$4,DI$5)+DF19</f>
        <v>0</v>
      </c>
      <c r="DJ19" s="13">
        <f>SUMIFS($F19:$CW19,$F$6:$CW$6,DJ$6,$F$4:$CW$4,DJ$5)+DG19</f>
        <v>0</v>
      </c>
      <c r="DK19" s="13">
        <f>SUMIFS($F19:$CW19,$F$6:$CW$6,DK$6,$F$4:$CW$4,DK$5)+DH19</f>
        <v>0</v>
      </c>
      <c r="DL19" s="13">
        <f>SUMIFS($F19:$CW19,$F$6:$CW$6,DL$6,$F$4:$CW$4,DL$5)+DI19</f>
        <v>0</v>
      </c>
      <c r="DM19" s="13">
        <f>SUMIFS($F19:$CW19,$F$6:$CW$6,DM$6,$F$4:$CW$4,DM$5)+DJ19</f>
        <v>0</v>
      </c>
      <c r="DN19" s="13">
        <f>SUMIFS($F19:$CW19,$F$6:$CW$6,DN$6,$F$4:$CW$4,DN$5)+DK19</f>
        <v>0</v>
      </c>
      <c r="DO19" s="13">
        <f>SUMIFS($F19:$CW19,$F$6:$CW$6,DO$6,$F$4:$CW$4,DO$5)+DL19</f>
        <v>0</v>
      </c>
      <c r="DP19" s="13">
        <f>SUMIFS($F19:$CW19,$F$6:$CW$6,DP$6,$F$4:$CW$4,DP$5)+DM19</f>
        <v>0</v>
      </c>
      <c r="DQ19" s="13">
        <f>SUMIFS($F19:$CW19,$F$6:$CW$6,DQ$6,$F$4:$CW$4,DQ$5)+DN19</f>
        <v>0</v>
      </c>
      <c r="DR19" s="13">
        <f>SUMIFS($F19:$CW19,$F$6:$CW$6,DR$6,$F$4:$CW$4,DR$5)+DO19</f>
        <v>0</v>
      </c>
      <c r="DS19" s="13">
        <f>SUMIFS($F19:$CW19,$F$6:$CW$6,DS$6,$F$4:$CW$4,DS$5)+DP19</f>
        <v>0</v>
      </c>
      <c r="DT19" s="13">
        <f>SUMIFS($F19:$CW19,$F$6:$CW$6,DT$6,$F$4:$CW$4,DT$5)+DQ19</f>
        <v>0</v>
      </c>
      <c r="DU19" s="13">
        <f>SUMIFS($F19:$CW19,$F$6:$CW$6,DU$6,$F$4:$CW$4,DU$5)+DR19</f>
        <v>0</v>
      </c>
      <c r="DV19" s="13">
        <f>SUMIFS($F19:$CW19,$F$6:$CW$6,DV$6,$F$4:$CW$4,DV$5)+DS19</f>
        <v>0</v>
      </c>
      <c r="DW19" s="13">
        <f>SUMIFS($F19:$CW19,$F$6:$CW$6,DW$6,$F$4:$CW$4,DW$5)+DT19</f>
        <v>0</v>
      </c>
      <c r="DX19" s="13">
        <f>SUMIFS($F19:$CW19,$F$6:$CW$6,DX$6,$F$4:$CW$4,DX$5)+DU19</f>
        <v>0</v>
      </c>
      <c r="DY19" s="13">
        <f>SUMIFS($F19:$CW19,$F$6:$CW$6,DY$6,$F$4:$CW$4,DY$5)+DV19</f>
        <v>0</v>
      </c>
      <c r="DZ19" s="13">
        <f>SUMIFS($F19:$CW19,$F$6:$CW$6,DZ$6,$F$4:$CW$4,DZ$5)+DW19</f>
        <v>0</v>
      </c>
      <c r="EA19" s="13">
        <f>SUMIFS($F19:$CW19,$F$6:$CW$6,EA$6,$F$4:$CW$4,EA$5)+DX19</f>
        <v>0</v>
      </c>
      <c r="EB19" s="13">
        <f>SUMIFS($F19:$CW19,$F$6:$CW$6,EB$6,$F$4:$CW$4,EB$5)+DY19</f>
        <v>0</v>
      </c>
      <c r="EC19" s="13">
        <f>SUMIFS($F19:$CW19,$F$6:$CW$6,EC$6,$F$4:$CW$4,EC$5)+DZ19</f>
        <v>0</v>
      </c>
      <c r="ED19" s="13">
        <f>SUMIFS($F19:$CW19,$F$6:$CW$6,ED$6,$F$4:$CW$4,ED$5)+EA19</f>
        <v>0</v>
      </c>
      <c r="EE19" s="13">
        <f>SUMIFS($F19:$CW19,$F$6:$CW$6,EE$6,$F$4:$CW$4,EE$5)+EB19</f>
        <v>0</v>
      </c>
      <c r="EF19" s="13">
        <f>SUMIFS($F19:$CW19,$F$6:$CW$6,EF$6,$F$4:$CW$4,EF$5)+EC19</f>
        <v>0</v>
      </c>
      <c r="EG19" s="13">
        <f>SUMIFS($F19:$CW19,$F$6:$CW$6,EG$6,$F$4:$CW$4,EG$5)+ED19</f>
        <v>0</v>
      </c>
      <c r="EH19" s="13">
        <f>SUMIFS($F19:$CW19,$F$6:$CW$6,EH$6,$F$4:$CW$4,EH$5)+EE19</f>
        <v>0</v>
      </c>
      <c r="EI19" s="13">
        <f>SUMIFS($F19:$CW19,$F$6:$CW$6,EI$6,$F$4:$CW$4,EI$5)+EF19</f>
        <v>0</v>
      </c>
      <c r="EJ19" s="13">
        <f>SUMIFS($F19:$CW19,$F$6:$CW$6,EJ$6,$F$4:$CW$4,EJ$5)+EG19</f>
        <v>0</v>
      </c>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5"/>
    </row>
    <row r="20" spans="2:212" ht="59.25" customHeight="1" x14ac:dyDescent="0.35">
      <c r="B20" s="23">
        <v>1794</v>
      </c>
      <c r="D20" s="22" t="str">
        <f>IFERROR(VLOOKUP($B20,'[1]2. Budget'!$C$7:$CN$104,5,2),"-")</f>
        <v>Increase and be innovative with safe spaces - Security</v>
      </c>
      <c r="E20" s="22" t="str">
        <f>IFERROR(VLOOKUP($B20,'[1]2. Budget'!$C$7:$CN$104,7,2),"-")</f>
        <v>1.2 Salaries - outreach workers, medical staff and other service providers</v>
      </c>
      <c r="BB20" s="19">
        <f>BK20/3</f>
        <v>0</v>
      </c>
      <c r="BC20" s="12">
        <f>SUMIFS('[1]3. Expenditure Journal'!$N:$N,'[1]3. Expenditure Journal'!$Y:$Y,'12. Data'!$B20,'[1]3. Expenditure Journal'!$B:$B,'12. Data'!BC$4)</f>
        <v>0</v>
      </c>
      <c r="BD20" s="21">
        <f>BB20-BC20</f>
        <v>0</v>
      </c>
      <c r="BE20" s="19">
        <f>BK20/3</f>
        <v>0</v>
      </c>
      <c r="BF20" s="12">
        <f>SUMIFS('[1]3. Expenditure Journal'!$N:$N,'[1]3. Expenditure Journal'!$Y:$Y,'12. Data'!$B20,'[1]3. Expenditure Journal'!$B:$B,'12. Data'!BF$4)</f>
        <v>0</v>
      </c>
      <c r="BG20" s="21">
        <f>BE20-BF20</f>
        <v>0</v>
      </c>
      <c r="BH20" s="19">
        <f>BK20/3</f>
        <v>0</v>
      </c>
      <c r="BI20" s="12">
        <f>SUMIFS('[1]3. Expenditure Journal'!$N:$N,'[1]3. Expenditure Journal'!$Y:$Y,'12. Data'!$B20,'[1]3. Expenditure Journal'!$B:$B,'12. Data'!BI$4)</f>
        <v>0</v>
      </c>
      <c r="BJ20" s="21">
        <f>BH20-BI20</f>
        <v>0</v>
      </c>
      <c r="BK20" s="18">
        <f>IFERROR(VLOOKUP($B20, '[1]2. Budget'!$C$10:$CN$93, 63, 2), 0)</f>
        <v>0</v>
      </c>
      <c r="BL20" s="18">
        <f>BC20+BF20+BI20</f>
        <v>0</v>
      </c>
      <c r="BM20" s="18">
        <f>BK20-BL20</f>
        <v>0</v>
      </c>
      <c r="BN20" s="19">
        <f>BW20/3</f>
        <v>0</v>
      </c>
      <c r="BO20" s="12">
        <f>SUMIFS('[1]3. Expenditure Journal'!$N:$N,'[1]3. Expenditure Journal'!$Y:$Y,'12. Data'!$B20,'[1]3. Expenditure Journal'!$B:$B,'12. Data'!BO$4)</f>
        <v>0</v>
      </c>
      <c r="BP20" s="21">
        <f>BN20-BO20</f>
        <v>0</v>
      </c>
      <c r="BQ20" s="19">
        <f>BW20/3</f>
        <v>0</v>
      </c>
      <c r="BR20" s="12">
        <f>SUMIFS('[1]3. Expenditure Journal'!$N:$N,'[1]3. Expenditure Journal'!$Y:$Y,'12. Data'!$B20,'[1]3. Expenditure Journal'!$B:$B,'12. Data'!BR$4)</f>
        <v>0</v>
      </c>
      <c r="BS20" s="21">
        <f>BQ20-BR20</f>
        <v>0</v>
      </c>
      <c r="BT20" s="19">
        <f>BW20/3</f>
        <v>0</v>
      </c>
      <c r="BU20" s="12">
        <f>SUMIFS('[1]3. Expenditure Journal'!$N:$N,'[1]3. Expenditure Journal'!$Y:$Y,'12. Data'!$B20,'[1]3. Expenditure Journal'!$B:$B,'12. Data'!BU$4)</f>
        <v>0</v>
      </c>
      <c r="BV20" s="21">
        <f>BT20-BU20</f>
        <v>0</v>
      </c>
      <c r="BW20" s="18">
        <f>IFERROR(VLOOKUP($B20, '[1]2. Budget'!$C$10:$CN$93, 68, 2), 0)</f>
        <v>0</v>
      </c>
      <c r="BX20" s="18">
        <f>BO20+BR20+BU20</f>
        <v>0</v>
      </c>
      <c r="BY20" s="18">
        <f>BW20-BX20</f>
        <v>0</v>
      </c>
      <c r="BZ20" s="19">
        <f>CI20/3</f>
        <v>0</v>
      </c>
      <c r="CA20" s="12">
        <f>SUMIFS('[1]3. Expenditure Journal'!$N:$N,'[1]3. Expenditure Journal'!$Y:$Y,'12. Data'!$B20,'[1]3. Expenditure Journal'!$B:$B,'12. Data'!CA$4)</f>
        <v>0</v>
      </c>
      <c r="CB20" s="21">
        <f>BZ20-CA20</f>
        <v>0</v>
      </c>
      <c r="CC20" s="19">
        <f>CI20/3</f>
        <v>0</v>
      </c>
      <c r="CD20" s="12">
        <f>SUMIFS('[1]3. Expenditure Journal'!$N:$N,'[1]3. Expenditure Journal'!$Y:$Y,'12. Data'!$B20,'[1]3. Expenditure Journal'!$B:$B,'12. Data'!CD$4)</f>
        <v>0</v>
      </c>
      <c r="CE20" s="21">
        <f>CC20-CD20</f>
        <v>0</v>
      </c>
      <c r="CF20" s="19">
        <f>CI20/3</f>
        <v>0</v>
      </c>
      <c r="CG20" s="12">
        <f>SUMIFS('[1]3. Expenditure Journal'!$N:$N,'[1]3. Expenditure Journal'!$Y:$Y,'12. Data'!$B20,'[1]3. Expenditure Journal'!$B:$B,'12. Data'!CG$4)</f>
        <v>0</v>
      </c>
      <c r="CH20" s="21">
        <f>CF20-CG20</f>
        <v>0</v>
      </c>
      <c r="CI20" s="18">
        <f>IFERROR(VLOOKUP($B20, '[1]2. Budget'!$C$10:$CN$93, 73, 2), 0)</f>
        <v>0</v>
      </c>
      <c r="CJ20" s="18">
        <f>CA20+CD20+CG20</f>
        <v>0</v>
      </c>
      <c r="CK20" s="18">
        <f>CI20-CJ20</f>
        <v>0</v>
      </c>
      <c r="CL20" s="19">
        <f>CU20/3</f>
        <v>0</v>
      </c>
      <c r="CM20" s="12">
        <f>SUMIFS('[1]3. Expenditure Journal'!$N:$N,'[1]3. Expenditure Journal'!$Y:$Y,'12. Data'!$B20,'[1]3. Expenditure Journal'!$B:$B,'12. Data'!CM$4)</f>
        <v>0</v>
      </c>
      <c r="CN20" s="21">
        <f>CL20-CM20</f>
        <v>0</v>
      </c>
      <c r="CO20" s="19">
        <f>CU20/3</f>
        <v>0</v>
      </c>
      <c r="CP20" s="12">
        <f>SUMIFS('[1]3. Expenditure Journal'!$N:$N,'[1]3. Expenditure Journal'!$Y:$Y,'12. Data'!$B20,'[1]3. Expenditure Journal'!$B:$B,'12. Data'!CP$4)</f>
        <v>0</v>
      </c>
      <c r="CQ20" s="21">
        <f>CO20-CP20</f>
        <v>0</v>
      </c>
      <c r="CR20" s="19">
        <f>CU20/3</f>
        <v>0</v>
      </c>
      <c r="CS20" s="12">
        <f>SUMIFS('[1]3. Expenditure Journal'!$N:$N,'[1]3. Expenditure Journal'!$Y:$Y,'12. Data'!$B20,'[1]3. Expenditure Journal'!$B:$B,'12. Data'!CS$4)</f>
        <v>0</v>
      </c>
      <c r="CT20" s="21">
        <f>CR20-CS20</f>
        <v>0</v>
      </c>
      <c r="CU20" s="18">
        <f>IFERROR(VLOOKUP($B20, '[1]2. Budget'!$C$10:$CN$93, 78, 2), 0)</f>
        <v>0</v>
      </c>
      <c r="CV20" s="18">
        <f>CM20+CP20+CS20</f>
        <v>0</v>
      </c>
      <c r="CW20" s="18">
        <f>CU20-CV20</f>
        <v>0</v>
      </c>
      <c r="DA20" s="12">
        <f>SUMIFS($F20:$CW20,$F$6:$CW$6,DA$6,$F$4:$CW$4,DA$5)+CX113</f>
        <v>0</v>
      </c>
      <c r="DB20" s="13">
        <f>SUMIFS($F20:$CW20,$F$6:$CW$6,DB$6,$F$4:$CW$4,DB$5)+CY20</f>
        <v>0</v>
      </c>
      <c r="DC20" s="13">
        <f>SUMIFS($F20:$CW20,$F$6:$CW$6,DC$6,$F$4:$CW$4,DC$5)+CZ20</f>
        <v>0</v>
      </c>
      <c r="DD20" s="13">
        <f>SUMIFS($F20:$CW20,$F$6:$CW$6,DD$6,$F$4:$CW$4,DD$5)+DA20</f>
        <v>0</v>
      </c>
      <c r="DE20" s="13">
        <f>SUMIFS($F20:$CW20,$F$6:$CW$6,DE$6,$F$4:$CW$4,DE$5)+DB20</f>
        <v>0</v>
      </c>
      <c r="DF20" s="13">
        <f>SUMIFS($F20:$CW20,$F$6:$CW$6,DF$6,$F$4:$CW$4,DF$5)+DC20</f>
        <v>0</v>
      </c>
      <c r="DG20" s="13">
        <f>SUMIFS($F20:$CW20,$F$6:$CW$6,DG$6,$F$4:$CW$4,DG$5)+DD20</f>
        <v>0</v>
      </c>
      <c r="DH20" s="13">
        <f>SUMIFS($F20:$CW20,$F$6:$CW$6,DH$6,$F$4:$CW$4,DH$5)+DE20</f>
        <v>0</v>
      </c>
      <c r="DI20" s="13">
        <f>SUMIFS($F20:$CW20,$F$6:$CW$6,DI$6,$F$4:$CW$4,DI$5)+DF20</f>
        <v>0</v>
      </c>
      <c r="DJ20" s="13">
        <f>SUMIFS($F20:$CW20,$F$6:$CW$6,DJ$6,$F$4:$CW$4,DJ$5)+DG20</f>
        <v>0</v>
      </c>
      <c r="DK20" s="13">
        <f>SUMIFS($F20:$CW20,$F$6:$CW$6,DK$6,$F$4:$CW$4,DK$5)+DH20</f>
        <v>0</v>
      </c>
      <c r="DL20" s="13">
        <f>SUMIFS($F20:$CW20,$F$6:$CW$6,DL$6,$F$4:$CW$4,DL$5)+DI20</f>
        <v>0</v>
      </c>
      <c r="DM20" s="13">
        <f>SUMIFS($F20:$CW20,$F$6:$CW$6,DM$6,$F$4:$CW$4,DM$5)+DJ20</f>
        <v>0</v>
      </c>
      <c r="DN20" s="13">
        <f>SUMIFS($F20:$CW20,$F$6:$CW$6,DN$6,$F$4:$CW$4,DN$5)+DK20</f>
        <v>0</v>
      </c>
      <c r="DO20" s="13">
        <f>SUMIFS($F20:$CW20,$F$6:$CW$6,DO$6,$F$4:$CW$4,DO$5)+DL20</f>
        <v>0</v>
      </c>
      <c r="DP20" s="13">
        <f>SUMIFS($F20:$CW20,$F$6:$CW$6,DP$6,$F$4:$CW$4,DP$5)+DM20</f>
        <v>0</v>
      </c>
      <c r="DQ20" s="13">
        <f>SUMIFS($F20:$CW20,$F$6:$CW$6,DQ$6,$F$4:$CW$4,DQ$5)+DN20</f>
        <v>0</v>
      </c>
      <c r="DR20" s="13">
        <f>SUMIFS($F20:$CW20,$F$6:$CW$6,DR$6,$F$4:$CW$4,DR$5)+DO20</f>
        <v>0</v>
      </c>
      <c r="DS20" s="13">
        <f>SUMIFS($F20:$CW20,$F$6:$CW$6,DS$6,$F$4:$CW$4,DS$5)+DP20</f>
        <v>0</v>
      </c>
      <c r="DT20" s="13">
        <f>SUMIFS($F20:$CW20,$F$6:$CW$6,DT$6,$F$4:$CW$4,DT$5)+DQ20</f>
        <v>0</v>
      </c>
      <c r="DU20" s="13">
        <f>SUMIFS($F20:$CW20,$F$6:$CW$6,DU$6,$F$4:$CW$4,DU$5)+DR20</f>
        <v>0</v>
      </c>
      <c r="DV20" s="13">
        <f>SUMIFS($F20:$CW20,$F$6:$CW$6,DV$6,$F$4:$CW$4,DV$5)+DS20</f>
        <v>0</v>
      </c>
      <c r="DW20" s="13">
        <f>SUMIFS($F20:$CW20,$F$6:$CW$6,DW$6,$F$4:$CW$4,DW$5)+DT20</f>
        <v>0</v>
      </c>
      <c r="DX20" s="13">
        <f>SUMIFS($F20:$CW20,$F$6:$CW$6,DX$6,$F$4:$CW$4,DX$5)+DU20</f>
        <v>0</v>
      </c>
      <c r="DY20" s="13">
        <f>SUMIFS($F20:$CW20,$F$6:$CW$6,DY$6,$F$4:$CW$4,DY$5)+DV20</f>
        <v>0</v>
      </c>
      <c r="DZ20" s="13">
        <f>SUMIFS($F20:$CW20,$F$6:$CW$6,DZ$6,$F$4:$CW$4,DZ$5)+DW20</f>
        <v>0</v>
      </c>
      <c r="EA20" s="13">
        <f>SUMIFS($F20:$CW20,$F$6:$CW$6,EA$6,$F$4:$CW$4,EA$5)+DX20</f>
        <v>0</v>
      </c>
      <c r="EB20" s="13">
        <f>SUMIFS($F20:$CW20,$F$6:$CW$6,EB$6,$F$4:$CW$4,EB$5)+DY20</f>
        <v>0</v>
      </c>
      <c r="EC20" s="13">
        <f>SUMIFS($F20:$CW20,$F$6:$CW$6,EC$6,$F$4:$CW$4,EC$5)+DZ20</f>
        <v>0</v>
      </c>
      <c r="ED20" s="13">
        <f>SUMIFS($F20:$CW20,$F$6:$CW$6,ED$6,$F$4:$CW$4,ED$5)+EA20</f>
        <v>0</v>
      </c>
      <c r="EE20" s="13">
        <f>SUMIFS($F20:$CW20,$F$6:$CW$6,EE$6,$F$4:$CW$4,EE$5)+EB20</f>
        <v>0</v>
      </c>
      <c r="EF20" s="13">
        <f>SUMIFS($F20:$CW20,$F$6:$CW$6,EF$6,$F$4:$CW$4,EF$5)+EC20</f>
        <v>0</v>
      </c>
      <c r="EG20" s="13">
        <f>SUMIFS($F20:$CW20,$F$6:$CW$6,EG$6,$F$4:$CW$4,EG$5)+ED20</f>
        <v>0</v>
      </c>
      <c r="EH20" s="13">
        <f>SUMIFS($F20:$CW20,$F$6:$CW$6,EH$6,$F$4:$CW$4,EH$5)+EE20</f>
        <v>0</v>
      </c>
      <c r="EI20" s="13">
        <f>SUMIFS($F20:$CW20,$F$6:$CW$6,EI$6,$F$4:$CW$4,EI$5)+EF20</f>
        <v>0</v>
      </c>
      <c r="EJ20" s="13">
        <f>SUMIFS($F20:$CW20,$F$6:$CW$6,EJ$6,$F$4:$CW$4,EJ$5)+EG20</f>
        <v>0</v>
      </c>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5"/>
    </row>
    <row r="21" spans="2:212" ht="59.25" customHeight="1" x14ac:dyDescent="0.35">
      <c r="B21" s="23">
        <v>1795</v>
      </c>
      <c r="D21" s="22" t="str">
        <f>IFERROR(VLOOKUP($B21,'[1]2. Budget'!$C$7:$CN$104,5,2),"-")</f>
        <v>Support school leadership structures to implement CSE, DBE HIV/TB and ISHP - Data for learner support agents</v>
      </c>
      <c r="E21" s="22" t="str">
        <f>IFERROR(VLOOKUP($B21,'[1]2. Budget'!$C$7:$CN$104,7,2),"-")</f>
        <v>11.1 Office related costs</v>
      </c>
      <c r="BB21" s="19">
        <f>BK21/3</f>
        <v>7210.0968453351234</v>
      </c>
      <c r="BC21" s="12">
        <f>SUMIFS('[1]3. Expenditure Journal'!$N:$N,'[1]3. Expenditure Journal'!$Y:$Y,'12. Data'!$B21,'[1]3. Expenditure Journal'!$B:$B,'12. Data'!BC$4)</f>
        <v>0</v>
      </c>
      <c r="BD21" s="21">
        <f>BB21-BC21</f>
        <v>7210.0968453351234</v>
      </c>
      <c r="BE21" s="19">
        <f>BK21/3</f>
        <v>7210.0968453351234</v>
      </c>
      <c r="BF21" s="12">
        <f>SUMIFS('[1]3. Expenditure Journal'!$N:$N,'[1]3. Expenditure Journal'!$Y:$Y,'12. Data'!$B21,'[1]3. Expenditure Journal'!$B:$B,'12. Data'!BF$4)</f>
        <v>0</v>
      </c>
      <c r="BG21" s="21">
        <f>BE21-BF21</f>
        <v>7210.0968453351234</v>
      </c>
      <c r="BH21" s="19">
        <f>BK21/3</f>
        <v>7210.0968453351234</v>
      </c>
      <c r="BI21" s="12">
        <f>SUMIFS('[1]3. Expenditure Journal'!$N:$N,'[1]3. Expenditure Journal'!$Y:$Y,'12. Data'!$B21,'[1]3. Expenditure Journal'!$B:$B,'12. Data'!BI$4)</f>
        <v>0</v>
      </c>
      <c r="BJ21" s="21">
        <f>BH21-BI21</f>
        <v>7210.0968453351234</v>
      </c>
      <c r="BK21" s="18">
        <f>IFERROR(VLOOKUP($B21, '[1]2. Budget'!$C$10:$CN$93, 63, 2), 0)</f>
        <v>21630.29053600537</v>
      </c>
      <c r="BL21" s="18">
        <f>BC21+BF21+BI21</f>
        <v>0</v>
      </c>
      <c r="BM21" s="18">
        <f>BK21-BL21</f>
        <v>21630.29053600537</v>
      </c>
      <c r="BN21" s="19">
        <f>BW21/3</f>
        <v>7210.0968453351234</v>
      </c>
      <c r="BO21" s="12">
        <f>SUMIFS('[1]3. Expenditure Journal'!$N:$N,'[1]3. Expenditure Journal'!$Y:$Y,'12. Data'!$B21,'[1]3. Expenditure Journal'!$B:$B,'12. Data'!BO$4)</f>
        <v>0</v>
      </c>
      <c r="BP21" s="21">
        <f>BN21-BO21</f>
        <v>7210.0968453351234</v>
      </c>
      <c r="BQ21" s="19">
        <f>BW21/3</f>
        <v>7210.0968453351234</v>
      </c>
      <c r="BR21" s="12">
        <f>SUMIFS('[1]3. Expenditure Journal'!$N:$N,'[1]3. Expenditure Journal'!$Y:$Y,'12. Data'!$B21,'[1]3. Expenditure Journal'!$B:$B,'12. Data'!BR$4)</f>
        <v>4173.91</v>
      </c>
      <c r="BS21" s="21">
        <f>BQ21-BR21</f>
        <v>3036.1868453351235</v>
      </c>
      <c r="BT21" s="19">
        <f>BW21/3</f>
        <v>7210.0968453351234</v>
      </c>
      <c r="BU21" s="12">
        <f>SUMIFS('[1]3. Expenditure Journal'!$N:$N,'[1]3. Expenditure Journal'!$Y:$Y,'12. Data'!$B21,'[1]3. Expenditure Journal'!$B:$B,'12. Data'!BU$4)</f>
        <v>0</v>
      </c>
      <c r="BV21" s="21">
        <f>BT21-BU21</f>
        <v>7210.0968453351234</v>
      </c>
      <c r="BW21" s="18">
        <f>IFERROR(VLOOKUP($B21, '[1]2. Budget'!$C$10:$CN$93, 68, 2), 0)</f>
        <v>21630.29053600537</v>
      </c>
      <c r="BX21" s="18">
        <f>BO21+BR21+BU21</f>
        <v>4173.91</v>
      </c>
      <c r="BY21" s="18">
        <f>BW21-BX21</f>
        <v>17456.38053600537</v>
      </c>
      <c r="BZ21" s="19">
        <f>CI21/3</f>
        <v>7210.0968453351234</v>
      </c>
      <c r="CA21" s="12">
        <f>SUMIFS('[1]3. Expenditure Journal'!$N:$N,'[1]3. Expenditure Journal'!$Y:$Y,'12. Data'!$B21,'[1]3. Expenditure Journal'!$B:$B,'12. Data'!CA$4)</f>
        <v>5555.65</v>
      </c>
      <c r="CB21" s="21">
        <f>BZ21-CA21</f>
        <v>1654.4468453351237</v>
      </c>
      <c r="CC21" s="19">
        <f>CI21/3</f>
        <v>7210.0968453351234</v>
      </c>
      <c r="CD21" s="12">
        <f>SUMIFS('[1]3. Expenditure Journal'!$N:$N,'[1]3. Expenditure Journal'!$Y:$Y,'12. Data'!$B21,'[1]3. Expenditure Journal'!$B:$B,'12. Data'!CD$4)</f>
        <v>36418.25</v>
      </c>
      <c r="CE21" s="21">
        <f>CC21-CD21</f>
        <v>-29208.153154664877</v>
      </c>
      <c r="CF21" s="19">
        <f>CI21/3</f>
        <v>7210.0968453351234</v>
      </c>
      <c r="CG21" s="12">
        <f>SUMIFS('[1]3. Expenditure Journal'!$N:$N,'[1]3. Expenditure Journal'!$Y:$Y,'12. Data'!$B21,'[1]3. Expenditure Journal'!$B:$B,'12. Data'!CG$4)</f>
        <v>0</v>
      </c>
      <c r="CH21" s="21">
        <f>CF21-CG21</f>
        <v>7210.0968453351234</v>
      </c>
      <c r="CI21" s="18">
        <f>IFERROR(VLOOKUP($B21, '[1]2. Budget'!$C$10:$CN$93, 73, 2), 0)</f>
        <v>21630.29053600537</v>
      </c>
      <c r="CJ21" s="18">
        <f>CA21+CD21+CG21</f>
        <v>41973.9</v>
      </c>
      <c r="CK21" s="18">
        <f>CI21-CJ21</f>
        <v>-20343.609463994631</v>
      </c>
      <c r="CL21" s="19">
        <f>CU21/3</f>
        <v>7210.0968453351234</v>
      </c>
      <c r="CM21" s="12">
        <f>SUMIFS('[1]3. Expenditure Journal'!$N:$N,'[1]3. Expenditure Journal'!$Y:$Y,'12. Data'!$B21,'[1]3. Expenditure Journal'!$B:$B,'12. Data'!CM$4)</f>
        <v>0</v>
      </c>
      <c r="CN21" s="21">
        <f>CL21-CM21</f>
        <v>7210.0968453351234</v>
      </c>
      <c r="CO21" s="19">
        <f>CU21/3</f>
        <v>7210.0968453351234</v>
      </c>
      <c r="CP21" s="12">
        <f>SUMIFS('[1]3. Expenditure Journal'!$N:$N,'[1]3. Expenditure Journal'!$Y:$Y,'12. Data'!$B21,'[1]3. Expenditure Journal'!$B:$B,'12. Data'!CP$4)</f>
        <v>0</v>
      </c>
      <c r="CQ21" s="21">
        <f>CO21-CP21</f>
        <v>7210.0968453351234</v>
      </c>
      <c r="CR21" s="19">
        <f>CU21/3</f>
        <v>7210.0968453351234</v>
      </c>
      <c r="CS21" s="12">
        <f>SUMIFS('[1]3. Expenditure Journal'!$N:$N,'[1]3. Expenditure Journal'!$Y:$Y,'12. Data'!$B21,'[1]3. Expenditure Journal'!$B:$B,'12. Data'!CS$4)</f>
        <v>0</v>
      </c>
      <c r="CT21" s="21">
        <f>CR21-CS21</f>
        <v>7210.0968453351234</v>
      </c>
      <c r="CU21" s="18">
        <f>IFERROR(VLOOKUP($B21, '[1]2. Budget'!$C$10:$CN$93, 78, 2), 0)</f>
        <v>21630.29053600537</v>
      </c>
      <c r="CV21" s="18">
        <f>CM21+CP21+CS21</f>
        <v>0</v>
      </c>
      <c r="CW21" s="18">
        <f>CU21-CV21</f>
        <v>21630.29053600537</v>
      </c>
      <c r="DA21" s="12">
        <f>SUMIFS($F21:$CW21,$F$6:$CW$6,DA$6,$F$4:$CW$4,DA$5)+CX114</f>
        <v>7210.0968453351234</v>
      </c>
      <c r="DB21" s="13">
        <f>SUMIFS($F21:$CW21,$F$6:$CW$6,DB$6,$F$4:$CW$4,DB$5)+CY21</f>
        <v>0</v>
      </c>
      <c r="DC21" s="13">
        <f>SUMIFS($F21:$CW21,$F$6:$CW$6,DC$6,$F$4:$CW$4,DC$5)+CZ21</f>
        <v>7210.0968453351234</v>
      </c>
      <c r="DD21" s="13">
        <f>SUMIFS($F21:$CW21,$F$6:$CW$6,DD$6,$F$4:$CW$4,DD$5)+DA21</f>
        <v>14420.193690670247</v>
      </c>
      <c r="DE21" s="13">
        <f>SUMIFS($F21:$CW21,$F$6:$CW$6,DE$6,$F$4:$CW$4,DE$5)+DB21</f>
        <v>0</v>
      </c>
      <c r="DF21" s="13">
        <f>SUMIFS($F21:$CW21,$F$6:$CW$6,DF$6,$F$4:$CW$4,DF$5)+DC21</f>
        <v>14420.193690670247</v>
      </c>
      <c r="DG21" s="13">
        <f>SUMIFS($F21:$CW21,$F$6:$CW$6,DG$6,$F$4:$CW$4,DG$5)+DD21</f>
        <v>21630.29053600537</v>
      </c>
      <c r="DH21" s="13">
        <f>SUMIFS($F21:$CW21,$F$6:$CW$6,DH$6,$F$4:$CW$4,DH$5)+DE21</f>
        <v>0</v>
      </c>
      <c r="DI21" s="13">
        <f>SUMIFS($F21:$CW21,$F$6:$CW$6,DI$6,$F$4:$CW$4,DI$5)+DF21</f>
        <v>21630.29053600537</v>
      </c>
      <c r="DJ21" s="13">
        <f>SUMIFS($F21:$CW21,$F$6:$CW$6,DJ$6,$F$4:$CW$4,DJ$5)+DG21</f>
        <v>28840.387381340493</v>
      </c>
      <c r="DK21" s="13">
        <f>SUMIFS($F21:$CW21,$F$6:$CW$6,DK$6,$F$4:$CW$4,DK$5)+DH21</f>
        <v>0</v>
      </c>
      <c r="DL21" s="13">
        <f>SUMIFS($F21:$CW21,$F$6:$CW$6,DL$6,$F$4:$CW$4,DL$5)+DI21</f>
        <v>28840.387381340493</v>
      </c>
      <c r="DM21" s="13">
        <f>SUMIFS($F21:$CW21,$F$6:$CW$6,DM$6,$F$4:$CW$4,DM$5)+DJ21</f>
        <v>36050.484226675617</v>
      </c>
      <c r="DN21" s="13">
        <f>SUMIFS($F21:$CW21,$F$6:$CW$6,DN$6,$F$4:$CW$4,DN$5)+DK21</f>
        <v>4173.91</v>
      </c>
      <c r="DO21" s="13">
        <f>SUMIFS($F21:$CW21,$F$6:$CW$6,DO$6,$F$4:$CW$4,DO$5)+DL21</f>
        <v>31876.574226675617</v>
      </c>
      <c r="DP21" s="13">
        <f>SUMIFS($F21:$CW21,$F$6:$CW$6,DP$6,$F$4:$CW$4,DP$5)+DM21</f>
        <v>43260.58107201074</v>
      </c>
      <c r="DQ21" s="13">
        <f>SUMIFS($F21:$CW21,$F$6:$CW$6,DQ$6,$F$4:$CW$4,DQ$5)+DN21</f>
        <v>4173.91</v>
      </c>
      <c r="DR21" s="13">
        <f>SUMIFS($F21:$CW21,$F$6:$CW$6,DR$6,$F$4:$CW$4,DR$5)+DO21</f>
        <v>39086.671072010737</v>
      </c>
      <c r="DS21" s="13">
        <f>SUMIFS($F21:$CW21,$F$6:$CW$6,DS$6,$F$4:$CW$4,DS$5)+DP21</f>
        <v>50470.677917345864</v>
      </c>
      <c r="DT21" s="13">
        <f>SUMIFS($F21:$CW21,$F$6:$CW$6,DT$6,$F$4:$CW$4,DT$5)+DQ21</f>
        <v>9729.56</v>
      </c>
      <c r="DU21" s="13">
        <f>SUMIFS($F21:$CW21,$F$6:$CW$6,DU$6,$F$4:$CW$4,DU$5)+DR21</f>
        <v>40741.117917345859</v>
      </c>
      <c r="DV21" s="13">
        <f>SUMIFS($F21:$CW21,$F$6:$CW$6,DV$6,$F$4:$CW$4,DV$5)+DS21</f>
        <v>57680.774762680987</v>
      </c>
      <c r="DW21" s="13">
        <f>SUMIFS($F21:$CW21,$F$6:$CW$6,DW$6,$F$4:$CW$4,DW$5)+DT21</f>
        <v>46147.81</v>
      </c>
      <c r="DX21" s="13">
        <f>SUMIFS($F21:$CW21,$F$6:$CW$6,DX$6,$F$4:$CW$4,DX$5)+DU21</f>
        <v>11532.964762680982</v>
      </c>
      <c r="DY21" s="13">
        <f>SUMIFS($F21:$CW21,$F$6:$CW$6,DY$6,$F$4:$CW$4,DY$5)+DV21</f>
        <v>64890.87160801611</v>
      </c>
      <c r="DZ21" s="13">
        <f>SUMIFS($F21:$CW21,$F$6:$CW$6,DZ$6,$F$4:$CW$4,DZ$5)+DW21</f>
        <v>46147.81</v>
      </c>
      <c r="EA21" s="13">
        <f>SUMIFS($F21:$CW21,$F$6:$CW$6,EA$6,$F$4:$CW$4,EA$5)+DX21</f>
        <v>18743.061608016105</v>
      </c>
      <c r="EB21" s="13">
        <f>SUMIFS($F21:$CW21,$F$6:$CW$6,EB$6,$F$4:$CW$4,EB$5)+DY21</f>
        <v>72100.968453351234</v>
      </c>
      <c r="EC21" s="13">
        <f>SUMIFS($F21:$CW21,$F$6:$CW$6,EC$6,$F$4:$CW$4,EC$5)+DZ21</f>
        <v>46147.81</v>
      </c>
      <c r="ED21" s="13">
        <f>SUMIFS($F21:$CW21,$F$6:$CW$6,ED$6,$F$4:$CW$4,ED$5)+EA21</f>
        <v>25953.158453351229</v>
      </c>
      <c r="EE21" s="13">
        <f>SUMIFS($F21:$CW21,$F$6:$CW$6,EE$6,$F$4:$CW$4,EE$5)+EB21</f>
        <v>79311.065298686357</v>
      </c>
      <c r="EF21" s="13">
        <f>SUMIFS($F21:$CW21,$F$6:$CW$6,EF$6,$F$4:$CW$4,EF$5)+EC21</f>
        <v>46147.81</v>
      </c>
      <c r="EG21" s="13">
        <f>SUMIFS($F21:$CW21,$F$6:$CW$6,EG$6,$F$4:$CW$4,EG$5)+ED21</f>
        <v>33163.255298686352</v>
      </c>
      <c r="EH21" s="13">
        <f>SUMIFS($F21:$CW21,$F$6:$CW$6,EH$6,$F$4:$CW$4,EH$5)+EE21</f>
        <v>86521.16214402148</v>
      </c>
      <c r="EI21" s="13">
        <f>SUMIFS($F21:$CW21,$F$6:$CW$6,EI$6,$F$4:$CW$4,EI$5)+EF21</f>
        <v>46147.81</v>
      </c>
      <c r="EJ21" s="13">
        <f>SUMIFS($F21:$CW21,$F$6:$CW$6,EJ$6,$F$4:$CW$4,EJ$5)+EG21</f>
        <v>40373.352144021475</v>
      </c>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5"/>
    </row>
    <row r="22" spans="2:212" ht="59.25" customHeight="1" x14ac:dyDescent="0.35">
      <c r="B22" s="23">
        <v>1796</v>
      </c>
      <c r="D22" s="22" t="str">
        <f>IFERROR(VLOOKUP($B22,'[1]2. Budget'!$C$7:$CN$104,5,2),"-")</f>
        <v>District health package for AGYW 15-24 in schools, safes spaces and TVETS - Enrolled Nurses</v>
      </c>
      <c r="E22" s="22" t="str">
        <f>IFERROR(VLOOKUP($B22,'[1]2. Budget'!$C$7:$CN$104,7,2),"-")</f>
        <v>1.2 Salaries - outreach workers, medical staff and other service providers</v>
      </c>
      <c r="BB22" s="19">
        <f>BK22/3</f>
        <v>0</v>
      </c>
      <c r="BC22" s="12">
        <f>SUMIFS('[1]3. Expenditure Journal'!$N:$N,'[1]3. Expenditure Journal'!$Y:$Y,'12. Data'!$B22,'[1]3. Expenditure Journal'!$B:$B,'12. Data'!BC$4)</f>
        <v>0</v>
      </c>
      <c r="BD22" s="21">
        <f>BB22-BC22</f>
        <v>0</v>
      </c>
      <c r="BE22" s="19">
        <f>BK22/3</f>
        <v>0</v>
      </c>
      <c r="BF22" s="12">
        <f>SUMIFS('[1]3. Expenditure Journal'!$N:$N,'[1]3. Expenditure Journal'!$Y:$Y,'12. Data'!$B22,'[1]3. Expenditure Journal'!$B:$B,'12. Data'!BF$4)</f>
        <v>0</v>
      </c>
      <c r="BG22" s="21">
        <f>BE22-BF22</f>
        <v>0</v>
      </c>
      <c r="BH22" s="19">
        <f>BK22/3</f>
        <v>0</v>
      </c>
      <c r="BI22" s="12">
        <f>SUMIFS('[1]3. Expenditure Journal'!$N:$N,'[1]3. Expenditure Journal'!$Y:$Y,'12. Data'!$B22,'[1]3. Expenditure Journal'!$B:$B,'12. Data'!BI$4)</f>
        <v>0</v>
      </c>
      <c r="BJ22" s="21">
        <f>BH22-BI22</f>
        <v>0</v>
      </c>
      <c r="BK22" s="18">
        <f>IFERROR(VLOOKUP($B22, '[1]2. Budget'!$C$10:$CN$93, 63, 2), 0)</f>
        <v>0</v>
      </c>
      <c r="BL22" s="18">
        <f>BC22+BF22+BI22</f>
        <v>0</v>
      </c>
      <c r="BM22" s="18">
        <f>BK22-BL22</f>
        <v>0</v>
      </c>
      <c r="BN22" s="19">
        <f>BW22/3</f>
        <v>20000</v>
      </c>
      <c r="BO22" s="12">
        <f>SUMIFS('[1]3. Expenditure Journal'!$N:$N,'[1]3. Expenditure Journal'!$Y:$Y,'12. Data'!$B22,'[1]3. Expenditure Journal'!$B:$B,'12. Data'!BO$4)</f>
        <v>0</v>
      </c>
      <c r="BP22" s="21">
        <f>BN22-BO22</f>
        <v>20000</v>
      </c>
      <c r="BQ22" s="19">
        <f>BW22/3</f>
        <v>20000</v>
      </c>
      <c r="BR22" s="12">
        <f>SUMIFS('[1]3. Expenditure Journal'!$N:$N,'[1]3. Expenditure Journal'!$Y:$Y,'12. Data'!$B22,'[1]3. Expenditure Journal'!$B:$B,'12. Data'!BR$4)</f>
        <v>0</v>
      </c>
      <c r="BS22" s="21">
        <f>BQ22-BR22</f>
        <v>20000</v>
      </c>
      <c r="BT22" s="19">
        <f>BW22/3</f>
        <v>20000</v>
      </c>
      <c r="BU22" s="12">
        <f>SUMIFS('[1]3. Expenditure Journal'!$N:$N,'[1]3. Expenditure Journal'!$Y:$Y,'12. Data'!$B22,'[1]3. Expenditure Journal'!$B:$B,'12. Data'!BU$4)</f>
        <v>20000</v>
      </c>
      <c r="BV22" s="21">
        <f>BT22-BU22</f>
        <v>0</v>
      </c>
      <c r="BW22" s="18">
        <f>IFERROR(VLOOKUP($B22, '[1]2. Budget'!$C$10:$CN$93, 68, 2), 0)</f>
        <v>60000</v>
      </c>
      <c r="BX22" s="18">
        <f>BO22+BR22+BU22</f>
        <v>20000</v>
      </c>
      <c r="BY22" s="18">
        <f>BW22-BX22</f>
        <v>40000</v>
      </c>
      <c r="BZ22" s="19">
        <f>CI22/3</f>
        <v>20000</v>
      </c>
      <c r="CA22" s="12">
        <f>SUMIFS('[1]3. Expenditure Journal'!$N:$N,'[1]3. Expenditure Journal'!$Y:$Y,'12. Data'!$B22,'[1]3. Expenditure Journal'!$B:$B,'12. Data'!CA$4)</f>
        <v>20000</v>
      </c>
      <c r="CB22" s="21">
        <f>BZ22-CA22</f>
        <v>0</v>
      </c>
      <c r="CC22" s="19">
        <f>CI22/3</f>
        <v>20000</v>
      </c>
      <c r="CD22" s="12">
        <f>SUMIFS('[1]3. Expenditure Journal'!$N:$N,'[1]3. Expenditure Journal'!$Y:$Y,'12. Data'!$B22,'[1]3. Expenditure Journal'!$B:$B,'12. Data'!CD$4)</f>
        <v>20000</v>
      </c>
      <c r="CE22" s="21">
        <f>CC22-CD22</f>
        <v>0</v>
      </c>
      <c r="CF22" s="19">
        <f>CI22/3</f>
        <v>20000</v>
      </c>
      <c r="CG22" s="12">
        <f>SUMIFS('[1]3. Expenditure Journal'!$N:$N,'[1]3. Expenditure Journal'!$Y:$Y,'12. Data'!$B22,'[1]3. Expenditure Journal'!$B:$B,'12. Data'!CG$4)</f>
        <v>20000</v>
      </c>
      <c r="CH22" s="21">
        <f>CF22-CG22</f>
        <v>0</v>
      </c>
      <c r="CI22" s="18">
        <f>IFERROR(VLOOKUP($B22, '[1]2. Budget'!$C$10:$CN$93, 73, 2), 0)</f>
        <v>60000</v>
      </c>
      <c r="CJ22" s="18">
        <f>CA22+CD22+CG22</f>
        <v>60000</v>
      </c>
      <c r="CK22" s="18">
        <f>CI22-CJ22</f>
        <v>0</v>
      </c>
      <c r="CL22" s="19">
        <f>CU22/3</f>
        <v>20000</v>
      </c>
      <c r="CM22" s="12">
        <f>SUMIFS('[1]3. Expenditure Journal'!$N:$N,'[1]3. Expenditure Journal'!$Y:$Y,'12. Data'!$B22,'[1]3. Expenditure Journal'!$B:$B,'12. Data'!CM$4)</f>
        <v>20000</v>
      </c>
      <c r="CN22" s="21">
        <f>CL22-CM22</f>
        <v>0</v>
      </c>
      <c r="CO22" s="19">
        <f>CU22/3</f>
        <v>20000</v>
      </c>
      <c r="CP22" s="12">
        <f>SUMIFS('[1]3. Expenditure Journal'!$N:$N,'[1]3. Expenditure Journal'!$Y:$Y,'12. Data'!$B22,'[1]3. Expenditure Journal'!$B:$B,'12. Data'!CP$4)</f>
        <v>50000</v>
      </c>
      <c r="CQ22" s="21">
        <f>CO22-CP22</f>
        <v>-30000</v>
      </c>
      <c r="CR22" s="19">
        <f>CU22/3</f>
        <v>20000</v>
      </c>
      <c r="CS22" s="12">
        <f>SUMIFS('[1]3. Expenditure Journal'!$N:$N,'[1]3. Expenditure Journal'!$Y:$Y,'12. Data'!$B22,'[1]3. Expenditure Journal'!$B:$B,'12. Data'!CS$4)</f>
        <v>30000</v>
      </c>
      <c r="CT22" s="21">
        <f>CR22-CS22</f>
        <v>-10000</v>
      </c>
      <c r="CU22" s="18">
        <f>IFERROR(VLOOKUP($B22, '[1]2. Budget'!$C$10:$CN$93, 78, 2), 0)</f>
        <v>60000</v>
      </c>
      <c r="CV22" s="18">
        <f>CM22+CP22+CS22</f>
        <v>100000</v>
      </c>
      <c r="CW22" s="18">
        <f>CU22-CV22</f>
        <v>-40000</v>
      </c>
      <c r="DA22" s="12">
        <f>SUMIFS($F22:$CW22,$F$6:$CW$6,DA$6,$F$4:$CW$4,DA$5)+CX115</f>
        <v>0</v>
      </c>
      <c r="DB22" s="13">
        <f>SUMIFS($F22:$CW22,$F$6:$CW$6,DB$6,$F$4:$CW$4,DB$5)+CY22</f>
        <v>0</v>
      </c>
      <c r="DC22" s="13">
        <f>SUMIFS($F22:$CW22,$F$6:$CW$6,DC$6,$F$4:$CW$4,DC$5)+CZ22</f>
        <v>0</v>
      </c>
      <c r="DD22" s="13">
        <f>SUMIFS($F22:$CW22,$F$6:$CW$6,DD$6,$F$4:$CW$4,DD$5)+DA22</f>
        <v>0</v>
      </c>
      <c r="DE22" s="13">
        <f>SUMIFS($F22:$CW22,$F$6:$CW$6,DE$6,$F$4:$CW$4,DE$5)+DB22</f>
        <v>0</v>
      </c>
      <c r="DF22" s="13">
        <f>SUMIFS($F22:$CW22,$F$6:$CW$6,DF$6,$F$4:$CW$4,DF$5)+DC22</f>
        <v>0</v>
      </c>
      <c r="DG22" s="13">
        <f>SUMIFS($F22:$CW22,$F$6:$CW$6,DG$6,$F$4:$CW$4,DG$5)+DD22</f>
        <v>0</v>
      </c>
      <c r="DH22" s="13">
        <f>SUMIFS($F22:$CW22,$F$6:$CW$6,DH$6,$F$4:$CW$4,DH$5)+DE22</f>
        <v>0</v>
      </c>
      <c r="DI22" s="13">
        <f>SUMIFS($F22:$CW22,$F$6:$CW$6,DI$6,$F$4:$CW$4,DI$5)+DF22</f>
        <v>0</v>
      </c>
      <c r="DJ22" s="13">
        <f>SUMIFS($F22:$CW22,$F$6:$CW$6,DJ$6,$F$4:$CW$4,DJ$5)+DG22</f>
        <v>20000</v>
      </c>
      <c r="DK22" s="13">
        <f>SUMIFS($F22:$CW22,$F$6:$CW$6,DK$6,$F$4:$CW$4,DK$5)+DH22</f>
        <v>0</v>
      </c>
      <c r="DL22" s="13">
        <f>SUMIFS($F22:$CW22,$F$6:$CW$6,DL$6,$F$4:$CW$4,DL$5)+DI22</f>
        <v>20000</v>
      </c>
      <c r="DM22" s="13">
        <f>SUMIFS($F22:$CW22,$F$6:$CW$6,DM$6,$F$4:$CW$4,DM$5)+DJ22</f>
        <v>40000</v>
      </c>
      <c r="DN22" s="13">
        <f>SUMIFS($F22:$CW22,$F$6:$CW$6,DN$6,$F$4:$CW$4,DN$5)+DK22</f>
        <v>0</v>
      </c>
      <c r="DO22" s="13">
        <f>SUMIFS($F22:$CW22,$F$6:$CW$6,DO$6,$F$4:$CW$4,DO$5)+DL22</f>
        <v>40000</v>
      </c>
      <c r="DP22" s="13">
        <f>SUMIFS($F22:$CW22,$F$6:$CW$6,DP$6,$F$4:$CW$4,DP$5)+DM22</f>
        <v>60000</v>
      </c>
      <c r="DQ22" s="13">
        <f>SUMIFS($F22:$CW22,$F$6:$CW$6,DQ$6,$F$4:$CW$4,DQ$5)+DN22</f>
        <v>20000</v>
      </c>
      <c r="DR22" s="13">
        <f>SUMIFS($F22:$CW22,$F$6:$CW$6,DR$6,$F$4:$CW$4,DR$5)+DO22</f>
        <v>40000</v>
      </c>
      <c r="DS22" s="13">
        <f>SUMIFS($F22:$CW22,$F$6:$CW$6,DS$6,$F$4:$CW$4,DS$5)+DP22</f>
        <v>80000</v>
      </c>
      <c r="DT22" s="13">
        <f>SUMIFS($F22:$CW22,$F$6:$CW$6,DT$6,$F$4:$CW$4,DT$5)+DQ22</f>
        <v>40000</v>
      </c>
      <c r="DU22" s="13">
        <f>SUMIFS($F22:$CW22,$F$6:$CW$6,DU$6,$F$4:$CW$4,DU$5)+DR22</f>
        <v>40000</v>
      </c>
      <c r="DV22" s="13">
        <f>SUMIFS($F22:$CW22,$F$6:$CW$6,DV$6,$F$4:$CW$4,DV$5)+DS22</f>
        <v>100000</v>
      </c>
      <c r="DW22" s="13">
        <f>SUMIFS($F22:$CW22,$F$6:$CW$6,DW$6,$F$4:$CW$4,DW$5)+DT22</f>
        <v>60000</v>
      </c>
      <c r="DX22" s="13">
        <f>SUMIFS($F22:$CW22,$F$6:$CW$6,DX$6,$F$4:$CW$4,DX$5)+DU22</f>
        <v>40000</v>
      </c>
      <c r="DY22" s="13">
        <f>SUMIFS($F22:$CW22,$F$6:$CW$6,DY$6,$F$4:$CW$4,DY$5)+DV22</f>
        <v>120000</v>
      </c>
      <c r="DZ22" s="13">
        <f>SUMIFS($F22:$CW22,$F$6:$CW$6,DZ$6,$F$4:$CW$4,DZ$5)+DW22</f>
        <v>80000</v>
      </c>
      <c r="EA22" s="13">
        <f>SUMIFS($F22:$CW22,$F$6:$CW$6,EA$6,$F$4:$CW$4,EA$5)+DX22</f>
        <v>40000</v>
      </c>
      <c r="EB22" s="13">
        <f>SUMIFS($F22:$CW22,$F$6:$CW$6,EB$6,$F$4:$CW$4,EB$5)+DY22</f>
        <v>140000</v>
      </c>
      <c r="EC22" s="13">
        <f>SUMIFS($F22:$CW22,$F$6:$CW$6,EC$6,$F$4:$CW$4,EC$5)+DZ22</f>
        <v>100000</v>
      </c>
      <c r="ED22" s="13">
        <f>SUMIFS($F22:$CW22,$F$6:$CW$6,ED$6,$F$4:$CW$4,ED$5)+EA22</f>
        <v>40000</v>
      </c>
      <c r="EE22" s="13">
        <f>SUMIFS($F22:$CW22,$F$6:$CW$6,EE$6,$F$4:$CW$4,EE$5)+EB22</f>
        <v>160000</v>
      </c>
      <c r="EF22" s="13">
        <f>SUMIFS($F22:$CW22,$F$6:$CW$6,EF$6,$F$4:$CW$4,EF$5)+EC22</f>
        <v>150000</v>
      </c>
      <c r="EG22" s="13">
        <f>SUMIFS($F22:$CW22,$F$6:$CW$6,EG$6,$F$4:$CW$4,EG$5)+ED22</f>
        <v>30000</v>
      </c>
      <c r="EH22" s="13">
        <f>SUMIFS($F22:$CW22,$F$6:$CW$6,EH$6,$F$4:$CW$4,EH$5)+EE22</f>
        <v>180000</v>
      </c>
      <c r="EI22" s="13">
        <f>SUMIFS($F22:$CW22,$F$6:$CW$6,EI$6,$F$4:$CW$4,EI$5)+EF22</f>
        <v>180000</v>
      </c>
      <c r="EJ22" s="13">
        <f>SUMIFS($F22:$CW22,$F$6:$CW$6,EJ$6,$F$4:$CW$4,EJ$5)+EG22</f>
        <v>20000</v>
      </c>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5"/>
    </row>
    <row r="23" spans="2:212" ht="59.25" customHeight="1" x14ac:dyDescent="0.35">
      <c r="B23" s="23">
        <v>1797</v>
      </c>
      <c r="D23" s="22" t="str">
        <f>IFERROR(VLOOKUP($B23,'[1]2. Budget'!$C$7:$CN$104,5,2),"-")</f>
        <v>MTV Shuga - Equipment and support for PGTs - Data</v>
      </c>
      <c r="E23" s="22" t="str">
        <f>IFERROR(VLOOKUP($B23,'[1]2. Budget'!$C$7:$CN$104,7,2),"-")</f>
        <v>11.1 Office related costs</v>
      </c>
      <c r="BB23" s="19">
        <f>BK23/3</f>
        <v>0</v>
      </c>
      <c r="BC23" s="12">
        <f>SUMIFS('[1]3. Expenditure Journal'!$N:$N,'[1]3. Expenditure Journal'!$Y:$Y,'12. Data'!$B23,'[1]3. Expenditure Journal'!$B:$B,'12. Data'!BC$4)</f>
        <v>0</v>
      </c>
      <c r="BD23" s="21">
        <f>BB23-BC23</f>
        <v>0</v>
      </c>
      <c r="BE23" s="19">
        <f>BK23/3</f>
        <v>0</v>
      </c>
      <c r="BF23" s="12">
        <f>SUMIFS('[1]3. Expenditure Journal'!$N:$N,'[1]3. Expenditure Journal'!$Y:$Y,'12. Data'!$B23,'[1]3. Expenditure Journal'!$B:$B,'12. Data'!BF$4)</f>
        <v>0</v>
      </c>
      <c r="BG23" s="21">
        <f>BE23-BF23</f>
        <v>0</v>
      </c>
      <c r="BH23" s="19">
        <f>BK23/3</f>
        <v>0</v>
      </c>
      <c r="BI23" s="12">
        <f>SUMIFS('[1]3. Expenditure Journal'!$N:$N,'[1]3. Expenditure Journal'!$Y:$Y,'12. Data'!$B23,'[1]3. Expenditure Journal'!$B:$B,'12. Data'!BI$4)</f>
        <v>0</v>
      </c>
      <c r="BJ23" s="21">
        <f>BH23-BI23</f>
        <v>0</v>
      </c>
      <c r="BK23" s="18">
        <f>IFERROR(VLOOKUP($B23, '[1]2. Budget'!$C$10:$CN$93, 63, 2), 0)</f>
        <v>0</v>
      </c>
      <c r="BL23" s="18">
        <f>BC23+BF23+BI23</f>
        <v>0</v>
      </c>
      <c r="BM23" s="18">
        <f>BK23-BL23</f>
        <v>0</v>
      </c>
      <c r="BN23" s="19">
        <f>BW23/3</f>
        <v>6371.7134912263873</v>
      </c>
      <c r="BO23" s="12">
        <f>SUMIFS('[1]3. Expenditure Journal'!$N:$N,'[1]3. Expenditure Journal'!$Y:$Y,'12. Data'!$B23,'[1]3. Expenditure Journal'!$B:$B,'12. Data'!BO$4)</f>
        <v>0</v>
      </c>
      <c r="BP23" s="21">
        <f>BN23-BO23</f>
        <v>6371.7134912263873</v>
      </c>
      <c r="BQ23" s="19">
        <f>BW23/3</f>
        <v>6371.7134912263873</v>
      </c>
      <c r="BR23" s="12">
        <f>SUMIFS('[1]3. Expenditure Journal'!$N:$N,'[1]3. Expenditure Journal'!$Y:$Y,'12. Data'!$B23,'[1]3. Expenditure Journal'!$B:$B,'12. Data'!BR$4)</f>
        <v>3913.04</v>
      </c>
      <c r="BS23" s="21">
        <f>BQ23-BR23</f>
        <v>2458.6734912263873</v>
      </c>
      <c r="BT23" s="19">
        <f>BW23/3</f>
        <v>6371.7134912263873</v>
      </c>
      <c r="BU23" s="12">
        <f>SUMIFS('[1]3. Expenditure Journal'!$N:$N,'[1]3. Expenditure Journal'!$Y:$Y,'12. Data'!$B23,'[1]3. Expenditure Journal'!$B:$B,'12. Data'!BU$4)</f>
        <v>0</v>
      </c>
      <c r="BV23" s="21">
        <f>BT23-BU23</f>
        <v>6371.7134912263873</v>
      </c>
      <c r="BW23" s="18">
        <f>IFERROR(VLOOKUP($B23, '[1]2. Budget'!$C$10:$CN$93, 68, 2), 0)</f>
        <v>19115.140473679163</v>
      </c>
      <c r="BX23" s="18">
        <f>BO23+BR23+BU23</f>
        <v>3913.04</v>
      </c>
      <c r="BY23" s="18">
        <f>BW23-BX23</f>
        <v>15202.100473679162</v>
      </c>
      <c r="BZ23" s="19">
        <f>CI23/3</f>
        <v>6371.7134912263873</v>
      </c>
      <c r="CA23" s="12">
        <f>SUMIFS('[1]3. Expenditure Journal'!$N:$N,'[1]3. Expenditure Journal'!$Y:$Y,'12. Data'!$B23,'[1]3. Expenditure Journal'!$B:$B,'12. Data'!CA$4)</f>
        <v>5668.7</v>
      </c>
      <c r="CB23" s="21">
        <f>BZ23-CA23</f>
        <v>703.01349122638749</v>
      </c>
      <c r="CC23" s="19">
        <f>CI23/3</f>
        <v>6371.7134912263873</v>
      </c>
      <c r="CD23" s="12">
        <f>SUMIFS('[1]3. Expenditure Journal'!$N:$N,'[1]3. Expenditure Journal'!$Y:$Y,'12. Data'!$B23,'[1]3. Expenditure Journal'!$B:$B,'12. Data'!CD$4)</f>
        <v>0</v>
      </c>
      <c r="CE23" s="21">
        <f>CC23-CD23</f>
        <v>6371.7134912263873</v>
      </c>
      <c r="CF23" s="19">
        <f>CI23/3</f>
        <v>6371.7134912263873</v>
      </c>
      <c r="CG23" s="12">
        <f>SUMIFS('[1]3. Expenditure Journal'!$N:$N,'[1]3. Expenditure Journal'!$Y:$Y,'12. Data'!$B23,'[1]3. Expenditure Journal'!$B:$B,'12. Data'!CG$4)</f>
        <v>0</v>
      </c>
      <c r="CH23" s="21">
        <f>CF23-CG23</f>
        <v>6371.7134912263873</v>
      </c>
      <c r="CI23" s="18">
        <f>IFERROR(VLOOKUP($B23, '[1]2. Budget'!$C$10:$CN$93, 73, 2), 0)</f>
        <v>19115.140473679163</v>
      </c>
      <c r="CJ23" s="18">
        <f>CA23+CD23+CG23</f>
        <v>5668.7</v>
      </c>
      <c r="CK23" s="18">
        <f>CI23-CJ23</f>
        <v>13446.440473679162</v>
      </c>
      <c r="CL23" s="19">
        <f>CU23/3</f>
        <v>6371.7134912263873</v>
      </c>
      <c r="CM23" s="12">
        <f>SUMIFS('[1]3. Expenditure Journal'!$N:$N,'[1]3. Expenditure Journal'!$Y:$Y,'12. Data'!$B23,'[1]3. Expenditure Journal'!$B:$B,'12. Data'!CM$4)</f>
        <v>0</v>
      </c>
      <c r="CN23" s="21">
        <f>CL23-CM23</f>
        <v>6371.7134912263873</v>
      </c>
      <c r="CO23" s="19">
        <f>CU23/3</f>
        <v>6371.7134912263873</v>
      </c>
      <c r="CP23" s="12">
        <f>SUMIFS('[1]3. Expenditure Journal'!$N:$N,'[1]3. Expenditure Journal'!$Y:$Y,'12. Data'!$B23,'[1]3. Expenditure Journal'!$B:$B,'12. Data'!CP$4)</f>
        <v>16043.48</v>
      </c>
      <c r="CQ23" s="21">
        <f>CO23-CP23</f>
        <v>-9671.7665087736132</v>
      </c>
      <c r="CR23" s="19">
        <f>CU23/3</f>
        <v>6371.7134912263873</v>
      </c>
      <c r="CS23" s="12">
        <f>SUMIFS('[1]3. Expenditure Journal'!$N:$N,'[1]3. Expenditure Journal'!$Y:$Y,'12. Data'!$B23,'[1]3. Expenditure Journal'!$B:$B,'12. Data'!CS$4)</f>
        <v>16046.36</v>
      </c>
      <c r="CT23" s="21">
        <f>CR23-CS23</f>
        <v>-9674.6465087736142</v>
      </c>
      <c r="CU23" s="18">
        <f>IFERROR(VLOOKUP($B23, '[1]2. Budget'!$C$10:$CN$93, 78, 2), 0)</f>
        <v>19115.140473679163</v>
      </c>
      <c r="CV23" s="18">
        <f>CM23+CP23+CS23</f>
        <v>32089.84</v>
      </c>
      <c r="CW23" s="18">
        <f>CU23-CV23</f>
        <v>-12974.699526320837</v>
      </c>
      <c r="DA23" s="12">
        <f>SUMIFS($F23:$CW23,$F$6:$CW$6,DA$6,$F$4:$CW$4,DA$5)+CX116</f>
        <v>0</v>
      </c>
      <c r="DB23" s="13">
        <f>SUMIFS($F23:$CW23,$F$6:$CW$6,DB$6,$F$4:$CW$4,DB$5)+CY23</f>
        <v>0</v>
      </c>
      <c r="DC23" s="13">
        <f>SUMIFS($F23:$CW23,$F$6:$CW$6,DC$6,$F$4:$CW$4,DC$5)+CZ23</f>
        <v>0</v>
      </c>
      <c r="DD23" s="13">
        <f>SUMIFS($F23:$CW23,$F$6:$CW$6,DD$6,$F$4:$CW$4,DD$5)+DA23</f>
        <v>0</v>
      </c>
      <c r="DE23" s="13">
        <f>SUMIFS($F23:$CW23,$F$6:$CW$6,DE$6,$F$4:$CW$4,DE$5)+DB23</f>
        <v>0</v>
      </c>
      <c r="DF23" s="13">
        <f>SUMIFS($F23:$CW23,$F$6:$CW$6,DF$6,$F$4:$CW$4,DF$5)+DC23</f>
        <v>0</v>
      </c>
      <c r="DG23" s="13">
        <f>SUMIFS($F23:$CW23,$F$6:$CW$6,DG$6,$F$4:$CW$4,DG$5)+DD23</f>
        <v>0</v>
      </c>
      <c r="DH23" s="13">
        <f>SUMIFS($F23:$CW23,$F$6:$CW$6,DH$6,$F$4:$CW$4,DH$5)+DE23</f>
        <v>0</v>
      </c>
      <c r="DI23" s="13">
        <f>SUMIFS($F23:$CW23,$F$6:$CW$6,DI$6,$F$4:$CW$4,DI$5)+DF23</f>
        <v>0</v>
      </c>
      <c r="DJ23" s="13">
        <f>SUMIFS($F23:$CW23,$F$6:$CW$6,DJ$6,$F$4:$CW$4,DJ$5)+DG23</f>
        <v>6371.7134912263873</v>
      </c>
      <c r="DK23" s="13">
        <f>SUMIFS($F23:$CW23,$F$6:$CW$6,DK$6,$F$4:$CW$4,DK$5)+DH23</f>
        <v>0</v>
      </c>
      <c r="DL23" s="13">
        <f>SUMIFS($F23:$CW23,$F$6:$CW$6,DL$6,$F$4:$CW$4,DL$5)+DI23</f>
        <v>6371.7134912263873</v>
      </c>
      <c r="DM23" s="13">
        <f>SUMIFS($F23:$CW23,$F$6:$CW$6,DM$6,$F$4:$CW$4,DM$5)+DJ23</f>
        <v>12743.426982452775</v>
      </c>
      <c r="DN23" s="13">
        <f>SUMIFS($F23:$CW23,$F$6:$CW$6,DN$6,$F$4:$CW$4,DN$5)+DK23</f>
        <v>3913.04</v>
      </c>
      <c r="DO23" s="13">
        <f>SUMIFS($F23:$CW23,$F$6:$CW$6,DO$6,$F$4:$CW$4,DO$5)+DL23</f>
        <v>8830.3869824527756</v>
      </c>
      <c r="DP23" s="13">
        <f>SUMIFS($F23:$CW23,$F$6:$CW$6,DP$6,$F$4:$CW$4,DP$5)+DM23</f>
        <v>19115.140473679163</v>
      </c>
      <c r="DQ23" s="13">
        <f>SUMIFS($F23:$CW23,$F$6:$CW$6,DQ$6,$F$4:$CW$4,DQ$5)+DN23</f>
        <v>3913.04</v>
      </c>
      <c r="DR23" s="13">
        <f>SUMIFS($F23:$CW23,$F$6:$CW$6,DR$6,$F$4:$CW$4,DR$5)+DO23</f>
        <v>15202.100473679162</v>
      </c>
      <c r="DS23" s="13">
        <f>SUMIFS($F23:$CW23,$F$6:$CW$6,DS$6,$F$4:$CW$4,DS$5)+DP23</f>
        <v>25486.853964905549</v>
      </c>
      <c r="DT23" s="13">
        <f>SUMIFS($F23:$CW23,$F$6:$CW$6,DT$6,$F$4:$CW$4,DT$5)+DQ23</f>
        <v>9581.74</v>
      </c>
      <c r="DU23" s="13">
        <f>SUMIFS($F23:$CW23,$F$6:$CW$6,DU$6,$F$4:$CW$4,DU$5)+DR23</f>
        <v>15905.113964905549</v>
      </c>
      <c r="DV23" s="13">
        <f>SUMIFS($F23:$CW23,$F$6:$CW$6,DV$6,$F$4:$CW$4,DV$5)+DS23</f>
        <v>31858.567456131936</v>
      </c>
      <c r="DW23" s="13">
        <f>SUMIFS($F23:$CW23,$F$6:$CW$6,DW$6,$F$4:$CW$4,DW$5)+DT23</f>
        <v>9581.74</v>
      </c>
      <c r="DX23" s="13">
        <f>SUMIFS($F23:$CW23,$F$6:$CW$6,DX$6,$F$4:$CW$4,DX$5)+DU23</f>
        <v>22276.827456131938</v>
      </c>
      <c r="DY23" s="13">
        <f>SUMIFS($F23:$CW23,$F$6:$CW$6,DY$6,$F$4:$CW$4,DY$5)+DV23</f>
        <v>38230.280947358326</v>
      </c>
      <c r="DZ23" s="13">
        <f>SUMIFS($F23:$CW23,$F$6:$CW$6,DZ$6,$F$4:$CW$4,DZ$5)+DW23</f>
        <v>9581.74</v>
      </c>
      <c r="EA23" s="13">
        <f>SUMIFS($F23:$CW23,$F$6:$CW$6,EA$6,$F$4:$CW$4,EA$5)+DX23</f>
        <v>28648.540947358324</v>
      </c>
      <c r="EB23" s="13">
        <f>SUMIFS($F23:$CW23,$F$6:$CW$6,EB$6,$F$4:$CW$4,EB$5)+DY23</f>
        <v>44601.994438584712</v>
      </c>
      <c r="EC23" s="13">
        <f>SUMIFS($F23:$CW23,$F$6:$CW$6,EC$6,$F$4:$CW$4,EC$5)+DZ23</f>
        <v>9581.74</v>
      </c>
      <c r="ED23" s="13">
        <f>SUMIFS($F23:$CW23,$F$6:$CW$6,ED$6,$F$4:$CW$4,ED$5)+EA23</f>
        <v>35020.254438584714</v>
      </c>
      <c r="EE23" s="13">
        <f>SUMIFS($F23:$CW23,$F$6:$CW$6,EE$6,$F$4:$CW$4,EE$5)+EB23</f>
        <v>50973.707929811098</v>
      </c>
      <c r="EF23" s="13">
        <f>SUMIFS($F23:$CW23,$F$6:$CW$6,EF$6,$F$4:$CW$4,EF$5)+EC23</f>
        <v>25625.22</v>
      </c>
      <c r="EG23" s="13">
        <f>SUMIFS($F23:$CW23,$F$6:$CW$6,EG$6,$F$4:$CW$4,EG$5)+ED23</f>
        <v>25345.6079298111</v>
      </c>
      <c r="EH23" s="13">
        <f>SUMIFS($F23:$CW23,$F$6:$CW$6,EH$6,$F$4:$CW$4,EH$5)+EE23</f>
        <v>57345.421421037485</v>
      </c>
      <c r="EI23" s="13">
        <f>SUMIFS($F23:$CW23,$F$6:$CW$6,EI$6,$F$4:$CW$4,EI$5)+EF23</f>
        <v>41671.58</v>
      </c>
      <c r="EJ23" s="13">
        <f>SUMIFS($F23:$CW23,$F$6:$CW$6,EJ$6,$F$4:$CW$4,EJ$5)+EG23</f>
        <v>15670.961421037486</v>
      </c>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5"/>
    </row>
    <row r="24" spans="2:212" ht="59.25" customHeight="1" x14ac:dyDescent="0.35">
      <c r="B24" s="23">
        <v>1798</v>
      </c>
      <c r="D24" s="22" t="str">
        <f>IFERROR(VLOOKUP($B24,'[1]2. Budget'!$C$7:$CN$104,5,2),"-")</f>
        <v>District health package for AGYW 15-24 in schools, safes spaces and TVETS - Linkage Officers</v>
      </c>
      <c r="E24" s="22" t="str">
        <f>IFERROR(VLOOKUP($B24,'[1]2. Budget'!$C$7:$CN$104,7,2),"-")</f>
        <v>1.2 Salaries - outreach workers, medical staff and other service providers</v>
      </c>
      <c r="BB24" s="19">
        <f>BK24/3</f>
        <v>0</v>
      </c>
      <c r="BC24" s="12">
        <f>SUMIFS('[1]3. Expenditure Journal'!$N:$N,'[1]3. Expenditure Journal'!$Y:$Y,'12. Data'!$B24,'[1]3. Expenditure Journal'!$B:$B,'12. Data'!BC$4)</f>
        <v>0</v>
      </c>
      <c r="BD24" s="21">
        <f>BB24-BC24</f>
        <v>0</v>
      </c>
      <c r="BE24" s="19">
        <f>BK24/3</f>
        <v>0</v>
      </c>
      <c r="BF24" s="12">
        <f>SUMIFS('[1]3. Expenditure Journal'!$N:$N,'[1]3. Expenditure Journal'!$Y:$Y,'12. Data'!$B24,'[1]3. Expenditure Journal'!$B:$B,'12. Data'!BF$4)</f>
        <v>0</v>
      </c>
      <c r="BG24" s="21">
        <f>BE24-BF24</f>
        <v>0</v>
      </c>
      <c r="BH24" s="19">
        <f>BK24/3</f>
        <v>0</v>
      </c>
      <c r="BI24" s="12">
        <f>SUMIFS('[1]3. Expenditure Journal'!$N:$N,'[1]3. Expenditure Journal'!$Y:$Y,'12. Data'!$B24,'[1]3. Expenditure Journal'!$B:$B,'12. Data'!BI$4)</f>
        <v>0</v>
      </c>
      <c r="BJ24" s="21">
        <f>BH24-BI24</f>
        <v>0</v>
      </c>
      <c r="BK24" s="18">
        <f>IFERROR(VLOOKUP($B24, '[1]2. Budget'!$C$10:$CN$93, 63, 2), 0)</f>
        <v>0</v>
      </c>
      <c r="BL24" s="18">
        <f>BC24+BF24+BI24</f>
        <v>0</v>
      </c>
      <c r="BM24" s="18">
        <f>BK24-BL24</f>
        <v>0</v>
      </c>
      <c r="BN24" s="19">
        <f>BW24/3</f>
        <v>5321.42</v>
      </c>
      <c r="BO24" s="12">
        <f>SUMIFS('[1]3. Expenditure Journal'!$N:$N,'[1]3. Expenditure Journal'!$Y:$Y,'12. Data'!$B24,'[1]3. Expenditure Journal'!$B:$B,'12. Data'!BO$4)</f>
        <v>0</v>
      </c>
      <c r="BP24" s="21">
        <f>BN24-BO24</f>
        <v>5321.42</v>
      </c>
      <c r="BQ24" s="19">
        <f>BW24/3</f>
        <v>5321.42</v>
      </c>
      <c r="BR24" s="12">
        <f>SUMIFS('[1]3. Expenditure Journal'!$N:$N,'[1]3. Expenditure Journal'!$Y:$Y,'12. Data'!$B24,'[1]3. Expenditure Journal'!$B:$B,'12. Data'!BR$4)</f>
        <v>0</v>
      </c>
      <c r="BS24" s="21">
        <f>BQ24-BR24</f>
        <v>5321.42</v>
      </c>
      <c r="BT24" s="19">
        <f>BW24/3</f>
        <v>5321.42</v>
      </c>
      <c r="BU24" s="12">
        <f>SUMIFS('[1]3. Expenditure Journal'!$N:$N,'[1]3. Expenditure Journal'!$Y:$Y,'12. Data'!$B24,'[1]3. Expenditure Journal'!$B:$B,'12. Data'!BU$4)</f>
        <v>0</v>
      </c>
      <c r="BV24" s="21">
        <f>BT24-BU24</f>
        <v>5321.42</v>
      </c>
      <c r="BW24" s="18">
        <f>IFERROR(VLOOKUP($B24, '[1]2. Budget'!$C$10:$CN$93, 68, 2), 0)</f>
        <v>15964.26</v>
      </c>
      <c r="BX24" s="18">
        <f>BO24+BR24+BU24</f>
        <v>0</v>
      </c>
      <c r="BY24" s="18">
        <f>BW24-BX24</f>
        <v>15964.26</v>
      </c>
      <c r="BZ24" s="19">
        <f>CI24/3</f>
        <v>5321.42</v>
      </c>
      <c r="CA24" s="12">
        <f>SUMIFS('[1]3. Expenditure Journal'!$N:$N,'[1]3. Expenditure Journal'!$Y:$Y,'12. Data'!$B24,'[1]3. Expenditure Journal'!$B:$B,'12. Data'!CA$4)</f>
        <v>0</v>
      </c>
      <c r="CB24" s="21">
        <f>BZ24-CA24</f>
        <v>5321.42</v>
      </c>
      <c r="CC24" s="19">
        <f>CI24/3</f>
        <v>5321.42</v>
      </c>
      <c r="CD24" s="12">
        <f>SUMIFS('[1]3. Expenditure Journal'!$N:$N,'[1]3. Expenditure Journal'!$Y:$Y,'12. Data'!$B24,'[1]3. Expenditure Journal'!$B:$B,'12. Data'!CD$4)</f>
        <v>10642.84</v>
      </c>
      <c r="CE24" s="21">
        <f>CC24-CD24</f>
        <v>-5321.42</v>
      </c>
      <c r="CF24" s="19">
        <f>CI24/3</f>
        <v>5321.42</v>
      </c>
      <c r="CG24" s="12">
        <f>SUMIFS('[1]3. Expenditure Journal'!$N:$N,'[1]3. Expenditure Journal'!$Y:$Y,'12. Data'!$B24,'[1]3. Expenditure Journal'!$B:$B,'12. Data'!CG$4)</f>
        <v>10642.84</v>
      </c>
      <c r="CH24" s="21">
        <f>CF24-CG24</f>
        <v>-5321.42</v>
      </c>
      <c r="CI24" s="18">
        <f>IFERROR(VLOOKUP($B24, '[1]2. Budget'!$C$10:$CN$93, 73, 2), 0)</f>
        <v>15964.26</v>
      </c>
      <c r="CJ24" s="18">
        <f>CA24+CD24+CG24</f>
        <v>21285.68</v>
      </c>
      <c r="CK24" s="18">
        <f>CI24-CJ24</f>
        <v>-5321.42</v>
      </c>
      <c r="CL24" s="19">
        <f>CU24/3</f>
        <v>5321.42</v>
      </c>
      <c r="CM24" s="12">
        <f>SUMIFS('[1]3. Expenditure Journal'!$N:$N,'[1]3. Expenditure Journal'!$Y:$Y,'12. Data'!$B24,'[1]3. Expenditure Journal'!$B:$B,'12. Data'!CM$4)</f>
        <v>10642.84</v>
      </c>
      <c r="CN24" s="21">
        <f>CL24-CM24</f>
        <v>-5321.42</v>
      </c>
      <c r="CO24" s="19">
        <f>CU24/3</f>
        <v>5321.42</v>
      </c>
      <c r="CP24" s="12">
        <f>SUMIFS('[1]3. Expenditure Journal'!$N:$N,'[1]3. Expenditure Journal'!$Y:$Y,'12. Data'!$B24,'[1]3. Expenditure Journal'!$B:$B,'12. Data'!CP$4)</f>
        <v>10642.84</v>
      </c>
      <c r="CQ24" s="21">
        <f>CO24-CP24</f>
        <v>-5321.42</v>
      </c>
      <c r="CR24" s="19">
        <f>CU24/3</f>
        <v>5321.42</v>
      </c>
      <c r="CS24" s="12">
        <f>SUMIFS('[1]3. Expenditure Journal'!$N:$N,'[1]3. Expenditure Journal'!$Y:$Y,'12. Data'!$B24,'[1]3. Expenditure Journal'!$B:$B,'12. Data'!CS$4)</f>
        <v>5321.42</v>
      </c>
      <c r="CT24" s="21">
        <f>CR24-CS24</f>
        <v>0</v>
      </c>
      <c r="CU24" s="18">
        <f>IFERROR(VLOOKUP($B24, '[1]2. Budget'!$C$10:$CN$93, 78, 2), 0)</f>
        <v>15964.26</v>
      </c>
      <c r="CV24" s="18">
        <f>CM24+CP24+CS24</f>
        <v>26607.1</v>
      </c>
      <c r="CW24" s="18">
        <f>CU24-CV24</f>
        <v>-10642.839999999998</v>
      </c>
      <c r="DA24" s="12">
        <f>SUMIFS($F24:$CW24,$F$6:$CW$6,DA$6,$F$4:$CW$4,DA$5)+CX117</f>
        <v>0</v>
      </c>
      <c r="DB24" s="13">
        <f>SUMIFS($F24:$CW24,$F$6:$CW$6,DB$6,$F$4:$CW$4,DB$5)+CY24</f>
        <v>0</v>
      </c>
      <c r="DC24" s="13">
        <f>SUMIFS($F24:$CW24,$F$6:$CW$6,DC$6,$F$4:$CW$4,DC$5)+CZ24</f>
        <v>0</v>
      </c>
      <c r="DD24" s="13">
        <f>SUMIFS($F24:$CW24,$F$6:$CW$6,DD$6,$F$4:$CW$4,DD$5)+DA24</f>
        <v>0</v>
      </c>
      <c r="DE24" s="13">
        <f>SUMIFS($F24:$CW24,$F$6:$CW$6,DE$6,$F$4:$CW$4,DE$5)+DB24</f>
        <v>0</v>
      </c>
      <c r="DF24" s="13">
        <f>SUMIFS($F24:$CW24,$F$6:$CW$6,DF$6,$F$4:$CW$4,DF$5)+DC24</f>
        <v>0</v>
      </c>
      <c r="DG24" s="13">
        <f>SUMIFS($F24:$CW24,$F$6:$CW$6,DG$6,$F$4:$CW$4,DG$5)+DD24</f>
        <v>0</v>
      </c>
      <c r="DH24" s="13">
        <f>SUMIFS($F24:$CW24,$F$6:$CW$6,DH$6,$F$4:$CW$4,DH$5)+DE24</f>
        <v>0</v>
      </c>
      <c r="DI24" s="13">
        <f>SUMIFS($F24:$CW24,$F$6:$CW$6,DI$6,$F$4:$CW$4,DI$5)+DF24</f>
        <v>0</v>
      </c>
      <c r="DJ24" s="13">
        <f>SUMIFS($F24:$CW24,$F$6:$CW$6,DJ$6,$F$4:$CW$4,DJ$5)+DG24</f>
        <v>5321.42</v>
      </c>
      <c r="DK24" s="13">
        <f>SUMIFS($F24:$CW24,$F$6:$CW$6,DK$6,$F$4:$CW$4,DK$5)+DH24</f>
        <v>0</v>
      </c>
      <c r="DL24" s="13">
        <f>SUMIFS($F24:$CW24,$F$6:$CW$6,DL$6,$F$4:$CW$4,DL$5)+DI24</f>
        <v>5321.42</v>
      </c>
      <c r="DM24" s="13">
        <f>SUMIFS($F24:$CW24,$F$6:$CW$6,DM$6,$F$4:$CW$4,DM$5)+DJ24</f>
        <v>10642.84</v>
      </c>
      <c r="DN24" s="13">
        <f>SUMIFS($F24:$CW24,$F$6:$CW$6,DN$6,$F$4:$CW$4,DN$5)+DK24</f>
        <v>0</v>
      </c>
      <c r="DO24" s="13">
        <f>SUMIFS($F24:$CW24,$F$6:$CW$6,DO$6,$F$4:$CW$4,DO$5)+DL24</f>
        <v>10642.84</v>
      </c>
      <c r="DP24" s="13">
        <f>SUMIFS($F24:$CW24,$F$6:$CW$6,DP$6,$F$4:$CW$4,DP$5)+DM24</f>
        <v>15964.26</v>
      </c>
      <c r="DQ24" s="13">
        <f>SUMIFS($F24:$CW24,$F$6:$CW$6,DQ$6,$F$4:$CW$4,DQ$5)+DN24</f>
        <v>0</v>
      </c>
      <c r="DR24" s="13">
        <f>SUMIFS($F24:$CW24,$F$6:$CW$6,DR$6,$F$4:$CW$4,DR$5)+DO24</f>
        <v>15964.26</v>
      </c>
      <c r="DS24" s="13">
        <f>SUMIFS($F24:$CW24,$F$6:$CW$6,DS$6,$F$4:$CW$4,DS$5)+DP24</f>
        <v>21285.68</v>
      </c>
      <c r="DT24" s="13">
        <f>SUMIFS($F24:$CW24,$F$6:$CW$6,DT$6,$F$4:$CW$4,DT$5)+DQ24</f>
        <v>0</v>
      </c>
      <c r="DU24" s="13">
        <f>SUMIFS($F24:$CW24,$F$6:$CW$6,DU$6,$F$4:$CW$4,DU$5)+DR24</f>
        <v>21285.68</v>
      </c>
      <c r="DV24" s="13">
        <f>SUMIFS($F24:$CW24,$F$6:$CW$6,DV$6,$F$4:$CW$4,DV$5)+DS24</f>
        <v>26607.1</v>
      </c>
      <c r="DW24" s="13">
        <f>SUMIFS($F24:$CW24,$F$6:$CW$6,DW$6,$F$4:$CW$4,DW$5)+DT24</f>
        <v>10642.84</v>
      </c>
      <c r="DX24" s="13">
        <f>SUMIFS($F24:$CW24,$F$6:$CW$6,DX$6,$F$4:$CW$4,DX$5)+DU24</f>
        <v>15964.26</v>
      </c>
      <c r="DY24" s="13">
        <f>SUMIFS($F24:$CW24,$F$6:$CW$6,DY$6,$F$4:$CW$4,DY$5)+DV24</f>
        <v>31928.519999999997</v>
      </c>
      <c r="DZ24" s="13">
        <f>SUMIFS($F24:$CW24,$F$6:$CW$6,DZ$6,$F$4:$CW$4,DZ$5)+DW24</f>
        <v>21285.68</v>
      </c>
      <c r="EA24" s="13">
        <f>SUMIFS($F24:$CW24,$F$6:$CW$6,EA$6,$F$4:$CW$4,EA$5)+DX24</f>
        <v>10642.84</v>
      </c>
      <c r="EB24" s="13">
        <f>SUMIFS($F24:$CW24,$F$6:$CW$6,EB$6,$F$4:$CW$4,EB$5)+DY24</f>
        <v>37249.939999999995</v>
      </c>
      <c r="EC24" s="13">
        <f>SUMIFS($F24:$CW24,$F$6:$CW$6,EC$6,$F$4:$CW$4,EC$5)+DZ24</f>
        <v>31928.52</v>
      </c>
      <c r="ED24" s="13">
        <f>SUMIFS($F24:$CW24,$F$6:$CW$6,ED$6,$F$4:$CW$4,ED$5)+EA24</f>
        <v>5321.42</v>
      </c>
      <c r="EE24" s="13">
        <f>SUMIFS($F24:$CW24,$F$6:$CW$6,EE$6,$F$4:$CW$4,EE$5)+EB24</f>
        <v>42571.359999999993</v>
      </c>
      <c r="EF24" s="13">
        <f>SUMIFS($F24:$CW24,$F$6:$CW$6,EF$6,$F$4:$CW$4,EF$5)+EC24</f>
        <v>42571.360000000001</v>
      </c>
      <c r="EG24" s="13">
        <f>SUMIFS($F24:$CW24,$F$6:$CW$6,EG$6,$F$4:$CW$4,EG$5)+ED24</f>
        <v>5321.42</v>
      </c>
      <c r="EH24" s="13">
        <f>SUMIFS($F24:$CW24,$F$6:$CW$6,EH$6,$F$4:$CW$4,EH$5)+EE24</f>
        <v>47892.779999999992</v>
      </c>
      <c r="EI24" s="13">
        <f>SUMIFS($F24:$CW24,$F$6:$CW$6,EI$6,$F$4:$CW$4,EI$5)+EF24</f>
        <v>47892.78</v>
      </c>
      <c r="EJ24" s="13">
        <f>SUMIFS($F24:$CW24,$F$6:$CW$6,EJ$6,$F$4:$CW$4,EJ$5)+EG24</f>
        <v>5321.42</v>
      </c>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5"/>
    </row>
    <row r="25" spans="2:212" ht="59.25" customHeight="1" x14ac:dyDescent="0.35">
      <c r="B25" s="23">
        <v>1799</v>
      </c>
      <c r="D25" s="22" t="str">
        <f>IFERROR(VLOOKUP($B25,'[1]2. Budget'!$C$7:$CN$104,5,2),"-")</f>
        <v>Increase the number of mobile units and strengthen differentiated service delivery approach - Fuel</v>
      </c>
      <c r="E25" s="22" t="str">
        <f>IFERROR(VLOOKUP($B25,'[1]2. Budget'!$C$7:$CN$104,7,2),"-")</f>
        <v>2.5 Other Transportation costs</v>
      </c>
      <c r="BB25" s="19">
        <f>BK25/3</f>
        <v>0</v>
      </c>
      <c r="BC25" s="12">
        <f>SUMIFS('[1]3. Expenditure Journal'!$N:$N,'[1]3. Expenditure Journal'!$Y:$Y,'12. Data'!$B25,'[1]3. Expenditure Journal'!$B:$B,'12. Data'!BC$4)</f>
        <v>0</v>
      </c>
      <c r="BD25" s="21">
        <f>BB25-BC25</f>
        <v>0</v>
      </c>
      <c r="BE25" s="19">
        <f>BK25/3</f>
        <v>0</v>
      </c>
      <c r="BF25" s="12">
        <f>SUMIFS('[1]3. Expenditure Journal'!$N:$N,'[1]3. Expenditure Journal'!$Y:$Y,'12. Data'!$B25,'[1]3. Expenditure Journal'!$B:$B,'12. Data'!BF$4)</f>
        <v>0</v>
      </c>
      <c r="BG25" s="21">
        <f>BE25-BF25</f>
        <v>0</v>
      </c>
      <c r="BH25" s="19">
        <f>BK25/3</f>
        <v>0</v>
      </c>
      <c r="BI25" s="12">
        <f>SUMIFS('[1]3. Expenditure Journal'!$N:$N,'[1]3. Expenditure Journal'!$Y:$Y,'12. Data'!$B25,'[1]3. Expenditure Journal'!$B:$B,'12. Data'!BI$4)</f>
        <v>0</v>
      </c>
      <c r="BJ25" s="21">
        <f>BH25-BI25</f>
        <v>0</v>
      </c>
      <c r="BK25" s="18">
        <f>IFERROR(VLOOKUP($B25, '[1]2. Budget'!$C$10:$CN$93, 63, 2), 0)</f>
        <v>0</v>
      </c>
      <c r="BL25" s="18">
        <f>BC25+BF25+BI25</f>
        <v>0</v>
      </c>
      <c r="BM25" s="18">
        <f>BK25-BL25</f>
        <v>0</v>
      </c>
      <c r="BN25" s="19">
        <f>BW25/3</f>
        <v>9043.5865777540766</v>
      </c>
      <c r="BO25" s="12">
        <f>SUMIFS('[1]3. Expenditure Journal'!$N:$N,'[1]3. Expenditure Journal'!$Y:$Y,'12. Data'!$B25,'[1]3. Expenditure Journal'!$B:$B,'12. Data'!BO$4)</f>
        <v>0</v>
      </c>
      <c r="BP25" s="21">
        <f>BN25-BO25</f>
        <v>9043.5865777540766</v>
      </c>
      <c r="BQ25" s="19">
        <f>BW25/3</f>
        <v>9043.5865777540766</v>
      </c>
      <c r="BR25" s="12">
        <f>SUMIFS('[1]3. Expenditure Journal'!$N:$N,'[1]3. Expenditure Journal'!$Y:$Y,'12. Data'!$B25,'[1]3. Expenditure Journal'!$B:$B,'12. Data'!BR$4)</f>
        <v>2587.0199999999991</v>
      </c>
      <c r="BS25" s="21">
        <f>BQ25-BR25</f>
        <v>6456.566577754078</v>
      </c>
      <c r="BT25" s="19">
        <f>BW25/3</f>
        <v>9043.5865777540766</v>
      </c>
      <c r="BU25" s="12">
        <f>SUMIFS('[1]3. Expenditure Journal'!$N:$N,'[1]3. Expenditure Journal'!$Y:$Y,'12. Data'!$B25,'[1]3. Expenditure Journal'!$B:$B,'12. Data'!BU$4)</f>
        <v>8504.16</v>
      </c>
      <c r="BV25" s="21">
        <f>BT25-BU25</f>
        <v>539.42657775407679</v>
      </c>
      <c r="BW25" s="18">
        <f>IFERROR(VLOOKUP($B25, '[1]2. Budget'!$C$10:$CN$93, 68, 2), 0)</f>
        <v>27130.759733262228</v>
      </c>
      <c r="BX25" s="18">
        <f>BO25+BR25+BU25</f>
        <v>11091.179999999998</v>
      </c>
      <c r="BY25" s="18">
        <f>BW25-BX25</f>
        <v>16039.57973326223</v>
      </c>
      <c r="BZ25" s="19">
        <f>CI25/3</f>
        <v>9043.5865777540766</v>
      </c>
      <c r="CA25" s="12">
        <f>SUMIFS('[1]3. Expenditure Journal'!$N:$N,'[1]3. Expenditure Journal'!$Y:$Y,'12. Data'!$B25,'[1]3. Expenditure Journal'!$B:$B,'12. Data'!CA$4)</f>
        <v>27453.73</v>
      </c>
      <c r="CB25" s="21">
        <f>BZ25-CA25</f>
        <v>-18410.143422245921</v>
      </c>
      <c r="CC25" s="19">
        <f>CI25/3</f>
        <v>9043.5865777540766</v>
      </c>
      <c r="CD25" s="12">
        <f>SUMIFS('[1]3. Expenditure Journal'!$N:$N,'[1]3. Expenditure Journal'!$Y:$Y,'12. Data'!$B25,'[1]3. Expenditure Journal'!$B:$B,'12. Data'!CD$4)</f>
        <v>8917.33</v>
      </c>
      <c r="CE25" s="21">
        <f>CC25-CD25</f>
        <v>126.25657775407672</v>
      </c>
      <c r="CF25" s="19">
        <f>CI25/3</f>
        <v>9043.5865777540766</v>
      </c>
      <c r="CG25" s="12">
        <f>SUMIFS('[1]3. Expenditure Journal'!$N:$N,'[1]3. Expenditure Journal'!$Y:$Y,'12. Data'!$B25,'[1]3. Expenditure Journal'!$B:$B,'12. Data'!CG$4)</f>
        <v>9022.86</v>
      </c>
      <c r="CH25" s="21">
        <f>CF25-CG25</f>
        <v>20.726577754076061</v>
      </c>
      <c r="CI25" s="18">
        <f>IFERROR(VLOOKUP($B25, '[1]2. Budget'!$C$10:$CN$93, 73, 2), 0)</f>
        <v>27130.759733262228</v>
      </c>
      <c r="CJ25" s="18">
        <f>CA25+CD25+CG25</f>
        <v>45393.919999999998</v>
      </c>
      <c r="CK25" s="18">
        <f>CI25-CJ25</f>
        <v>-18263.16026673777</v>
      </c>
      <c r="CL25" s="19">
        <f>CU25/3</f>
        <v>9043.5865777540766</v>
      </c>
      <c r="CM25" s="12">
        <f>SUMIFS('[1]3. Expenditure Journal'!$N:$N,'[1]3. Expenditure Journal'!$Y:$Y,'12. Data'!$B25,'[1]3. Expenditure Journal'!$B:$B,'12. Data'!CM$4)</f>
        <v>7555.4999999999991</v>
      </c>
      <c r="CN25" s="21">
        <f>CL25-CM25</f>
        <v>1488.0865777540776</v>
      </c>
      <c r="CO25" s="19">
        <f>CU25/3</f>
        <v>9043.5865777540766</v>
      </c>
      <c r="CP25" s="12">
        <f>SUMIFS('[1]3. Expenditure Journal'!$N:$N,'[1]3. Expenditure Journal'!$Y:$Y,'12. Data'!$B25,'[1]3. Expenditure Journal'!$B:$B,'12. Data'!CP$4)</f>
        <v>8292.34</v>
      </c>
      <c r="CQ25" s="21">
        <f>CO25-CP25</f>
        <v>751.2465777540765</v>
      </c>
      <c r="CR25" s="19">
        <f>CU25/3</f>
        <v>9043.5865777540766</v>
      </c>
      <c r="CS25" s="12">
        <f>SUMIFS('[1]3. Expenditure Journal'!$N:$N,'[1]3. Expenditure Journal'!$Y:$Y,'12. Data'!$B25,'[1]3. Expenditure Journal'!$B:$B,'12. Data'!CS$4)</f>
        <v>8961.2199999999993</v>
      </c>
      <c r="CT25" s="21">
        <f>CR25-CS25</f>
        <v>82.366577754077298</v>
      </c>
      <c r="CU25" s="18">
        <f>IFERROR(VLOOKUP($B25, '[1]2. Budget'!$C$10:$CN$93, 78, 2), 0)</f>
        <v>27130.759733262228</v>
      </c>
      <c r="CV25" s="18">
        <f>CM25+CP25+CS25</f>
        <v>24809.059999999998</v>
      </c>
      <c r="CW25" s="18">
        <f>CU25-CV25</f>
        <v>2321.6997332622304</v>
      </c>
      <c r="DA25" s="12">
        <f>SUMIFS($F25:$CW25,$F$6:$CW$6,DA$6,$F$4:$CW$4,DA$5)+CX118</f>
        <v>0</v>
      </c>
      <c r="DB25" s="13">
        <f>SUMIFS($F25:$CW25,$F$6:$CW$6,DB$6,$F$4:$CW$4,DB$5)+CY25</f>
        <v>0</v>
      </c>
      <c r="DC25" s="13">
        <f>SUMIFS($F25:$CW25,$F$6:$CW$6,DC$6,$F$4:$CW$4,DC$5)+CZ25</f>
        <v>0</v>
      </c>
      <c r="DD25" s="13">
        <f>SUMIFS($F25:$CW25,$F$6:$CW$6,DD$6,$F$4:$CW$4,DD$5)+DA25</f>
        <v>0</v>
      </c>
      <c r="DE25" s="13">
        <f>SUMIFS($F25:$CW25,$F$6:$CW$6,DE$6,$F$4:$CW$4,DE$5)+DB25</f>
        <v>0</v>
      </c>
      <c r="DF25" s="13">
        <f>SUMIFS($F25:$CW25,$F$6:$CW$6,DF$6,$F$4:$CW$4,DF$5)+DC25</f>
        <v>0</v>
      </c>
      <c r="DG25" s="13">
        <f>SUMIFS($F25:$CW25,$F$6:$CW$6,DG$6,$F$4:$CW$4,DG$5)+DD25</f>
        <v>0</v>
      </c>
      <c r="DH25" s="13">
        <f>SUMIFS($F25:$CW25,$F$6:$CW$6,DH$6,$F$4:$CW$4,DH$5)+DE25</f>
        <v>0</v>
      </c>
      <c r="DI25" s="13">
        <f>SUMIFS($F25:$CW25,$F$6:$CW$6,DI$6,$F$4:$CW$4,DI$5)+DF25</f>
        <v>0</v>
      </c>
      <c r="DJ25" s="13">
        <f>SUMIFS($F25:$CW25,$F$6:$CW$6,DJ$6,$F$4:$CW$4,DJ$5)+DG25</f>
        <v>9043.5865777540766</v>
      </c>
      <c r="DK25" s="13">
        <f>SUMIFS($F25:$CW25,$F$6:$CW$6,DK$6,$F$4:$CW$4,DK$5)+DH25</f>
        <v>0</v>
      </c>
      <c r="DL25" s="13">
        <f>SUMIFS($F25:$CW25,$F$6:$CW$6,DL$6,$F$4:$CW$4,DL$5)+DI25</f>
        <v>9043.5865777540766</v>
      </c>
      <c r="DM25" s="13">
        <f>SUMIFS($F25:$CW25,$F$6:$CW$6,DM$6,$F$4:$CW$4,DM$5)+DJ25</f>
        <v>18087.173155508153</v>
      </c>
      <c r="DN25" s="13">
        <f>SUMIFS($F25:$CW25,$F$6:$CW$6,DN$6,$F$4:$CW$4,DN$5)+DK25</f>
        <v>2587.0199999999991</v>
      </c>
      <c r="DO25" s="13">
        <f>SUMIFS($F25:$CW25,$F$6:$CW$6,DO$6,$F$4:$CW$4,DO$5)+DL25</f>
        <v>15500.153155508155</v>
      </c>
      <c r="DP25" s="13">
        <f>SUMIFS($F25:$CW25,$F$6:$CW$6,DP$6,$F$4:$CW$4,DP$5)+DM25</f>
        <v>27130.759733262232</v>
      </c>
      <c r="DQ25" s="13">
        <f>SUMIFS($F25:$CW25,$F$6:$CW$6,DQ$6,$F$4:$CW$4,DQ$5)+DN25</f>
        <v>11091.179999999998</v>
      </c>
      <c r="DR25" s="13">
        <f>SUMIFS($F25:$CW25,$F$6:$CW$6,DR$6,$F$4:$CW$4,DR$5)+DO25</f>
        <v>16039.579733262231</v>
      </c>
      <c r="DS25" s="13">
        <f>SUMIFS($F25:$CW25,$F$6:$CW$6,DS$6,$F$4:$CW$4,DS$5)+DP25</f>
        <v>36174.346311016307</v>
      </c>
      <c r="DT25" s="13">
        <f>SUMIFS($F25:$CW25,$F$6:$CW$6,DT$6,$F$4:$CW$4,DT$5)+DQ25</f>
        <v>38544.909999999996</v>
      </c>
      <c r="DU25" s="13">
        <f>SUMIFS($F25:$CW25,$F$6:$CW$6,DU$6,$F$4:$CW$4,DU$5)+DR25</f>
        <v>-2370.5636889836896</v>
      </c>
      <c r="DV25" s="13">
        <f>SUMIFS($F25:$CW25,$F$6:$CW$6,DV$6,$F$4:$CW$4,DV$5)+DS25</f>
        <v>45217.932888770381</v>
      </c>
      <c r="DW25" s="13">
        <f>SUMIFS($F25:$CW25,$F$6:$CW$6,DW$6,$F$4:$CW$4,DW$5)+DT25</f>
        <v>47462.239999999998</v>
      </c>
      <c r="DX25" s="13">
        <f>SUMIFS($F25:$CW25,$F$6:$CW$6,DX$6,$F$4:$CW$4,DX$5)+DU25</f>
        <v>-2244.3071112296129</v>
      </c>
      <c r="DY25" s="13">
        <f>SUMIFS($F25:$CW25,$F$6:$CW$6,DY$6,$F$4:$CW$4,DY$5)+DV25</f>
        <v>54261.519466524456</v>
      </c>
      <c r="DZ25" s="13">
        <f>SUMIFS($F25:$CW25,$F$6:$CW$6,DZ$6,$F$4:$CW$4,DZ$5)+DW25</f>
        <v>56485.1</v>
      </c>
      <c r="EA25" s="13">
        <f>SUMIFS($F25:$CW25,$F$6:$CW$6,EA$6,$F$4:$CW$4,EA$5)+DX25</f>
        <v>-2223.5805334755369</v>
      </c>
      <c r="EB25" s="13">
        <f>SUMIFS($F25:$CW25,$F$6:$CW$6,EB$6,$F$4:$CW$4,EB$5)+DY25</f>
        <v>63305.106044278531</v>
      </c>
      <c r="EC25" s="13">
        <f>SUMIFS($F25:$CW25,$F$6:$CW$6,EC$6,$F$4:$CW$4,EC$5)+DZ25</f>
        <v>64040.6</v>
      </c>
      <c r="ED25" s="13">
        <f>SUMIFS($F25:$CW25,$F$6:$CW$6,ED$6,$F$4:$CW$4,ED$5)+EA25</f>
        <v>-735.49395572145932</v>
      </c>
      <c r="EE25" s="13">
        <f>SUMIFS($F25:$CW25,$F$6:$CW$6,EE$6,$F$4:$CW$4,EE$5)+EB25</f>
        <v>72348.692622032613</v>
      </c>
      <c r="EF25" s="13">
        <f>SUMIFS($F25:$CW25,$F$6:$CW$6,EF$6,$F$4:$CW$4,EF$5)+EC25</f>
        <v>72332.94</v>
      </c>
      <c r="EG25" s="13">
        <f>SUMIFS($F25:$CW25,$F$6:$CW$6,EG$6,$F$4:$CW$4,EG$5)+ED25</f>
        <v>-653.12737796738202</v>
      </c>
      <c r="EH25" s="13">
        <f>SUMIFS($F25:$CW25,$F$6:$CW$6,EH$6,$F$4:$CW$4,EH$5)+EE25</f>
        <v>81392.279199786688</v>
      </c>
      <c r="EI25" s="13">
        <f>SUMIFS($F25:$CW25,$F$6:$CW$6,EI$6,$F$4:$CW$4,EI$5)+EF25</f>
        <v>81294.16</v>
      </c>
      <c r="EJ25" s="13">
        <f>SUMIFS($F25:$CW25,$F$6:$CW$6,EJ$6,$F$4:$CW$4,EJ$5)+EG25</f>
        <v>-570.76080021330472</v>
      </c>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5"/>
    </row>
    <row r="26" spans="2:212" ht="59.25" customHeight="1" x14ac:dyDescent="0.35">
      <c r="B26" s="23">
        <v>1800</v>
      </c>
      <c r="D26" s="22" t="str">
        <f>IFERROR(VLOOKUP($B26,'[1]2. Budget'!$C$7:$CN$104,5,2),"-")</f>
        <v>Furniture for safe spaces</v>
      </c>
      <c r="E26" s="22" t="str">
        <f>IFERROR(VLOOKUP($B26,'[1]2. Budget'!$C$7:$CN$104,7,2),"-")</f>
        <v>8.1 Furniture</v>
      </c>
      <c r="BB26" s="19">
        <f>BK26/3</f>
        <v>0</v>
      </c>
      <c r="BC26" s="12">
        <f>SUMIFS('[1]3. Expenditure Journal'!$N:$N,'[1]3. Expenditure Journal'!$Y:$Y,'12. Data'!$B26,'[1]3. Expenditure Journal'!$B:$B,'12. Data'!BC$4)</f>
        <v>0</v>
      </c>
      <c r="BD26" s="21">
        <f>BB26-BC26</f>
        <v>0</v>
      </c>
      <c r="BE26" s="19">
        <f>BK26/3</f>
        <v>0</v>
      </c>
      <c r="BF26" s="12">
        <f>SUMIFS('[1]3. Expenditure Journal'!$N:$N,'[1]3. Expenditure Journal'!$Y:$Y,'12. Data'!$B26,'[1]3. Expenditure Journal'!$B:$B,'12. Data'!BF$4)</f>
        <v>0</v>
      </c>
      <c r="BG26" s="21">
        <f>BE26-BF26</f>
        <v>0</v>
      </c>
      <c r="BH26" s="19">
        <f>BK26/3</f>
        <v>0</v>
      </c>
      <c r="BI26" s="12">
        <f>SUMIFS('[1]3. Expenditure Journal'!$N:$N,'[1]3. Expenditure Journal'!$Y:$Y,'12. Data'!$B26,'[1]3. Expenditure Journal'!$B:$B,'12. Data'!BI$4)</f>
        <v>0</v>
      </c>
      <c r="BJ26" s="21">
        <f>BH26-BI26</f>
        <v>0</v>
      </c>
      <c r="BK26" s="18">
        <f>IFERROR(VLOOKUP($B26, '[1]2. Budget'!$C$10:$CN$93, 63, 2), 0)</f>
        <v>0</v>
      </c>
      <c r="BL26" s="18">
        <f>BC26+BF26+BI26</f>
        <v>0</v>
      </c>
      <c r="BM26" s="18">
        <f>BK26-BL26</f>
        <v>0</v>
      </c>
      <c r="BN26" s="19">
        <f>BW26/3</f>
        <v>29878.554383609808</v>
      </c>
      <c r="BO26" s="12">
        <f>SUMIFS('[1]3. Expenditure Journal'!$N:$N,'[1]3. Expenditure Journal'!$Y:$Y,'12. Data'!$B26,'[1]3. Expenditure Journal'!$B:$B,'12. Data'!BO$4)</f>
        <v>0</v>
      </c>
      <c r="BP26" s="21">
        <f>BN26-BO26</f>
        <v>29878.554383609808</v>
      </c>
      <c r="BQ26" s="19">
        <f>BW26/3</f>
        <v>29878.554383609808</v>
      </c>
      <c r="BR26" s="12">
        <f>SUMIFS('[1]3. Expenditure Journal'!$N:$N,'[1]3. Expenditure Journal'!$Y:$Y,'12. Data'!$B26,'[1]3. Expenditure Journal'!$B:$B,'12. Data'!BR$4)</f>
        <v>0</v>
      </c>
      <c r="BS26" s="21">
        <f>BQ26-BR26</f>
        <v>29878.554383609808</v>
      </c>
      <c r="BT26" s="19">
        <f>BW26/3</f>
        <v>29878.554383609808</v>
      </c>
      <c r="BU26" s="12">
        <f>SUMIFS('[1]3. Expenditure Journal'!$N:$N,'[1]3. Expenditure Journal'!$Y:$Y,'12. Data'!$B26,'[1]3. Expenditure Journal'!$B:$B,'12. Data'!BU$4)</f>
        <v>0</v>
      </c>
      <c r="BV26" s="21">
        <f>BT26-BU26</f>
        <v>29878.554383609808</v>
      </c>
      <c r="BW26" s="18">
        <f>IFERROR(VLOOKUP($B26, '[1]2. Budget'!$C$10:$CN$93, 68, 2), 0)</f>
        <v>89635.663150829423</v>
      </c>
      <c r="BX26" s="18">
        <f>BO26+BR26+BU26</f>
        <v>0</v>
      </c>
      <c r="BY26" s="18">
        <f>BW26-BX26</f>
        <v>89635.663150829423</v>
      </c>
      <c r="BZ26" s="19">
        <f>CI26/3</f>
        <v>0</v>
      </c>
      <c r="CA26" s="12">
        <f>SUMIFS('[1]3. Expenditure Journal'!$N:$N,'[1]3. Expenditure Journal'!$Y:$Y,'12. Data'!$B26,'[1]3. Expenditure Journal'!$B:$B,'12. Data'!CA$4)</f>
        <v>0</v>
      </c>
      <c r="CB26" s="21">
        <f>BZ26-CA26</f>
        <v>0</v>
      </c>
      <c r="CC26" s="19">
        <f>CI26/3</f>
        <v>0</v>
      </c>
      <c r="CD26" s="12">
        <f>SUMIFS('[1]3. Expenditure Journal'!$N:$N,'[1]3. Expenditure Journal'!$Y:$Y,'12. Data'!$B26,'[1]3. Expenditure Journal'!$B:$B,'12. Data'!CD$4)</f>
        <v>10913.36</v>
      </c>
      <c r="CE26" s="21">
        <f>CC26-CD26</f>
        <v>-10913.36</v>
      </c>
      <c r="CF26" s="19">
        <f>CI26/3</f>
        <v>0</v>
      </c>
      <c r="CG26" s="12">
        <f>SUMIFS('[1]3. Expenditure Journal'!$N:$N,'[1]3. Expenditure Journal'!$Y:$Y,'12. Data'!$B26,'[1]3. Expenditure Journal'!$B:$B,'12. Data'!CG$4)</f>
        <v>0</v>
      </c>
      <c r="CH26" s="21">
        <f>CF26-CG26</f>
        <v>0</v>
      </c>
      <c r="CI26" s="18">
        <f>IFERROR(VLOOKUP($B26, '[1]2. Budget'!$C$10:$CN$93, 73, 2), 0)</f>
        <v>0</v>
      </c>
      <c r="CJ26" s="18">
        <f>CA26+CD26+CG26</f>
        <v>10913.36</v>
      </c>
      <c r="CK26" s="18">
        <f>CI26-CJ26</f>
        <v>-10913.36</v>
      </c>
      <c r="CL26" s="19">
        <f>CU26/3</f>
        <v>0</v>
      </c>
      <c r="CM26" s="12">
        <f>SUMIFS('[1]3. Expenditure Journal'!$N:$N,'[1]3. Expenditure Journal'!$Y:$Y,'12. Data'!$B26,'[1]3. Expenditure Journal'!$B:$B,'12. Data'!CM$4)</f>
        <v>0</v>
      </c>
      <c r="CN26" s="21">
        <f>CL26-CM26</f>
        <v>0</v>
      </c>
      <c r="CO26" s="19">
        <f>CU26/3</f>
        <v>0</v>
      </c>
      <c r="CP26" s="12">
        <f>SUMIFS('[1]3. Expenditure Journal'!$N:$N,'[1]3. Expenditure Journal'!$Y:$Y,'12. Data'!$B26,'[1]3. Expenditure Journal'!$B:$B,'12. Data'!CP$4)</f>
        <v>0</v>
      </c>
      <c r="CQ26" s="21">
        <f>CO26-CP26</f>
        <v>0</v>
      </c>
      <c r="CR26" s="19">
        <f>CU26/3</f>
        <v>0</v>
      </c>
      <c r="CS26" s="12">
        <f>SUMIFS('[1]3. Expenditure Journal'!$N:$N,'[1]3. Expenditure Journal'!$Y:$Y,'12. Data'!$B26,'[1]3. Expenditure Journal'!$B:$B,'12. Data'!CS$4)</f>
        <v>0</v>
      </c>
      <c r="CT26" s="21">
        <f>CR26-CS26</f>
        <v>0</v>
      </c>
      <c r="CU26" s="18">
        <f>IFERROR(VLOOKUP($B26, '[1]2. Budget'!$C$10:$CN$93, 78, 2), 0)</f>
        <v>0</v>
      </c>
      <c r="CV26" s="18">
        <f>CM26+CP26+CS26</f>
        <v>0</v>
      </c>
      <c r="CW26" s="18">
        <f>CU26-CV26</f>
        <v>0</v>
      </c>
      <c r="DA26" s="12">
        <f>SUMIFS($F26:$CW26,$F$6:$CW$6,DA$6,$F$4:$CW$4,DA$5)+CX119</f>
        <v>0</v>
      </c>
      <c r="DB26" s="13">
        <f>SUMIFS($F26:$CW26,$F$6:$CW$6,DB$6,$F$4:$CW$4,DB$5)+CY26</f>
        <v>0</v>
      </c>
      <c r="DC26" s="13">
        <f>SUMIFS($F26:$CW26,$F$6:$CW$6,DC$6,$F$4:$CW$4,DC$5)+CZ26</f>
        <v>0</v>
      </c>
      <c r="DD26" s="13">
        <f>SUMIFS($F26:$CW26,$F$6:$CW$6,DD$6,$F$4:$CW$4,DD$5)+DA26</f>
        <v>0</v>
      </c>
      <c r="DE26" s="13">
        <f>SUMIFS($F26:$CW26,$F$6:$CW$6,DE$6,$F$4:$CW$4,DE$5)+DB26</f>
        <v>0</v>
      </c>
      <c r="DF26" s="13">
        <f>SUMIFS($F26:$CW26,$F$6:$CW$6,DF$6,$F$4:$CW$4,DF$5)+DC26</f>
        <v>0</v>
      </c>
      <c r="DG26" s="13">
        <f>SUMIFS($F26:$CW26,$F$6:$CW$6,DG$6,$F$4:$CW$4,DG$5)+DD26</f>
        <v>0</v>
      </c>
      <c r="DH26" s="13">
        <f>SUMIFS($F26:$CW26,$F$6:$CW$6,DH$6,$F$4:$CW$4,DH$5)+DE26</f>
        <v>0</v>
      </c>
      <c r="DI26" s="13">
        <f>SUMIFS($F26:$CW26,$F$6:$CW$6,DI$6,$F$4:$CW$4,DI$5)+DF26</f>
        <v>0</v>
      </c>
      <c r="DJ26" s="13">
        <f>SUMIFS($F26:$CW26,$F$6:$CW$6,DJ$6,$F$4:$CW$4,DJ$5)+DG26</f>
        <v>29878.554383609808</v>
      </c>
      <c r="DK26" s="13">
        <f>SUMIFS($F26:$CW26,$F$6:$CW$6,DK$6,$F$4:$CW$4,DK$5)+DH26</f>
        <v>0</v>
      </c>
      <c r="DL26" s="13">
        <f>SUMIFS($F26:$CW26,$F$6:$CW$6,DL$6,$F$4:$CW$4,DL$5)+DI26</f>
        <v>29878.554383609808</v>
      </c>
      <c r="DM26" s="13">
        <f>SUMIFS($F26:$CW26,$F$6:$CW$6,DM$6,$F$4:$CW$4,DM$5)+DJ26</f>
        <v>59757.108767219615</v>
      </c>
      <c r="DN26" s="13">
        <f>SUMIFS($F26:$CW26,$F$6:$CW$6,DN$6,$F$4:$CW$4,DN$5)+DK26</f>
        <v>0</v>
      </c>
      <c r="DO26" s="13">
        <f>SUMIFS($F26:$CW26,$F$6:$CW$6,DO$6,$F$4:$CW$4,DO$5)+DL26</f>
        <v>59757.108767219615</v>
      </c>
      <c r="DP26" s="13">
        <f>SUMIFS($F26:$CW26,$F$6:$CW$6,DP$6,$F$4:$CW$4,DP$5)+DM26</f>
        <v>89635.663150829423</v>
      </c>
      <c r="DQ26" s="13">
        <f>SUMIFS($F26:$CW26,$F$6:$CW$6,DQ$6,$F$4:$CW$4,DQ$5)+DN26</f>
        <v>0</v>
      </c>
      <c r="DR26" s="13">
        <f>SUMIFS($F26:$CW26,$F$6:$CW$6,DR$6,$F$4:$CW$4,DR$5)+DO26</f>
        <v>89635.663150829423</v>
      </c>
      <c r="DS26" s="13">
        <f>SUMIFS($F26:$CW26,$F$6:$CW$6,DS$6,$F$4:$CW$4,DS$5)+DP26</f>
        <v>89635.663150829423</v>
      </c>
      <c r="DT26" s="13">
        <f>SUMIFS($F26:$CW26,$F$6:$CW$6,DT$6,$F$4:$CW$4,DT$5)+DQ26</f>
        <v>0</v>
      </c>
      <c r="DU26" s="13">
        <f>SUMIFS($F26:$CW26,$F$6:$CW$6,DU$6,$F$4:$CW$4,DU$5)+DR26</f>
        <v>89635.663150829423</v>
      </c>
      <c r="DV26" s="13">
        <f>SUMIFS($F26:$CW26,$F$6:$CW$6,DV$6,$F$4:$CW$4,DV$5)+DS26</f>
        <v>89635.663150829423</v>
      </c>
      <c r="DW26" s="13">
        <f>SUMIFS($F26:$CW26,$F$6:$CW$6,DW$6,$F$4:$CW$4,DW$5)+DT26</f>
        <v>10913.36</v>
      </c>
      <c r="DX26" s="13">
        <f>SUMIFS($F26:$CW26,$F$6:$CW$6,DX$6,$F$4:$CW$4,DX$5)+DU26</f>
        <v>78722.303150829423</v>
      </c>
      <c r="DY26" s="13">
        <f>SUMIFS($F26:$CW26,$F$6:$CW$6,DY$6,$F$4:$CW$4,DY$5)+DV26</f>
        <v>89635.663150829423</v>
      </c>
      <c r="DZ26" s="13">
        <f>SUMIFS($F26:$CW26,$F$6:$CW$6,DZ$6,$F$4:$CW$4,DZ$5)+DW26</f>
        <v>10913.36</v>
      </c>
      <c r="EA26" s="13">
        <f>SUMIFS($F26:$CW26,$F$6:$CW$6,EA$6,$F$4:$CW$4,EA$5)+DX26</f>
        <v>78722.303150829423</v>
      </c>
      <c r="EB26" s="13">
        <f>SUMIFS($F26:$CW26,$F$6:$CW$6,EB$6,$F$4:$CW$4,EB$5)+DY26</f>
        <v>89635.663150829423</v>
      </c>
      <c r="EC26" s="13">
        <f>SUMIFS($F26:$CW26,$F$6:$CW$6,EC$6,$F$4:$CW$4,EC$5)+DZ26</f>
        <v>10913.36</v>
      </c>
      <c r="ED26" s="13">
        <f>SUMIFS($F26:$CW26,$F$6:$CW$6,ED$6,$F$4:$CW$4,ED$5)+EA26</f>
        <v>78722.303150829423</v>
      </c>
      <c r="EE26" s="13">
        <f>SUMIFS($F26:$CW26,$F$6:$CW$6,EE$6,$F$4:$CW$4,EE$5)+EB26</f>
        <v>89635.663150829423</v>
      </c>
      <c r="EF26" s="13">
        <f>SUMIFS($F26:$CW26,$F$6:$CW$6,EF$6,$F$4:$CW$4,EF$5)+EC26</f>
        <v>10913.36</v>
      </c>
      <c r="EG26" s="13">
        <f>SUMIFS($F26:$CW26,$F$6:$CW$6,EG$6,$F$4:$CW$4,EG$5)+ED26</f>
        <v>78722.303150829423</v>
      </c>
      <c r="EH26" s="13">
        <f>SUMIFS($F26:$CW26,$F$6:$CW$6,EH$6,$F$4:$CW$4,EH$5)+EE26</f>
        <v>89635.663150829423</v>
      </c>
      <c r="EI26" s="13">
        <f>SUMIFS($F26:$CW26,$F$6:$CW$6,EI$6,$F$4:$CW$4,EI$5)+EF26</f>
        <v>10913.36</v>
      </c>
      <c r="EJ26" s="13">
        <f>SUMIFS($F26:$CW26,$F$6:$CW$6,EJ$6,$F$4:$CW$4,EJ$5)+EG26</f>
        <v>78722.303150829423</v>
      </c>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5"/>
    </row>
    <row r="27" spans="2:212" ht="43.5" x14ac:dyDescent="0.35">
      <c r="B27" s="23">
        <v>1801</v>
      </c>
      <c r="D27" s="22" t="str">
        <f>IFERROR(VLOOKUP($B27,'[1]2. Budget'!$C$7:$CN$104,5,2),"-")</f>
        <v>Support school leadership structures to implement CSE, DBE HIV/TB and ISHP - Procure equipment to support digitized roll-out (TV Set &amp; DVD Player0</v>
      </c>
      <c r="E27" s="22" t="str">
        <f>IFERROR(VLOOKUP($B27,'[1]2. Budget'!$C$7:$CN$104,7,2),"-")</f>
        <v>9.1 IT - computers, computer equipment, software and applications</v>
      </c>
      <c r="BB27" s="19">
        <f>BK27/3</f>
        <v>0</v>
      </c>
      <c r="BC27" s="12">
        <f>SUMIFS('[1]3. Expenditure Journal'!$N:$N,'[1]3. Expenditure Journal'!$Y:$Y,'12. Data'!$B27,'[1]3. Expenditure Journal'!$B:$B,'12. Data'!BC$4)</f>
        <v>0</v>
      </c>
      <c r="BD27" s="21">
        <f>BB27-BC27</f>
        <v>0</v>
      </c>
      <c r="BE27" s="19">
        <f>BK27/3</f>
        <v>0</v>
      </c>
      <c r="BF27" s="12">
        <f>SUMIFS('[1]3. Expenditure Journal'!$N:$N,'[1]3. Expenditure Journal'!$Y:$Y,'12. Data'!$B27,'[1]3. Expenditure Journal'!$B:$B,'12. Data'!BF$4)</f>
        <v>0</v>
      </c>
      <c r="BG27" s="21">
        <f>BE27-BF27</f>
        <v>0</v>
      </c>
      <c r="BH27" s="19">
        <f>BK27/3</f>
        <v>0</v>
      </c>
      <c r="BI27" s="12">
        <f>SUMIFS('[1]3. Expenditure Journal'!$N:$N,'[1]3. Expenditure Journal'!$Y:$Y,'12. Data'!$B27,'[1]3. Expenditure Journal'!$B:$B,'12. Data'!BI$4)</f>
        <v>0</v>
      </c>
      <c r="BJ27" s="21">
        <f>BH27-BI27</f>
        <v>0</v>
      </c>
      <c r="BK27" s="18">
        <f>IFERROR(VLOOKUP($B27, '[1]2. Budget'!$C$10:$CN$93, 63, 2), 0)</f>
        <v>0</v>
      </c>
      <c r="BL27" s="18">
        <f>BC27+BF27+BI27</f>
        <v>0</v>
      </c>
      <c r="BM27" s="18">
        <f>BK27-BL27</f>
        <v>0</v>
      </c>
      <c r="BN27" s="19">
        <f>BW27/3</f>
        <v>48067.312302234153</v>
      </c>
      <c r="BO27" s="12">
        <f>SUMIFS('[1]3. Expenditure Journal'!$N:$N,'[1]3. Expenditure Journal'!$Y:$Y,'12. Data'!$B27,'[1]3. Expenditure Journal'!$B:$B,'12. Data'!BO$4)</f>
        <v>0</v>
      </c>
      <c r="BP27" s="21">
        <f>BN27-BO27</f>
        <v>48067.312302234153</v>
      </c>
      <c r="BQ27" s="19">
        <f>BW27/3</f>
        <v>48067.312302234153</v>
      </c>
      <c r="BR27" s="12">
        <f>SUMIFS('[1]3. Expenditure Journal'!$N:$N,'[1]3. Expenditure Journal'!$Y:$Y,'12. Data'!$B27,'[1]3. Expenditure Journal'!$B:$B,'12. Data'!BR$4)</f>
        <v>0</v>
      </c>
      <c r="BS27" s="21">
        <f>BQ27-BR27</f>
        <v>48067.312302234153</v>
      </c>
      <c r="BT27" s="19">
        <f>BW27/3</f>
        <v>48067.312302234153</v>
      </c>
      <c r="BU27" s="12">
        <f>SUMIFS('[1]3. Expenditure Journal'!$N:$N,'[1]3. Expenditure Journal'!$Y:$Y,'12. Data'!$B27,'[1]3. Expenditure Journal'!$B:$B,'12. Data'!BU$4)</f>
        <v>0</v>
      </c>
      <c r="BV27" s="21">
        <f>BT27-BU27</f>
        <v>48067.312302234153</v>
      </c>
      <c r="BW27" s="18">
        <f>IFERROR(VLOOKUP($B27, '[1]2. Budget'!$C$10:$CN$93, 68, 2), 0)</f>
        <v>144201.93690670247</v>
      </c>
      <c r="BX27" s="18">
        <f>BO27+BR27+BU27</f>
        <v>0</v>
      </c>
      <c r="BY27" s="18">
        <f>BW27-BX27</f>
        <v>144201.93690670247</v>
      </c>
      <c r="BZ27" s="19">
        <f>CI27/3</f>
        <v>0</v>
      </c>
      <c r="CA27" s="12">
        <f>SUMIFS('[1]3. Expenditure Journal'!$N:$N,'[1]3. Expenditure Journal'!$Y:$Y,'12. Data'!$B27,'[1]3. Expenditure Journal'!$B:$B,'12. Data'!CA$4)</f>
        <v>0</v>
      </c>
      <c r="CB27" s="21">
        <f>BZ27-CA27</f>
        <v>0</v>
      </c>
      <c r="CC27" s="19">
        <f>CI27/3</f>
        <v>0</v>
      </c>
      <c r="CD27" s="12">
        <f>SUMIFS('[1]3. Expenditure Journal'!$N:$N,'[1]3. Expenditure Journal'!$Y:$Y,'12. Data'!$B27,'[1]3. Expenditure Journal'!$B:$B,'12. Data'!CD$4)</f>
        <v>0</v>
      </c>
      <c r="CE27" s="21">
        <f>CC27-CD27</f>
        <v>0</v>
      </c>
      <c r="CF27" s="19">
        <f>CI27/3</f>
        <v>0</v>
      </c>
      <c r="CG27" s="12">
        <f>SUMIFS('[1]3. Expenditure Journal'!$N:$N,'[1]3. Expenditure Journal'!$Y:$Y,'12. Data'!$B27,'[1]3. Expenditure Journal'!$B:$B,'12. Data'!CG$4)</f>
        <v>0</v>
      </c>
      <c r="CH27" s="21">
        <f>CF27-CG27</f>
        <v>0</v>
      </c>
      <c r="CI27" s="18">
        <f>IFERROR(VLOOKUP($B27, '[1]2. Budget'!$C$10:$CN$93, 73, 2), 0)</f>
        <v>0</v>
      </c>
      <c r="CJ27" s="18">
        <f>CA27+CD27+CG27</f>
        <v>0</v>
      </c>
      <c r="CK27" s="18">
        <f>CI27-CJ27</f>
        <v>0</v>
      </c>
      <c r="CL27" s="19">
        <f>CU27/3</f>
        <v>0</v>
      </c>
      <c r="CM27" s="12">
        <f>SUMIFS('[1]3. Expenditure Journal'!$N:$N,'[1]3. Expenditure Journal'!$Y:$Y,'12. Data'!$B27,'[1]3. Expenditure Journal'!$B:$B,'12. Data'!CM$4)</f>
        <v>0</v>
      </c>
      <c r="CN27" s="21">
        <f>CL27-CM27</f>
        <v>0</v>
      </c>
      <c r="CO27" s="19">
        <f>CU27/3</f>
        <v>0</v>
      </c>
      <c r="CP27" s="12">
        <f>SUMIFS('[1]3. Expenditure Journal'!$N:$N,'[1]3. Expenditure Journal'!$Y:$Y,'12. Data'!$B27,'[1]3. Expenditure Journal'!$B:$B,'12. Data'!CP$4)</f>
        <v>0</v>
      </c>
      <c r="CQ27" s="21">
        <f>CO27-CP27</f>
        <v>0</v>
      </c>
      <c r="CR27" s="19">
        <f>CU27/3</f>
        <v>0</v>
      </c>
      <c r="CS27" s="12">
        <f>SUMIFS('[1]3. Expenditure Journal'!$N:$N,'[1]3. Expenditure Journal'!$Y:$Y,'12. Data'!$B27,'[1]3. Expenditure Journal'!$B:$B,'12. Data'!CS$4)</f>
        <v>0</v>
      </c>
      <c r="CT27" s="21">
        <f>CR27-CS27</f>
        <v>0</v>
      </c>
      <c r="CU27" s="18">
        <f>IFERROR(VLOOKUP($B27, '[1]2. Budget'!$C$10:$CN$93, 78, 2), 0)</f>
        <v>0</v>
      </c>
      <c r="CV27" s="18">
        <f>CM27+CP27+CS27</f>
        <v>0</v>
      </c>
      <c r="CW27" s="18">
        <f>CU27-CV27</f>
        <v>0</v>
      </c>
      <c r="DA27" s="12">
        <f>SUMIFS($F27:$CW27,$F$6:$CW$6,DA$6,$F$4:$CW$4,DA$5)+CX120</f>
        <v>0</v>
      </c>
      <c r="DB27" s="13">
        <f>SUMIFS($F27:$CW27,$F$6:$CW$6,DB$6,$F$4:$CW$4,DB$5)+CY27</f>
        <v>0</v>
      </c>
      <c r="DC27" s="13">
        <f>SUMIFS($F27:$CW27,$F$6:$CW$6,DC$6,$F$4:$CW$4,DC$5)+CZ27</f>
        <v>0</v>
      </c>
      <c r="DD27" s="13">
        <f>SUMIFS($F27:$CW27,$F$6:$CW$6,DD$6,$F$4:$CW$4,DD$5)+DA27</f>
        <v>0</v>
      </c>
      <c r="DE27" s="13">
        <f>SUMIFS($F27:$CW27,$F$6:$CW$6,DE$6,$F$4:$CW$4,DE$5)+DB27</f>
        <v>0</v>
      </c>
      <c r="DF27" s="13">
        <f>SUMIFS($F27:$CW27,$F$6:$CW$6,DF$6,$F$4:$CW$4,DF$5)+DC27</f>
        <v>0</v>
      </c>
      <c r="DG27" s="13">
        <f>SUMIFS($F27:$CW27,$F$6:$CW$6,DG$6,$F$4:$CW$4,DG$5)+DD27</f>
        <v>0</v>
      </c>
      <c r="DH27" s="13">
        <f>SUMIFS($F27:$CW27,$F$6:$CW$6,DH$6,$F$4:$CW$4,DH$5)+DE27</f>
        <v>0</v>
      </c>
      <c r="DI27" s="13">
        <f>SUMIFS($F27:$CW27,$F$6:$CW$6,DI$6,$F$4:$CW$4,DI$5)+DF27</f>
        <v>0</v>
      </c>
      <c r="DJ27" s="13">
        <f>SUMIFS($F27:$CW27,$F$6:$CW$6,DJ$6,$F$4:$CW$4,DJ$5)+DG27</f>
        <v>48067.312302234153</v>
      </c>
      <c r="DK27" s="13">
        <f>SUMIFS($F27:$CW27,$F$6:$CW$6,DK$6,$F$4:$CW$4,DK$5)+DH27</f>
        <v>0</v>
      </c>
      <c r="DL27" s="13">
        <f>SUMIFS($F27:$CW27,$F$6:$CW$6,DL$6,$F$4:$CW$4,DL$5)+DI27</f>
        <v>48067.312302234153</v>
      </c>
      <c r="DM27" s="13">
        <f>SUMIFS($F27:$CW27,$F$6:$CW$6,DM$6,$F$4:$CW$4,DM$5)+DJ27</f>
        <v>96134.624604468307</v>
      </c>
      <c r="DN27" s="13">
        <f>SUMIFS($F27:$CW27,$F$6:$CW$6,DN$6,$F$4:$CW$4,DN$5)+DK27</f>
        <v>0</v>
      </c>
      <c r="DO27" s="13">
        <f>SUMIFS($F27:$CW27,$F$6:$CW$6,DO$6,$F$4:$CW$4,DO$5)+DL27</f>
        <v>96134.624604468307</v>
      </c>
      <c r="DP27" s="13">
        <f>SUMIFS($F27:$CW27,$F$6:$CW$6,DP$6,$F$4:$CW$4,DP$5)+DM27</f>
        <v>144201.93690670247</v>
      </c>
      <c r="DQ27" s="13">
        <f>SUMIFS($F27:$CW27,$F$6:$CW$6,DQ$6,$F$4:$CW$4,DQ$5)+DN27</f>
        <v>0</v>
      </c>
      <c r="DR27" s="13">
        <f>SUMIFS($F27:$CW27,$F$6:$CW$6,DR$6,$F$4:$CW$4,DR$5)+DO27</f>
        <v>144201.93690670247</v>
      </c>
      <c r="DS27" s="13">
        <f>SUMIFS($F27:$CW27,$F$6:$CW$6,DS$6,$F$4:$CW$4,DS$5)+DP27</f>
        <v>144201.93690670247</v>
      </c>
      <c r="DT27" s="13">
        <f>SUMIFS($F27:$CW27,$F$6:$CW$6,DT$6,$F$4:$CW$4,DT$5)+DQ27</f>
        <v>0</v>
      </c>
      <c r="DU27" s="13">
        <f>SUMIFS($F27:$CW27,$F$6:$CW$6,DU$6,$F$4:$CW$4,DU$5)+DR27</f>
        <v>144201.93690670247</v>
      </c>
      <c r="DV27" s="13">
        <f>SUMIFS($F27:$CW27,$F$6:$CW$6,DV$6,$F$4:$CW$4,DV$5)+DS27</f>
        <v>144201.93690670247</v>
      </c>
      <c r="DW27" s="13">
        <f>SUMIFS($F27:$CW27,$F$6:$CW$6,DW$6,$F$4:$CW$4,DW$5)+DT27</f>
        <v>0</v>
      </c>
      <c r="DX27" s="13">
        <f>SUMIFS($F27:$CW27,$F$6:$CW$6,DX$6,$F$4:$CW$4,DX$5)+DU27</f>
        <v>144201.93690670247</v>
      </c>
      <c r="DY27" s="13">
        <f>SUMIFS($F27:$CW27,$F$6:$CW$6,DY$6,$F$4:$CW$4,DY$5)+DV27</f>
        <v>144201.93690670247</v>
      </c>
      <c r="DZ27" s="13">
        <f>SUMIFS($F27:$CW27,$F$6:$CW$6,DZ$6,$F$4:$CW$4,DZ$5)+DW27</f>
        <v>0</v>
      </c>
      <c r="EA27" s="13">
        <f>SUMIFS($F27:$CW27,$F$6:$CW$6,EA$6,$F$4:$CW$4,EA$5)+DX27</f>
        <v>144201.93690670247</v>
      </c>
      <c r="EB27" s="13">
        <f>SUMIFS($F27:$CW27,$F$6:$CW$6,EB$6,$F$4:$CW$4,EB$5)+DY27</f>
        <v>144201.93690670247</v>
      </c>
      <c r="EC27" s="13">
        <f>SUMIFS($F27:$CW27,$F$6:$CW$6,EC$6,$F$4:$CW$4,EC$5)+DZ27</f>
        <v>0</v>
      </c>
      <c r="ED27" s="13">
        <f>SUMIFS($F27:$CW27,$F$6:$CW$6,ED$6,$F$4:$CW$4,ED$5)+EA27</f>
        <v>144201.93690670247</v>
      </c>
      <c r="EE27" s="13">
        <f>SUMIFS($F27:$CW27,$F$6:$CW$6,EE$6,$F$4:$CW$4,EE$5)+EB27</f>
        <v>144201.93690670247</v>
      </c>
      <c r="EF27" s="13">
        <f>SUMIFS($F27:$CW27,$F$6:$CW$6,EF$6,$F$4:$CW$4,EF$5)+EC27</f>
        <v>0</v>
      </c>
      <c r="EG27" s="13">
        <f>SUMIFS($F27:$CW27,$F$6:$CW$6,EG$6,$F$4:$CW$4,EG$5)+ED27</f>
        <v>144201.93690670247</v>
      </c>
      <c r="EH27" s="13">
        <f>SUMIFS($F27:$CW27,$F$6:$CW$6,EH$6,$F$4:$CW$4,EH$5)+EE27</f>
        <v>144201.93690670247</v>
      </c>
      <c r="EI27" s="13">
        <f>SUMIFS($F27:$CW27,$F$6:$CW$6,EI$6,$F$4:$CW$4,EI$5)+EF27</f>
        <v>0</v>
      </c>
      <c r="EJ27" s="13">
        <f>SUMIFS($F27:$CW27,$F$6:$CW$6,EJ$6,$F$4:$CW$4,EJ$5)+EG27</f>
        <v>144201.93690670247</v>
      </c>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row>
    <row r="28" spans="2:212" ht="43.5" x14ac:dyDescent="0.35">
      <c r="B28" s="23">
        <v>1802</v>
      </c>
      <c r="D28" s="22" t="str">
        <f>IFERROR(VLOOKUP($B28,'[1]2. Budget'!$C$7:$CN$104,5,2),"-")</f>
        <v>Increase the number of mobile units and strengthen differentiated service delivery approach - Drivers</v>
      </c>
      <c r="E28" s="22" t="str">
        <f>IFERROR(VLOOKUP($B28,'[1]2. Budget'!$C$7:$CN$104,7,2),"-")</f>
        <v>1.2 Salaries - outreach workers, medical staff and other service providers</v>
      </c>
      <c r="BB28" s="19">
        <f>BK28/3</f>
        <v>7000</v>
      </c>
      <c r="BC28" s="12">
        <f>SUMIFS('[1]3. Expenditure Journal'!$N:$N,'[1]3. Expenditure Journal'!$Y:$Y,'12. Data'!$B28,'[1]3. Expenditure Journal'!$B:$B,'12. Data'!BC$4)</f>
        <v>0</v>
      </c>
      <c r="BD28" s="21">
        <f>BB28-BC28</f>
        <v>7000</v>
      </c>
      <c r="BE28" s="19">
        <f>BK28/3</f>
        <v>7000</v>
      </c>
      <c r="BF28" s="12">
        <f>SUMIFS('[1]3. Expenditure Journal'!$N:$N,'[1]3. Expenditure Journal'!$Y:$Y,'12. Data'!$B28,'[1]3. Expenditure Journal'!$B:$B,'12. Data'!BF$4)</f>
        <v>0</v>
      </c>
      <c r="BG28" s="21">
        <f>BE28-BF28</f>
        <v>7000</v>
      </c>
      <c r="BH28" s="19">
        <f>BK28/3</f>
        <v>7000</v>
      </c>
      <c r="BI28" s="12">
        <f>SUMIFS('[1]3. Expenditure Journal'!$N:$N,'[1]3. Expenditure Journal'!$Y:$Y,'12. Data'!$B28,'[1]3. Expenditure Journal'!$B:$B,'12. Data'!BI$4)</f>
        <v>7000</v>
      </c>
      <c r="BJ28" s="21">
        <f>BH28-BI28</f>
        <v>0</v>
      </c>
      <c r="BK28" s="18">
        <f>IFERROR(VLOOKUP($B28, '[1]2. Budget'!$C$10:$CN$93, 63, 2), 0)</f>
        <v>21000</v>
      </c>
      <c r="BL28" s="18">
        <f>BC28+BF28+BI28</f>
        <v>7000</v>
      </c>
      <c r="BM28" s="18">
        <f>BK28-BL28</f>
        <v>14000</v>
      </c>
      <c r="BN28" s="19">
        <f>BW28/3</f>
        <v>14000</v>
      </c>
      <c r="BO28" s="12">
        <f>SUMIFS('[1]3. Expenditure Journal'!$N:$N,'[1]3. Expenditure Journal'!$Y:$Y,'12. Data'!$B28,'[1]3. Expenditure Journal'!$B:$B,'12. Data'!BO$4)</f>
        <v>14000</v>
      </c>
      <c r="BP28" s="21">
        <f>BN28-BO28</f>
        <v>0</v>
      </c>
      <c r="BQ28" s="19">
        <f>BW28/3</f>
        <v>14000</v>
      </c>
      <c r="BR28" s="12">
        <f>SUMIFS('[1]3. Expenditure Journal'!$N:$N,'[1]3. Expenditure Journal'!$Y:$Y,'12. Data'!$B28,'[1]3. Expenditure Journal'!$B:$B,'12. Data'!BR$4)</f>
        <v>14000</v>
      </c>
      <c r="BS28" s="21">
        <f>BQ28-BR28</f>
        <v>0</v>
      </c>
      <c r="BT28" s="19">
        <f>BW28/3</f>
        <v>14000</v>
      </c>
      <c r="BU28" s="12">
        <f>SUMIFS('[1]3. Expenditure Journal'!$N:$N,'[1]3. Expenditure Journal'!$Y:$Y,'12. Data'!$B28,'[1]3. Expenditure Journal'!$B:$B,'12. Data'!BU$4)</f>
        <v>35000</v>
      </c>
      <c r="BV28" s="21">
        <f>BT28-BU28</f>
        <v>-21000</v>
      </c>
      <c r="BW28" s="18">
        <f>IFERROR(VLOOKUP($B28, '[1]2. Budget'!$C$10:$CN$93, 68, 2), 0)</f>
        <v>42000</v>
      </c>
      <c r="BX28" s="18">
        <f>BO28+BR28+BU28</f>
        <v>63000</v>
      </c>
      <c r="BY28" s="18">
        <f>BW28-BX28</f>
        <v>-21000</v>
      </c>
      <c r="BZ28" s="19">
        <f>CI28/3</f>
        <v>14000</v>
      </c>
      <c r="CA28" s="12">
        <f>SUMIFS('[1]3. Expenditure Journal'!$N:$N,'[1]3. Expenditure Journal'!$Y:$Y,'12. Data'!$B28,'[1]3. Expenditure Journal'!$B:$B,'12. Data'!CA$4)</f>
        <v>14000</v>
      </c>
      <c r="CB28" s="21">
        <f>BZ28-CA28</f>
        <v>0</v>
      </c>
      <c r="CC28" s="19">
        <f>CI28/3</f>
        <v>14000</v>
      </c>
      <c r="CD28" s="12">
        <f>SUMIFS('[1]3. Expenditure Journal'!$N:$N,'[1]3. Expenditure Journal'!$Y:$Y,'12. Data'!$B28,'[1]3. Expenditure Journal'!$B:$B,'12. Data'!CD$4)</f>
        <v>7000</v>
      </c>
      <c r="CE28" s="21">
        <f>CC28-CD28</f>
        <v>7000</v>
      </c>
      <c r="CF28" s="19">
        <f>CI28/3</f>
        <v>14000</v>
      </c>
      <c r="CG28" s="12">
        <f>SUMIFS('[1]3. Expenditure Journal'!$N:$N,'[1]3. Expenditure Journal'!$Y:$Y,'12. Data'!$B28,'[1]3. Expenditure Journal'!$B:$B,'12. Data'!CG$4)</f>
        <v>14000</v>
      </c>
      <c r="CH28" s="21">
        <f>CF28-CG28</f>
        <v>0</v>
      </c>
      <c r="CI28" s="18">
        <f>IFERROR(VLOOKUP($B28, '[1]2. Budget'!$C$10:$CN$93, 73, 2), 0)</f>
        <v>42000</v>
      </c>
      <c r="CJ28" s="18">
        <f>CA28+CD28+CG28</f>
        <v>35000</v>
      </c>
      <c r="CK28" s="18">
        <f>CI28-CJ28</f>
        <v>7000</v>
      </c>
      <c r="CL28" s="19">
        <f>CU28/3</f>
        <v>14000</v>
      </c>
      <c r="CM28" s="12">
        <f>SUMIFS('[1]3. Expenditure Journal'!$N:$N,'[1]3. Expenditure Journal'!$Y:$Y,'12. Data'!$B28,'[1]3. Expenditure Journal'!$B:$B,'12. Data'!CM$4)</f>
        <v>0</v>
      </c>
      <c r="CN28" s="21">
        <f>CL28-CM28</f>
        <v>14000</v>
      </c>
      <c r="CO28" s="19">
        <f>CU28/3</f>
        <v>14000</v>
      </c>
      <c r="CP28" s="12">
        <f>SUMIFS('[1]3. Expenditure Journal'!$N:$N,'[1]3. Expenditure Journal'!$Y:$Y,'12. Data'!$B28,'[1]3. Expenditure Journal'!$B:$B,'12. Data'!CP$4)</f>
        <v>0</v>
      </c>
      <c r="CQ28" s="21">
        <f>CO28-CP28</f>
        <v>14000</v>
      </c>
      <c r="CR28" s="19">
        <f>CU28/3</f>
        <v>14000</v>
      </c>
      <c r="CS28" s="12">
        <f>SUMIFS('[1]3. Expenditure Journal'!$N:$N,'[1]3. Expenditure Journal'!$Y:$Y,'12. Data'!$B28,'[1]3. Expenditure Journal'!$B:$B,'12. Data'!CS$4)</f>
        <v>14000</v>
      </c>
      <c r="CT28" s="21">
        <f>CR28-CS28</f>
        <v>0</v>
      </c>
      <c r="CU28" s="18">
        <f>IFERROR(VLOOKUP($B28, '[1]2. Budget'!$C$10:$CN$93, 78, 2), 0)</f>
        <v>42000</v>
      </c>
      <c r="CV28" s="18">
        <f>CM28+CP28+CS28</f>
        <v>14000</v>
      </c>
      <c r="CW28" s="18">
        <f>CU28-CV28</f>
        <v>28000</v>
      </c>
      <c r="DA28" s="12">
        <f>SUMIFS($F28:$CW28,$F$6:$CW$6,DA$6,$F$4:$CW$4,DA$5)+CX121</f>
        <v>7000</v>
      </c>
      <c r="DB28" s="13">
        <f>SUMIFS($F28:$CW28,$F$6:$CW$6,DB$6,$F$4:$CW$4,DB$5)+CY28</f>
        <v>0</v>
      </c>
      <c r="DC28" s="13">
        <f>SUMIFS($F28:$CW28,$F$6:$CW$6,DC$6,$F$4:$CW$4,DC$5)+CZ28</f>
        <v>7000</v>
      </c>
      <c r="DD28" s="13">
        <f>SUMIFS($F28:$CW28,$F$6:$CW$6,DD$6,$F$4:$CW$4,DD$5)+DA28</f>
        <v>14000</v>
      </c>
      <c r="DE28" s="13">
        <f>SUMIFS($F28:$CW28,$F$6:$CW$6,DE$6,$F$4:$CW$4,DE$5)+DB28</f>
        <v>0</v>
      </c>
      <c r="DF28" s="13">
        <f>SUMIFS($F28:$CW28,$F$6:$CW$6,DF$6,$F$4:$CW$4,DF$5)+DC28</f>
        <v>14000</v>
      </c>
      <c r="DG28" s="13">
        <f>SUMIFS($F28:$CW28,$F$6:$CW$6,DG$6,$F$4:$CW$4,DG$5)+DD28</f>
        <v>21000</v>
      </c>
      <c r="DH28" s="13">
        <f>SUMIFS($F28:$CW28,$F$6:$CW$6,DH$6,$F$4:$CW$4,DH$5)+DE28</f>
        <v>7000</v>
      </c>
      <c r="DI28" s="13">
        <f>SUMIFS($F28:$CW28,$F$6:$CW$6,DI$6,$F$4:$CW$4,DI$5)+DF28</f>
        <v>14000</v>
      </c>
      <c r="DJ28" s="13">
        <f>SUMIFS($F28:$CW28,$F$6:$CW$6,DJ$6,$F$4:$CW$4,DJ$5)+DG28</f>
        <v>35000</v>
      </c>
      <c r="DK28" s="13">
        <f>SUMIFS($F28:$CW28,$F$6:$CW$6,DK$6,$F$4:$CW$4,DK$5)+DH28</f>
        <v>21000</v>
      </c>
      <c r="DL28" s="13">
        <f>SUMIFS($F28:$CW28,$F$6:$CW$6,DL$6,$F$4:$CW$4,DL$5)+DI28</f>
        <v>14000</v>
      </c>
      <c r="DM28" s="13">
        <f>SUMIFS($F28:$CW28,$F$6:$CW$6,DM$6,$F$4:$CW$4,DM$5)+DJ28</f>
        <v>49000</v>
      </c>
      <c r="DN28" s="13">
        <f>SUMIFS($F28:$CW28,$F$6:$CW$6,DN$6,$F$4:$CW$4,DN$5)+DK28</f>
        <v>35000</v>
      </c>
      <c r="DO28" s="13">
        <f>SUMIFS($F28:$CW28,$F$6:$CW$6,DO$6,$F$4:$CW$4,DO$5)+DL28</f>
        <v>14000</v>
      </c>
      <c r="DP28" s="13">
        <f>SUMIFS($F28:$CW28,$F$6:$CW$6,DP$6,$F$4:$CW$4,DP$5)+DM28</f>
        <v>63000</v>
      </c>
      <c r="DQ28" s="13">
        <f>SUMIFS($F28:$CW28,$F$6:$CW$6,DQ$6,$F$4:$CW$4,DQ$5)+DN28</f>
        <v>70000</v>
      </c>
      <c r="DR28" s="13">
        <f>SUMIFS($F28:$CW28,$F$6:$CW$6,DR$6,$F$4:$CW$4,DR$5)+DO28</f>
        <v>-7000</v>
      </c>
      <c r="DS28" s="13">
        <f>SUMIFS($F28:$CW28,$F$6:$CW$6,DS$6,$F$4:$CW$4,DS$5)+DP28</f>
        <v>77000</v>
      </c>
      <c r="DT28" s="13">
        <f>SUMIFS($F28:$CW28,$F$6:$CW$6,DT$6,$F$4:$CW$4,DT$5)+DQ28</f>
        <v>84000</v>
      </c>
      <c r="DU28" s="13">
        <f>SUMIFS($F28:$CW28,$F$6:$CW$6,DU$6,$F$4:$CW$4,DU$5)+DR28</f>
        <v>-7000</v>
      </c>
      <c r="DV28" s="13">
        <f>SUMIFS($F28:$CW28,$F$6:$CW$6,DV$6,$F$4:$CW$4,DV$5)+DS28</f>
        <v>91000</v>
      </c>
      <c r="DW28" s="13">
        <f>SUMIFS($F28:$CW28,$F$6:$CW$6,DW$6,$F$4:$CW$4,DW$5)+DT28</f>
        <v>91000</v>
      </c>
      <c r="DX28" s="13">
        <f>SUMIFS($F28:$CW28,$F$6:$CW$6,DX$6,$F$4:$CW$4,DX$5)+DU28</f>
        <v>0</v>
      </c>
      <c r="DY28" s="13">
        <f>SUMIFS($F28:$CW28,$F$6:$CW$6,DY$6,$F$4:$CW$4,DY$5)+DV28</f>
        <v>105000</v>
      </c>
      <c r="DZ28" s="13">
        <f>SUMIFS($F28:$CW28,$F$6:$CW$6,DZ$6,$F$4:$CW$4,DZ$5)+DW28</f>
        <v>105000</v>
      </c>
      <c r="EA28" s="13">
        <f>SUMIFS($F28:$CW28,$F$6:$CW$6,EA$6,$F$4:$CW$4,EA$5)+DX28</f>
        <v>0</v>
      </c>
      <c r="EB28" s="13">
        <f>SUMIFS($F28:$CW28,$F$6:$CW$6,EB$6,$F$4:$CW$4,EB$5)+DY28</f>
        <v>119000</v>
      </c>
      <c r="EC28" s="13">
        <f>SUMIFS($F28:$CW28,$F$6:$CW$6,EC$6,$F$4:$CW$4,EC$5)+DZ28</f>
        <v>105000</v>
      </c>
      <c r="ED28" s="13">
        <f>SUMIFS($F28:$CW28,$F$6:$CW$6,ED$6,$F$4:$CW$4,ED$5)+EA28</f>
        <v>14000</v>
      </c>
      <c r="EE28" s="13">
        <f>SUMIFS($F28:$CW28,$F$6:$CW$6,EE$6,$F$4:$CW$4,EE$5)+EB28</f>
        <v>133000</v>
      </c>
      <c r="EF28" s="13">
        <f>SUMIFS($F28:$CW28,$F$6:$CW$6,EF$6,$F$4:$CW$4,EF$5)+EC28</f>
        <v>105000</v>
      </c>
      <c r="EG28" s="13">
        <f>SUMIFS($F28:$CW28,$F$6:$CW$6,EG$6,$F$4:$CW$4,EG$5)+ED28</f>
        <v>14000</v>
      </c>
      <c r="EH28" s="13">
        <f>SUMIFS($F28:$CW28,$F$6:$CW$6,EH$6,$F$4:$CW$4,EH$5)+EE28</f>
        <v>147000</v>
      </c>
      <c r="EI28" s="13">
        <f>SUMIFS($F28:$CW28,$F$6:$CW$6,EI$6,$F$4:$CW$4,EI$5)+EF28</f>
        <v>119000</v>
      </c>
      <c r="EJ28" s="13">
        <f>SUMIFS($F28:$CW28,$F$6:$CW$6,EJ$6,$F$4:$CW$4,EJ$5)+EG28</f>
        <v>14000</v>
      </c>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5"/>
    </row>
    <row r="29" spans="2:212" ht="43.5" x14ac:dyDescent="0.35">
      <c r="B29" s="23">
        <v>1803</v>
      </c>
      <c r="D29" s="22" t="str">
        <f>IFERROR(VLOOKUP($B29,'[1]2. Budget'!$C$7:$CN$104,5,2),"-")</f>
        <v xml:space="preserve">Support the implementation of after school peer education programmes in secondary schools for young women and girls 20-24 year olds.  - Career guidance jamboree </v>
      </c>
      <c r="E29" s="22" t="str">
        <f>IFERROR(VLOOKUP($B29,'[1]2. Budget'!$C$7:$CN$104,7,2),"-")</f>
        <v>2.1 Training related per diems/transport/other costs</v>
      </c>
      <c r="BB29" s="19">
        <f>BK29/3</f>
        <v>0</v>
      </c>
      <c r="BC29" s="12">
        <f>SUMIFS('[1]3. Expenditure Journal'!$N:$N,'[1]3. Expenditure Journal'!$Y:$Y,'12. Data'!$B29,'[1]3. Expenditure Journal'!$B:$B,'12. Data'!BC$4)</f>
        <v>0</v>
      </c>
      <c r="BD29" s="21">
        <f>BB29-BC29</f>
        <v>0</v>
      </c>
      <c r="BE29" s="19">
        <f>BK29/3</f>
        <v>0</v>
      </c>
      <c r="BF29" s="12">
        <f>SUMIFS('[1]3. Expenditure Journal'!$N:$N,'[1]3. Expenditure Journal'!$Y:$Y,'12. Data'!$B29,'[1]3. Expenditure Journal'!$B:$B,'12. Data'!BF$4)</f>
        <v>0</v>
      </c>
      <c r="BG29" s="21">
        <f>BE29-BF29</f>
        <v>0</v>
      </c>
      <c r="BH29" s="19">
        <f>BK29/3</f>
        <v>0</v>
      </c>
      <c r="BI29" s="12">
        <f>SUMIFS('[1]3. Expenditure Journal'!$N:$N,'[1]3. Expenditure Journal'!$Y:$Y,'12. Data'!$B29,'[1]3. Expenditure Journal'!$B:$B,'12. Data'!BI$4)</f>
        <v>0</v>
      </c>
      <c r="BJ29" s="21">
        <f>BH29-BI29</f>
        <v>0</v>
      </c>
      <c r="BK29" s="18">
        <f>IFERROR(VLOOKUP($B29, '[1]2. Budget'!$C$10:$CN$93, 63, 2), 0)</f>
        <v>0</v>
      </c>
      <c r="BL29" s="18">
        <f>BC29+BF29+BI29</f>
        <v>0</v>
      </c>
      <c r="BM29" s="18">
        <f>BK29-BL29</f>
        <v>0</v>
      </c>
      <c r="BN29" s="19">
        <f>BW29/3</f>
        <v>4114.2886822002756</v>
      </c>
      <c r="BO29" s="12">
        <f>SUMIFS('[1]3. Expenditure Journal'!$N:$N,'[1]3. Expenditure Journal'!$Y:$Y,'12. Data'!$B29,'[1]3. Expenditure Journal'!$B:$B,'12. Data'!BO$4)</f>
        <v>0</v>
      </c>
      <c r="BP29" s="21">
        <f>BN29-BO29</f>
        <v>4114.2886822002756</v>
      </c>
      <c r="BQ29" s="19">
        <f>BW29/3</f>
        <v>4114.2886822002756</v>
      </c>
      <c r="BR29" s="12">
        <f>SUMIFS('[1]3. Expenditure Journal'!$N:$N,'[1]3. Expenditure Journal'!$Y:$Y,'12. Data'!$B29,'[1]3. Expenditure Journal'!$B:$B,'12. Data'!BR$4)</f>
        <v>0</v>
      </c>
      <c r="BS29" s="21">
        <f>BQ29-BR29</f>
        <v>4114.2886822002756</v>
      </c>
      <c r="BT29" s="19">
        <f>BW29/3</f>
        <v>4114.2886822002756</v>
      </c>
      <c r="BU29" s="12">
        <f>SUMIFS('[1]3. Expenditure Journal'!$N:$N,'[1]3. Expenditure Journal'!$Y:$Y,'12. Data'!$B29,'[1]3. Expenditure Journal'!$B:$B,'12. Data'!BU$4)</f>
        <v>0</v>
      </c>
      <c r="BV29" s="21">
        <f>BT29-BU29</f>
        <v>4114.2886822002756</v>
      </c>
      <c r="BW29" s="18">
        <f>IFERROR(VLOOKUP($B29, '[1]2. Budget'!$C$10:$CN$93, 68, 2), 0)</f>
        <v>12342.866046600826</v>
      </c>
      <c r="BX29" s="18">
        <f>BO29+BR29+BU29</f>
        <v>0</v>
      </c>
      <c r="BY29" s="18">
        <f>BW29-BX29</f>
        <v>12342.866046600826</v>
      </c>
      <c r="BZ29" s="19">
        <f>CI29/3</f>
        <v>4114.2886822002756</v>
      </c>
      <c r="CA29" s="12">
        <f>SUMIFS('[1]3. Expenditure Journal'!$N:$N,'[1]3. Expenditure Journal'!$Y:$Y,'12. Data'!$B29,'[1]3. Expenditure Journal'!$B:$B,'12. Data'!CA$4)</f>
        <v>0</v>
      </c>
      <c r="CB29" s="21">
        <f>BZ29-CA29</f>
        <v>4114.2886822002756</v>
      </c>
      <c r="CC29" s="19">
        <f>CI29/3</f>
        <v>4114.2886822002756</v>
      </c>
      <c r="CD29" s="12">
        <f>SUMIFS('[1]3. Expenditure Journal'!$N:$N,'[1]3. Expenditure Journal'!$Y:$Y,'12. Data'!$B29,'[1]3. Expenditure Journal'!$B:$B,'12. Data'!CD$4)</f>
        <v>0</v>
      </c>
      <c r="CE29" s="21">
        <f>CC29-CD29</f>
        <v>4114.2886822002756</v>
      </c>
      <c r="CF29" s="19">
        <f>CI29/3</f>
        <v>4114.2886822002756</v>
      </c>
      <c r="CG29" s="12">
        <f>SUMIFS('[1]3. Expenditure Journal'!$N:$N,'[1]3. Expenditure Journal'!$Y:$Y,'12. Data'!$B29,'[1]3. Expenditure Journal'!$B:$B,'12. Data'!CG$4)</f>
        <v>13080.410000000002</v>
      </c>
      <c r="CH29" s="21">
        <f>CF29-CG29</f>
        <v>-8966.121317799727</v>
      </c>
      <c r="CI29" s="18">
        <f>IFERROR(VLOOKUP($B29, '[1]2. Budget'!$C$10:$CN$93, 73, 2), 0)</f>
        <v>12342.866046600826</v>
      </c>
      <c r="CJ29" s="18">
        <f>CA29+CD29+CG29</f>
        <v>13080.410000000002</v>
      </c>
      <c r="CK29" s="18">
        <f>CI29-CJ29</f>
        <v>-737.54395339917573</v>
      </c>
      <c r="CL29" s="19">
        <f>CU29/3</f>
        <v>4114.2886822002756</v>
      </c>
      <c r="CM29" s="12">
        <f>SUMIFS('[1]3. Expenditure Journal'!$N:$N,'[1]3. Expenditure Journal'!$Y:$Y,'12. Data'!$B29,'[1]3. Expenditure Journal'!$B:$B,'12. Data'!CM$4)</f>
        <v>0</v>
      </c>
      <c r="CN29" s="21">
        <f>CL29-CM29</f>
        <v>4114.2886822002756</v>
      </c>
      <c r="CO29" s="19">
        <f>CU29/3</f>
        <v>4114.2886822002756</v>
      </c>
      <c r="CP29" s="12">
        <f>SUMIFS('[1]3. Expenditure Journal'!$N:$N,'[1]3. Expenditure Journal'!$Y:$Y,'12. Data'!$B29,'[1]3. Expenditure Journal'!$B:$B,'12. Data'!CP$4)</f>
        <v>0</v>
      </c>
      <c r="CQ29" s="21">
        <f>CO29-CP29</f>
        <v>4114.2886822002756</v>
      </c>
      <c r="CR29" s="19">
        <f>CU29/3</f>
        <v>4114.2886822002756</v>
      </c>
      <c r="CS29" s="12">
        <f>SUMIFS('[1]3. Expenditure Journal'!$N:$N,'[1]3. Expenditure Journal'!$Y:$Y,'12. Data'!$B29,'[1]3. Expenditure Journal'!$B:$B,'12. Data'!CS$4)</f>
        <v>0</v>
      </c>
      <c r="CT29" s="21">
        <f>CR29-CS29</f>
        <v>4114.2886822002756</v>
      </c>
      <c r="CU29" s="18">
        <f>IFERROR(VLOOKUP($B29, '[1]2. Budget'!$C$10:$CN$93, 78, 2), 0)</f>
        <v>12342.866046600826</v>
      </c>
      <c r="CV29" s="18">
        <f>CM29+CP29+CS29</f>
        <v>0</v>
      </c>
      <c r="CW29" s="18">
        <f>CU29-CV29</f>
        <v>12342.866046600826</v>
      </c>
      <c r="DA29" s="12">
        <f>SUMIFS($F29:$CW29,$F$6:$CW$6,DA$6,$F$4:$CW$4,DA$5)+CX122</f>
        <v>0</v>
      </c>
      <c r="DB29" s="13">
        <f>SUMIFS($F29:$CW29,$F$6:$CW$6,DB$6,$F$4:$CW$4,DB$5)+CY29</f>
        <v>0</v>
      </c>
      <c r="DC29" s="13">
        <f>SUMIFS($F29:$CW29,$F$6:$CW$6,DC$6,$F$4:$CW$4,DC$5)+CZ29</f>
        <v>0</v>
      </c>
      <c r="DD29" s="13">
        <f>SUMIFS($F29:$CW29,$F$6:$CW$6,DD$6,$F$4:$CW$4,DD$5)+DA29</f>
        <v>0</v>
      </c>
      <c r="DE29" s="13">
        <f>SUMIFS($F29:$CW29,$F$6:$CW$6,DE$6,$F$4:$CW$4,DE$5)+DB29</f>
        <v>0</v>
      </c>
      <c r="DF29" s="13">
        <f>SUMIFS($F29:$CW29,$F$6:$CW$6,DF$6,$F$4:$CW$4,DF$5)+DC29</f>
        <v>0</v>
      </c>
      <c r="DG29" s="13">
        <f>SUMIFS($F29:$CW29,$F$6:$CW$6,DG$6,$F$4:$CW$4,DG$5)+DD29</f>
        <v>0</v>
      </c>
      <c r="DH29" s="13">
        <f>SUMIFS($F29:$CW29,$F$6:$CW$6,DH$6,$F$4:$CW$4,DH$5)+DE29</f>
        <v>0</v>
      </c>
      <c r="DI29" s="13">
        <f>SUMIFS($F29:$CW29,$F$6:$CW$6,DI$6,$F$4:$CW$4,DI$5)+DF29</f>
        <v>0</v>
      </c>
      <c r="DJ29" s="13">
        <f>SUMIFS($F29:$CW29,$F$6:$CW$6,DJ$6,$F$4:$CW$4,DJ$5)+DG29</f>
        <v>4114.2886822002756</v>
      </c>
      <c r="DK29" s="13">
        <f>SUMIFS($F29:$CW29,$F$6:$CW$6,DK$6,$F$4:$CW$4,DK$5)+DH29</f>
        <v>0</v>
      </c>
      <c r="DL29" s="13">
        <f>SUMIFS($F29:$CW29,$F$6:$CW$6,DL$6,$F$4:$CW$4,DL$5)+DI29</f>
        <v>4114.2886822002756</v>
      </c>
      <c r="DM29" s="13">
        <f>SUMIFS($F29:$CW29,$F$6:$CW$6,DM$6,$F$4:$CW$4,DM$5)+DJ29</f>
        <v>8228.5773644005512</v>
      </c>
      <c r="DN29" s="13">
        <f>SUMIFS($F29:$CW29,$F$6:$CW$6,DN$6,$F$4:$CW$4,DN$5)+DK29</f>
        <v>0</v>
      </c>
      <c r="DO29" s="13">
        <f>SUMIFS($F29:$CW29,$F$6:$CW$6,DO$6,$F$4:$CW$4,DO$5)+DL29</f>
        <v>8228.5773644005512</v>
      </c>
      <c r="DP29" s="13">
        <f>SUMIFS($F29:$CW29,$F$6:$CW$6,DP$6,$F$4:$CW$4,DP$5)+DM29</f>
        <v>12342.866046600826</v>
      </c>
      <c r="DQ29" s="13">
        <f>SUMIFS($F29:$CW29,$F$6:$CW$6,DQ$6,$F$4:$CW$4,DQ$5)+DN29</f>
        <v>0</v>
      </c>
      <c r="DR29" s="13">
        <f>SUMIFS($F29:$CW29,$F$6:$CW$6,DR$6,$F$4:$CW$4,DR$5)+DO29</f>
        <v>12342.866046600826</v>
      </c>
      <c r="DS29" s="13">
        <f>SUMIFS($F29:$CW29,$F$6:$CW$6,DS$6,$F$4:$CW$4,DS$5)+DP29</f>
        <v>16457.154728801102</v>
      </c>
      <c r="DT29" s="13">
        <f>SUMIFS($F29:$CW29,$F$6:$CW$6,DT$6,$F$4:$CW$4,DT$5)+DQ29</f>
        <v>0</v>
      </c>
      <c r="DU29" s="13">
        <f>SUMIFS($F29:$CW29,$F$6:$CW$6,DU$6,$F$4:$CW$4,DU$5)+DR29</f>
        <v>16457.154728801102</v>
      </c>
      <c r="DV29" s="13">
        <f>SUMIFS($F29:$CW29,$F$6:$CW$6,DV$6,$F$4:$CW$4,DV$5)+DS29</f>
        <v>20571.443411001379</v>
      </c>
      <c r="DW29" s="13">
        <f>SUMIFS($F29:$CW29,$F$6:$CW$6,DW$6,$F$4:$CW$4,DW$5)+DT29</f>
        <v>0</v>
      </c>
      <c r="DX29" s="13">
        <f>SUMIFS($F29:$CW29,$F$6:$CW$6,DX$6,$F$4:$CW$4,DX$5)+DU29</f>
        <v>20571.443411001379</v>
      </c>
      <c r="DY29" s="13">
        <f>SUMIFS($F29:$CW29,$F$6:$CW$6,DY$6,$F$4:$CW$4,DY$5)+DV29</f>
        <v>24685.732093201656</v>
      </c>
      <c r="DZ29" s="13">
        <f>SUMIFS($F29:$CW29,$F$6:$CW$6,DZ$6,$F$4:$CW$4,DZ$5)+DW29</f>
        <v>13080.410000000002</v>
      </c>
      <c r="EA29" s="13">
        <f>SUMIFS($F29:$CW29,$F$6:$CW$6,EA$6,$F$4:$CW$4,EA$5)+DX29</f>
        <v>11605.322093201652</v>
      </c>
      <c r="EB29" s="13">
        <f>SUMIFS($F29:$CW29,$F$6:$CW$6,EB$6,$F$4:$CW$4,EB$5)+DY29</f>
        <v>28800.020775401932</v>
      </c>
      <c r="EC29" s="13">
        <f>SUMIFS($F29:$CW29,$F$6:$CW$6,EC$6,$F$4:$CW$4,EC$5)+DZ29</f>
        <v>13080.410000000002</v>
      </c>
      <c r="ED29" s="13">
        <f>SUMIFS($F29:$CW29,$F$6:$CW$6,ED$6,$F$4:$CW$4,ED$5)+EA29</f>
        <v>15719.610775401929</v>
      </c>
      <c r="EE29" s="13">
        <f>SUMIFS($F29:$CW29,$F$6:$CW$6,EE$6,$F$4:$CW$4,EE$5)+EB29</f>
        <v>32914.309457602205</v>
      </c>
      <c r="EF29" s="13">
        <f>SUMIFS($F29:$CW29,$F$6:$CW$6,EF$6,$F$4:$CW$4,EF$5)+EC29</f>
        <v>13080.410000000002</v>
      </c>
      <c r="EG29" s="13">
        <f>SUMIFS($F29:$CW29,$F$6:$CW$6,EG$6,$F$4:$CW$4,EG$5)+ED29</f>
        <v>19833.899457602205</v>
      </c>
      <c r="EH29" s="13">
        <f>SUMIFS($F29:$CW29,$F$6:$CW$6,EH$6,$F$4:$CW$4,EH$5)+EE29</f>
        <v>37028.598139802481</v>
      </c>
      <c r="EI29" s="13">
        <f>SUMIFS($F29:$CW29,$F$6:$CW$6,EI$6,$F$4:$CW$4,EI$5)+EF29</f>
        <v>13080.410000000002</v>
      </c>
      <c r="EJ29" s="13">
        <f>SUMIFS($F29:$CW29,$F$6:$CW$6,EJ$6,$F$4:$CW$4,EJ$5)+EG29</f>
        <v>23948.188139802482</v>
      </c>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5"/>
    </row>
    <row r="30" spans="2:212" ht="43.5" x14ac:dyDescent="0.35">
      <c r="B30" s="23">
        <v>1804</v>
      </c>
      <c r="D30" s="22" t="str">
        <f>IFERROR(VLOOKUP($B30,'[1]2. Budget'!$C$7:$CN$104,5,2),"-")</f>
        <v>Support the implementation of after school peer education programmes in secondary schools for young women and girls 20-24 year olds.  - Health Clubs</v>
      </c>
      <c r="E30" s="22" t="str">
        <f>IFERROR(VLOOKUP($B30,'[1]2. Budget'!$C$7:$CN$104,7,2),"-")</f>
        <v>2.1 Training related per diems/transport/other costs</v>
      </c>
      <c r="BB30" s="19">
        <f>BK30/3</f>
        <v>0</v>
      </c>
      <c r="BC30" s="12">
        <f>SUMIFS('[1]3. Expenditure Journal'!$N:$N,'[1]3. Expenditure Journal'!$Y:$Y,'12. Data'!$B30,'[1]3. Expenditure Journal'!$B:$B,'12. Data'!BC$4)</f>
        <v>0</v>
      </c>
      <c r="BD30" s="21">
        <f>BB30-BC30</f>
        <v>0</v>
      </c>
      <c r="BE30" s="19">
        <f>BK30/3</f>
        <v>0</v>
      </c>
      <c r="BF30" s="12">
        <f>SUMIFS('[1]3. Expenditure Journal'!$N:$N,'[1]3. Expenditure Journal'!$Y:$Y,'12. Data'!$B30,'[1]3. Expenditure Journal'!$B:$B,'12. Data'!BF$4)</f>
        <v>0</v>
      </c>
      <c r="BG30" s="21">
        <f>BE30-BF30</f>
        <v>0</v>
      </c>
      <c r="BH30" s="19">
        <f>BK30/3</f>
        <v>0</v>
      </c>
      <c r="BI30" s="12">
        <f>SUMIFS('[1]3. Expenditure Journal'!$N:$N,'[1]3. Expenditure Journal'!$Y:$Y,'12. Data'!$B30,'[1]3. Expenditure Journal'!$B:$B,'12. Data'!BI$4)</f>
        <v>0</v>
      </c>
      <c r="BJ30" s="21">
        <f>BH30-BI30</f>
        <v>0</v>
      </c>
      <c r="BK30" s="18">
        <f>IFERROR(VLOOKUP($B30, '[1]2. Budget'!$C$10:$CN$93, 63, 2), 0)</f>
        <v>0</v>
      </c>
      <c r="BL30" s="18">
        <f>BC30+BF30+BI30</f>
        <v>0</v>
      </c>
      <c r="BM30" s="18">
        <f>BK30-BL30</f>
        <v>0</v>
      </c>
      <c r="BN30" s="19">
        <f>BW30/3</f>
        <v>4859.518330296929</v>
      </c>
      <c r="BO30" s="12">
        <f>SUMIFS('[1]3. Expenditure Journal'!$N:$N,'[1]3. Expenditure Journal'!$Y:$Y,'12. Data'!$B30,'[1]3. Expenditure Journal'!$B:$B,'12. Data'!BO$4)</f>
        <v>0</v>
      </c>
      <c r="BP30" s="21">
        <f>BN30-BO30</f>
        <v>4859.518330296929</v>
      </c>
      <c r="BQ30" s="19">
        <f>BW30/3</f>
        <v>4859.518330296929</v>
      </c>
      <c r="BR30" s="12">
        <f>SUMIFS('[1]3. Expenditure Journal'!$N:$N,'[1]3. Expenditure Journal'!$Y:$Y,'12. Data'!$B30,'[1]3. Expenditure Journal'!$B:$B,'12. Data'!BR$4)</f>
        <v>0</v>
      </c>
      <c r="BS30" s="21">
        <f>BQ30-BR30</f>
        <v>4859.518330296929</v>
      </c>
      <c r="BT30" s="19">
        <f>BW30/3</f>
        <v>4859.518330296929</v>
      </c>
      <c r="BU30" s="12">
        <f>SUMIFS('[1]3. Expenditure Journal'!$N:$N,'[1]3. Expenditure Journal'!$Y:$Y,'12. Data'!$B30,'[1]3. Expenditure Journal'!$B:$B,'12. Data'!BU$4)</f>
        <v>0</v>
      </c>
      <c r="BV30" s="21">
        <f>BT30-BU30</f>
        <v>4859.518330296929</v>
      </c>
      <c r="BW30" s="18">
        <f>IFERROR(VLOOKUP($B30, '[1]2. Budget'!$C$10:$CN$93, 68, 2), 0)</f>
        <v>14578.554990890787</v>
      </c>
      <c r="BX30" s="18">
        <f>BO30+BR30+BU30</f>
        <v>0</v>
      </c>
      <c r="BY30" s="18">
        <f>BW30-BX30</f>
        <v>14578.554990890787</v>
      </c>
      <c r="BZ30" s="19">
        <f>CI30/3</f>
        <v>4859.518330296929</v>
      </c>
      <c r="CA30" s="12">
        <f>SUMIFS('[1]3. Expenditure Journal'!$N:$N,'[1]3. Expenditure Journal'!$Y:$Y,'12. Data'!$B30,'[1]3. Expenditure Journal'!$B:$B,'12. Data'!CA$4)</f>
        <v>34000</v>
      </c>
      <c r="CB30" s="21">
        <f>BZ30-CA30</f>
        <v>-29140.481669703069</v>
      </c>
      <c r="CC30" s="19">
        <f>CI30/3</f>
        <v>4859.518330296929</v>
      </c>
      <c r="CD30" s="12">
        <f>SUMIFS('[1]3. Expenditure Journal'!$N:$N,'[1]3. Expenditure Journal'!$Y:$Y,'12. Data'!$B30,'[1]3. Expenditure Journal'!$B:$B,'12. Data'!CD$4)</f>
        <v>0</v>
      </c>
      <c r="CE30" s="21">
        <f>CC30-CD30</f>
        <v>4859.518330296929</v>
      </c>
      <c r="CF30" s="19">
        <f>CI30/3</f>
        <v>4859.518330296929</v>
      </c>
      <c r="CG30" s="12">
        <f>SUMIFS('[1]3. Expenditure Journal'!$N:$N,'[1]3. Expenditure Journal'!$Y:$Y,'12. Data'!$B30,'[1]3. Expenditure Journal'!$B:$B,'12. Data'!CG$4)</f>
        <v>0</v>
      </c>
      <c r="CH30" s="21">
        <f>CF30-CG30</f>
        <v>4859.518330296929</v>
      </c>
      <c r="CI30" s="18">
        <f>IFERROR(VLOOKUP($B30, '[1]2. Budget'!$C$10:$CN$93, 73, 2), 0)</f>
        <v>14578.554990890787</v>
      </c>
      <c r="CJ30" s="18">
        <f>CA30+CD30+CG30</f>
        <v>34000</v>
      </c>
      <c r="CK30" s="18">
        <f>CI30-CJ30</f>
        <v>-19421.445009109215</v>
      </c>
      <c r="CL30" s="19">
        <f>CU30/3</f>
        <v>4859.518330296929</v>
      </c>
      <c r="CM30" s="12">
        <f>SUMIFS('[1]3. Expenditure Journal'!$N:$N,'[1]3. Expenditure Journal'!$Y:$Y,'12. Data'!$B30,'[1]3. Expenditure Journal'!$B:$B,'12. Data'!CM$4)</f>
        <v>0</v>
      </c>
      <c r="CN30" s="21">
        <f>CL30-CM30</f>
        <v>4859.518330296929</v>
      </c>
      <c r="CO30" s="19">
        <f>CU30/3</f>
        <v>4859.518330296929</v>
      </c>
      <c r="CP30" s="12">
        <f>SUMIFS('[1]3. Expenditure Journal'!$N:$N,'[1]3. Expenditure Journal'!$Y:$Y,'12. Data'!$B30,'[1]3. Expenditure Journal'!$B:$B,'12. Data'!CP$4)</f>
        <v>0</v>
      </c>
      <c r="CQ30" s="21">
        <f>CO30-CP30</f>
        <v>4859.518330296929</v>
      </c>
      <c r="CR30" s="19">
        <f>CU30/3</f>
        <v>4859.518330296929</v>
      </c>
      <c r="CS30" s="12">
        <f>SUMIFS('[1]3. Expenditure Journal'!$N:$N,'[1]3. Expenditure Journal'!$Y:$Y,'12. Data'!$B30,'[1]3. Expenditure Journal'!$B:$B,'12. Data'!CS$4)</f>
        <v>0</v>
      </c>
      <c r="CT30" s="21">
        <f>CR30-CS30</f>
        <v>4859.518330296929</v>
      </c>
      <c r="CU30" s="18">
        <f>IFERROR(VLOOKUP($B30, '[1]2. Budget'!$C$10:$CN$93, 78, 2), 0)</f>
        <v>14578.554990890787</v>
      </c>
      <c r="CV30" s="18">
        <f>CM30+CP30+CS30</f>
        <v>0</v>
      </c>
      <c r="CW30" s="18">
        <f>CU30-CV30</f>
        <v>14578.554990890787</v>
      </c>
      <c r="DA30" s="12">
        <f>SUMIFS($F30:$CW30,$F$6:$CW$6,DA$6,$F$4:$CW$4,DA$5)+CX123</f>
        <v>0</v>
      </c>
      <c r="DB30" s="13">
        <f>SUMIFS($F30:$CW30,$F$6:$CW$6,DB$6,$F$4:$CW$4,DB$5)+CY30</f>
        <v>0</v>
      </c>
      <c r="DC30" s="13">
        <f>SUMIFS($F30:$CW30,$F$6:$CW$6,DC$6,$F$4:$CW$4,DC$5)+CZ30</f>
        <v>0</v>
      </c>
      <c r="DD30" s="13">
        <f>SUMIFS($F30:$CW30,$F$6:$CW$6,DD$6,$F$4:$CW$4,DD$5)+DA30</f>
        <v>0</v>
      </c>
      <c r="DE30" s="13">
        <f>SUMIFS($F30:$CW30,$F$6:$CW$6,DE$6,$F$4:$CW$4,DE$5)+DB30</f>
        <v>0</v>
      </c>
      <c r="DF30" s="13">
        <f>SUMIFS($F30:$CW30,$F$6:$CW$6,DF$6,$F$4:$CW$4,DF$5)+DC30</f>
        <v>0</v>
      </c>
      <c r="DG30" s="13">
        <f>SUMIFS($F30:$CW30,$F$6:$CW$6,DG$6,$F$4:$CW$4,DG$5)+DD30</f>
        <v>0</v>
      </c>
      <c r="DH30" s="13">
        <f>SUMIFS($F30:$CW30,$F$6:$CW$6,DH$6,$F$4:$CW$4,DH$5)+DE30</f>
        <v>0</v>
      </c>
      <c r="DI30" s="13">
        <f>SUMIFS($F30:$CW30,$F$6:$CW$6,DI$6,$F$4:$CW$4,DI$5)+DF30</f>
        <v>0</v>
      </c>
      <c r="DJ30" s="13">
        <f>SUMIFS($F30:$CW30,$F$6:$CW$6,DJ$6,$F$4:$CW$4,DJ$5)+DG30</f>
        <v>4859.518330296929</v>
      </c>
      <c r="DK30" s="13">
        <f>SUMIFS($F30:$CW30,$F$6:$CW$6,DK$6,$F$4:$CW$4,DK$5)+DH30</f>
        <v>0</v>
      </c>
      <c r="DL30" s="13">
        <f>SUMIFS($F30:$CW30,$F$6:$CW$6,DL$6,$F$4:$CW$4,DL$5)+DI30</f>
        <v>4859.518330296929</v>
      </c>
      <c r="DM30" s="13">
        <f>SUMIFS($F30:$CW30,$F$6:$CW$6,DM$6,$F$4:$CW$4,DM$5)+DJ30</f>
        <v>9719.036660593858</v>
      </c>
      <c r="DN30" s="13">
        <f>SUMIFS($F30:$CW30,$F$6:$CW$6,DN$6,$F$4:$CW$4,DN$5)+DK30</f>
        <v>0</v>
      </c>
      <c r="DO30" s="13">
        <f>SUMIFS($F30:$CW30,$F$6:$CW$6,DO$6,$F$4:$CW$4,DO$5)+DL30</f>
        <v>9719.036660593858</v>
      </c>
      <c r="DP30" s="13">
        <f>SUMIFS($F30:$CW30,$F$6:$CW$6,DP$6,$F$4:$CW$4,DP$5)+DM30</f>
        <v>14578.554990890787</v>
      </c>
      <c r="DQ30" s="13">
        <f>SUMIFS($F30:$CW30,$F$6:$CW$6,DQ$6,$F$4:$CW$4,DQ$5)+DN30</f>
        <v>0</v>
      </c>
      <c r="DR30" s="13">
        <f>SUMIFS($F30:$CW30,$F$6:$CW$6,DR$6,$F$4:$CW$4,DR$5)+DO30</f>
        <v>14578.554990890787</v>
      </c>
      <c r="DS30" s="13">
        <f>SUMIFS($F30:$CW30,$F$6:$CW$6,DS$6,$F$4:$CW$4,DS$5)+DP30</f>
        <v>19438.073321187716</v>
      </c>
      <c r="DT30" s="13">
        <f>SUMIFS($F30:$CW30,$F$6:$CW$6,DT$6,$F$4:$CW$4,DT$5)+DQ30</f>
        <v>34000</v>
      </c>
      <c r="DU30" s="13">
        <f>SUMIFS($F30:$CW30,$F$6:$CW$6,DU$6,$F$4:$CW$4,DU$5)+DR30</f>
        <v>-14561.926678812282</v>
      </c>
      <c r="DV30" s="13">
        <f>SUMIFS($F30:$CW30,$F$6:$CW$6,DV$6,$F$4:$CW$4,DV$5)+DS30</f>
        <v>24297.591651484647</v>
      </c>
      <c r="DW30" s="13">
        <f>SUMIFS($F30:$CW30,$F$6:$CW$6,DW$6,$F$4:$CW$4,DW$5)+DT30</f>
        <v>34000</v>
      </c>
      <c r="DX30" s="13">
        <f>SUMIFS($F30:$CW30,$F$6:$CW$6,DX$6,$F$4:$CW$4,DX$5)+DU30</f>
        <v>-9702.4083485153533</v>
      </c>
      <c r="DY30" s="13">
        <f>SUMIFS($F30:$CW30,$F$6:$CW$6,DY$6,$F$4:$CW$4,DY$5)+DV30</f>
        <v>29157.109981781578</v>
      </c>
      <c r="DZ30" s="13">
        <f>SUMIFS($F30:$CW30,$F$6:$CW$6,DZ$6,$F$4:$CW$4,DZ$5)+DW30</f>
        <v>34000</v>
      </c>
      <c r="EA30" s="13">
        <f>SUMIFS($F30:$CW30,$F$6:$CW$6,EA$6,$F$4:$CW$4,EA$5)+DX30</f>
        <v>-4842.8900182184243</v>
      </c>
      <c r="EB30" s="13">
        <f>SUMIFS($F30:$CW30,$F$6:$CW$6,EB$6,$F$4:$CW$4,EB$5)+DY30</f>
        <v>34016.628312078508</v>
      </c>
      <c r="EC30" s="13">
        <f>SUMIFS($F30:$CW30,$F$6:$CW$6,EC$6,$F$4:$CW$4,EC$5)+DZ30</f>
        <v>34000</v>
      </c>
      <c r="ED30" s="13">
        <f>SUMIFS($F30:$CW30,$F$6:$CW$6,ED$6,$F$4:$CW$4,ED$5)+EA30</f>
        <v>16.628312078504678</v>
      </c>
      <c r="EE30" s="13">
        <f>SUMIFS($F30:$CW30,$F$6:$CW$6,EE$6,$F$4:$CW$4,EE$5)+EB30</f>
        <v>38876.146642375439</v>
      </c>
      <c r="EF30" s="13">
        <f>SUMIFS($F30:$CW30,$F$6:$CW$6,EF$6,$F$4:$CW$4,EF$5)+EC30</f>
        <v>34000</v>
      </c>
      <c r="EG30" s="13">
        <f>SUMIFS($F30:$CW30,$F$6:$CW$6,EG$6,$F$4:$CW$4,EG$5)+ED30</f>
        <v>4876.1466423754337</v>
      </c>
      <c r="EH30" s="13">
        <f>SUMIFS($F30:$CW30,$F$6:$CW$6,EH$6,$F$4:$CW$4,EH$5)+EE30</f>
        <v>43735.66497267237</v>
      </c>
      <c r="EI30" s="13">
        <f>SUMIFS($F30:$CW30,$F$6:$CW$6,EI$6,$F$4:$CW$4,EI$5)+EF30</f>
        <v>34000</v>
      </c>
      <c r="EJ30" s="13">
        <f>SUMIFS($F30:$CW30,$F$6:$CW$6,EJ$6,$F$4:$CW$4,EJ$5)+EG30</f>
        <v>9735.6649726723626</v>
      </c>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5"/>
    </row>
    <row r="31" spans="2:212" ht="29" x14ac:dyDescent="0.35">
      <c r="B31" s="23">
        <v>1805</v>
      </c>
      <c r="D31" s="22" t="str">
        <f>IFERROR(VLOOKUP($B31,'[1]2. Budget'!$C$7:$CN$104,5,2),"-")</f>
        <v>Cervical cancer project travel costs -AGYW</v>
      </c>
      <c r="E31" s="22" t="str">
        <f>IFERROR(VLOOKUP($B31,'[1]2. Budget'!$C$7:$CN$104,7,2),"-")</f>
        <v>2.4 Meeting/Advocacy related per diems/transport/other costs</v>
      </c>
      <c r="BB31" s="19">
        <f>BK31/3</f>
        <v>0</v>
      </c>
      <c r="BC31" s="12">
        <f>SUMIFS('[1]3. Expenditure Journal'!$N:$N,'[1]3. Expenditure Journal'!$Y:$Y,'12. Data'!$B31,'[1]3. Expenditure Journal'!$B:$B,'12. Data'!BC$4)</f>
        <v>0</v>
      </c>
      <c r="BD31" s="21">
        <f>BB31-BC31</f>
        <v>0</v>
      </c>
      <c r="BE31" s="19">
        <f>BK31/3</f>
        <v>0</v>
      </c>
      <c r="BF31" s="12">
        <f>SUMIFS('[1]3. Expenditure Journal'!$N:$N,'[1]3. Expenditure Journal'!$Y:$Y,'12. Data'!$B31,'[1]3. Expenditure Journal'!$B:$B,'12. Data'!BF$4)</f>
        <v>0</v>
      </c>
      <c r="BG31" s="21">
        <f>BE31-BF31</f>
        <v>0</v>
      </c>
      <c r="BH31" s="19">
        <f>BK31/3</f>
        <v>0</v>
      </c>
      <c r="BI31" s="12">
        <f>SUMIFS('[1]3. Expenditure Journal'!$N:$N,'[1]3. Expenditure Journal'!$Y:$Y,'12. Data'!$B31,'[1]3. Expenditure Journal'!$B:$B,'12. Data'!BI$4)</f>
        <v>0</v>
      </c>
      <c r="BJ31" s="21">
        <f>BH31-BI31</f>
        <v>0</v>
      </c>
      <c r="BK31" s="18">
        <f>IFERROR(VLOOKUP($B31, '[1]2. Budget'!$C$10:$CN$93, 63, 2), 0)</f>
        <v>0</v>
      </c>
      <c r="BL31" s="18">
        <f>BC31+BF31+BI31</f>
        <v>0</v>
      </c>
      <c r="BM31" s="18">
        <f>BK31-BL31</f>
        <v>0</v>
      </c>
      <c r="BN31" s="19">
        <f>BW31/3</f>
        <v>4061.5015821267625</v>
      </c>
      <c r="BO31" s="12">
        <f>SUMIFS('[1]3. Expenditure Journal'!$N:$N,'[1]3. Expenditure Journal'!$Y:$Y,'12. Data'!$B31,'[1]3. Expenditure Journal'!$B:$B,'12. Data'!BO$4)</f>
        <v>0</v>
      </c>
      <c r="BP31" s="21">
        <f>BN31-BO31</f>
        <v>4061.5015821267625</v>
      </c>
      <c r="BQ31" s="19">
        <f>BW31/3</f>
        <v>4061.5015821267625</v>
      </c>
      <c r="BR31" s="12">
        <f>SUMIFS('[1]3. Expenditure Journal'!$N:$N,'[1]3. Expenditure Journal'!$Y:$Y,'12. Data'!$B31,'[1]3. Expenditure Journal'!$B:$B,'12. Data'!BR$4)</f>
        <v>2992.37</v>
      </c>
      <c r="BS31" s="21">
        <f>BQ31-BR31</f>
        <v>1069.1315821267626</v>
      </c>
      <c r="BT31" s="19">
        <f>BW31/3</f>
        <v>4061.5015821267625</v>
      </c>
      <c r="BU31" s="12">
        <f>SUMIFS('[1]3. Expenditure Journal'!$N:$N,'[1]3. Expenditure Journal'!$Y:$Y,'12. Data'!$B31,'[1]3. Expenditure Journal'!$B:$B,'12. Data'!BU$4)</f>
        <v>0</v>
      </c>
      <c r="BV31" s="21">
        <f>BT31-BU31</f>
        <v>4061.5015821267625</v>
      </c>
      <c r="BW31" s="18">
        <f>IFERROR(VLOOKUP($B31, '[1]2. Budget'!$C$10:$CN$93, 68, 2), 0)</f>
        <v>12184.504746380288</v>
      </c>
      <c r="BX31" s="18">
        <f>BO31+BR31+BU31</f>
        <v>2992.37</v>
      </c>
      <c r="BY31" s="18">
        <f>BW31-BX31</f>
        <v>9192.1347463802886</v>
      </c>
      <c r="BZ31" s="19">
        <f>CI31/3</f>
        <v>4061.5015821267625</v>
      </c>
      <c r="CA31" s="12">
        <f>SUMIFS('[1]3. Expenditure Journal'!$N:$N,'[1]3. Expenditure Journal'!$Y:$Y,'12. Data'!$B31,'[1]3. Expenditure Journal'!$B:$B,'12. Data'!CA$4)</f>
        <v>3609.5</v>
      </c>
      <c r="CB31" s="21">
        <f>BZ31-CA31</f>
        <v>452.00158212676251</v>
      </c>
      <c r="CC31" s="19">
        <f>CI31/3</f>
        <v>4061.5015821267625</v>
      </c>
      <c r="CD31" s="12">
        <f>SUMIFS('[1]3. Expenditure Journal'!$N:$N,'[1]3. Expenditure Journal'!$Y:$Y,'12. Data'!$B31,'[1]3. Expenditure Journal'!$B:$B,'12. Data'!CD$4)</f>
        <v>3562.95</v>
      </c>
      <c r="CE31" s="21">
        <f>CC31-CD31</f>
        <v>498.5515821267627</v>
      </c>
      <c r="CF31" s="19">
        <f>CI31/3</f>
        <v>4061.5015821267625</v>
      </c>
      <c r="CG31" s="12">
        <f>SUMIFS('[1]3. Expenditure Journal'!$N:$N,'[1]3. Expenditure Journal'!$Y:$Y,'12. Data'!$B31,'[1]3. Expenditure Journal'!$B:$B,'12. Data'!CG$4)</f>
        <v>7497.5899999999992</v>
      </c>
      <c r="CH31" s="21">
        <f>CF31-CG31</f>
        <v>-3436.0884178732367</v>
      </c>
      <c r="CI31" s="18">
        <f>IFERROR(VLOOKUP($B31, '[1]2. Budget'!$C$10:$CN$93, 73, 2), 0)</f>
        <v>12184.504746380288</v>
      </c>
      <c r="CJ31" s="18">
        <f>CA31+CD31+CG31</f>
        <v>14670.039999999999</v>
      </c>
      <c r="CK31" s="18">
        <f>CI31-CJ31</f>
        <v>-2485.5352536197115</v>
      </c>
      <c r="CL31" s="19">
        <f>CU31/3</f>
        <v>4061.5015821267625</v>
      </c>
      <c r="CM31" s="12">
        <f>SUMIFS('[1]3. Expenditure Journal'!$N:$N,'[1]3. Expenditure Journal'!$Y:$Y,'12. Data'!$B31,'[1]3. Expenditure Journal'!$B:$B,'12. Data'!CM$4)</f>
        <v>3400</v>
      </c>
      <c r="CN31" s="21">
        <f>CL31-CM31</f>
        <v>661.50158212676251</v>
      </c>
      <c r="CO31" s="19">
        <f>CU31/3</f>
        <v>4061.5015821267625</v>
      </c>
      <c r="CP31" s="12">
        <f>SUMIFS('[1]3. Expenditure Journal'!$N:$N,'[1]3. Expenditure Journal'!$Y:$Y,'12. Data'!$B31,'[1]3. Expenditure Journal'!$B:$B,'12. Data'!CP$4)</f>
        <v>6814.75</v>
      </c>
      <c r="CQ31" s="21">
        <f>CO31-CP31</f>
        <v>-2753.2484178732375</v>
      </c>
      <c r="CR31" s="19">
        <f>CU31/3</f>
        <v>4061.5015821267625</v>
      </c>
      <c r="CS31" s="12">
        <f>SUMIFS('[1]3. Expenditure Journal'!$N:$N,'[1]3. Expenditure Journal'!$Y:$Y,'12. Data'!$B31,'[1]3. Expenditure Journal'!$B:$B,'12. Data'!CS$4)</f>
        <v>7082.0499999999993</v>
      </c>
      <c r="CT31" s="21">
        <f>CR31-CS31</f>
        <v>-3020.5484178732368</v>
      </c>
      <c r="CU31" s="18">
        <f>IFERROR(VLOOKUP($B31, '[1]2. Budget'!$C$10:$CN$93, 78, 2), 0)</f>
        <v>12184.504746380288</v>
      </c>
      <c r="CV31" s="18">
        <f>CM31+CP31+CS31</f>
        <v>17296.8</v>
      </c>
      <c r="CW31" s="18">
        <f>CU31-CV31</f>
        <v>-5112.2952536197117</v>
      </c>
      <c r="DA31" s="12">
        <f>SUMIFS($F31:$CW31,$F$6:$CW$6,DA$6,$F$4:$CW$4,DA$5)+CX124</f>
        <v>0</v>
      </c>
      <c r="DB31" s="13">
        <f>SUMIFS($F31:$CW31,$F$6:$CW$6,DB$6,$F$4:$CW$4,DB$5)+CY31</f>
        <v>0</v>
      </c>
      <c r="DC31" s="13">
        <f>SUMIFS($F31:$CW31,$F$6:$CW$6,DC$6,$F$4:$CW$4,DC$5)+CZ31</f>
        <v>0</v>
      </c>
      <c r="DD31" s="13">
        <f>SUMIFS($F31:$CW31,$F$6:$CW$6,DD$6,$F$4:$CW$4,DD$5)+DA31</f>
        <v>0</v>
      </c>
      <c r="DE31" s="13">
        <f>SUMIFS($F31:$CW31,$F$6:$CW$6,DE$6,$F$4:$CW$4,DE$5)+DB31</f>
        <v>0</v>
      </c>
      <c r="DF31" s="13">
        <f>SUMIFS($F31:$CW31,$F$6:$CW$6,DF$6,$F$4:$CW$4,DF$5)+DC31</f>
        <v>0</v>
      </c>
      <c r="DG31" s="13">
        <f>SUMIFS($F31:$CW31,$F$6:$CW$6,DG$6,$F$4:$CW$4,DG$5)+DD31</f>
        <v>0</v>
      </c>
      <c r="DH31" s="13">
        <f>SUMIFS($F31:$CW31,$F$6:$CW$6,DH$6,$F$4:$CW$4,DH$5)+DE31</f>
        <v>0</v>
      </c>
      <c r="DI31" s="13">
        <f>SUMIFS($F31:$CW31,$F$6:$CW$6,DI$6,$F$4:$CW$4,DI$5)+DF31</f>
        <v>0</v>
      </c>
      <c r="DJ31" s="13">
        <f>SUMIFS($F31:$CW31,$F$6:$CW$6,DJ$6,$F$4:$CW$4,DJ$5)+DG31</f>
        <v>4061.5015821267625</v>
      </c>
      <c r="DK31" s="13">
        <f>SUMIFS($F31:$CW31,$F$6:$CW$6,DK$6,$F$4:$CW$4,DK$5)+DH31</f>
        <v>0</v>
      </c>
      <c r="DL31" s="13">
        <f>SUMIFS($F31:$CW31,$F$6:$CW$6,DL$6,$F$4:$CW$4,DL$5)+DI31</f>
        <v>4061.5015821267625</v>
      </c>
      <c r="DM31" s="13">
        <f>SUMIFS($F31:$CW31,$F$6:$CW$6,DM$6,$F$4:$CW$4,DM$5)+DJ31</f>
        <v>8123.003164253525</v>
      </c>
      <c r="DN31" s="13">
        <f>SUMIFS($F31:$CW31,$F$6:$CW$6,DN$6,$F$4:$CW$4,DN$5)+DK31</f>
        <v>2992.37</v>
      </c>
      <c r="DO31" s="13">
        <f>SUMIFS($F31:$CW31,$F$6:$CW$6,DO$6,$F$4:$CW$4,DO$5)+DL31</f>
        <v>5130.6331642535251</v>
      </c>
      <c r="DP31" s="13">
        <f>SUMIFS($F31:$CW31,$F$6:$CW$6,DP$6,$F$4:$CW$4,DP$5)+DM31</f>
        <v>12184.504746380288</v>
      </c>
      <c r="DQ31" s="13">
        <f>SUMIFS($F31:$CW31,$F$6:$CW$6,DQ$6,$F$4:$CW$4,DQ$5)+DN31</f>
        <v>2992.37</v>
      </c>
      <c r="DR31" s="13">
        <f>SUMIFS($F31:$CW31,$F$6:$CW$6,DR$6,$F$4:$CW$4,DR$5)+DO31</f>
        <v>9192.1347463802886</v>
      </c>
      <c r="DS31" s="13">
        <f>SUMIFS($F31:$CW31,$F$6:$CW$6,DS$6,$F$4:$CW$4,DS$5)+DP31</f>
        <v>16246.00632850705</v>
      </c>
      <c r="DT31" s="13">
        <f>SUMIFS($F31:$CW31,$F$6:$CW$6,DT$6,$F$4:$CW$4,DT$5)+DQ31</f>
        <v>6601.87</v>
      </c>
      <c r="DU31" s="13">
        <f>SUMIFS($F31:$CW31,$F$6:$CW$6,DU$6,$F$4:$CW$4,DU$5)+DR31</f>
        <v>9644.1363285070511</v>
      </c>
      <c r="DV31" s="13">
        <f>SUMIFS($F31:$CW31,$F$6:$CW$6,DV$6,$F$4:$CW$4,DV$5)+DS31</f>
        <v>20307.507910633813</v>
      </c>
      <c r="DW31" s="13">
        <f>SUMIFS($F31:$CW31,$F$6:$CW$6,DW$6,$F$4:$CW$4,DW$5)+DT31</f>
        <v>10164.82</v>
      </c>
      <c r="DX31" s="13">
        <f>SUMIFS($F31:$CW31,$F$6:$CW$6,DX$6,$F$4:$CW$4,DX$5)+DU31</f>
        <v>10142.687910633813</v>
      </c>
      <c r="DY31" s="13">
        <f>SUMIFS($F31:$CW31,$F$6:$CW$6,DY$6,$F$4:$CW$4,DY$5)+DV31</f>
        <v>24369.009492760575</v>
      </c>
      <c r="DZ31" s="13">
        <f>SUMIFS($F31:$CW31,$F$6:$CW$6,DZ$6,$F$4:$CW$4,DZ$5)+DW31</f>
        <v>17662.41</v>
      </c>
      <c r="EA31" s="13">
        <f>SUMIFS($F31:$CW31,$F$6:$CW$6,EA$6,$F$4:$CW$4,EA$5)+DX31</f>
        <v>6706.5994927605761</v>
      </c>
      <c r="EB31" s="13">
        <f>SUMIFS($F31:$CW31,$F$6:$CW$6,EB$6,$F$4:$CW$4,EB$5)+DY31</f>
        <v>28430.511074887338</v>
      </c>
      <c r="EC31" s="13">
        <f>SUMIFS($F31:$CW31,$F$6:$CW$6,EC$6,$F$4:$CW$4,EC$5)+DZ31</f>
        <v>21062.41</v>
      </c>
      <c r="ED31" s="13">
        <f>SUMIFS($F31:$CW31,$F$6:$CW$6,ED$6,$F$4:$CW$4,ED$5)+EA31</f>
        <v>7368.1010748873387</v>
      </c>
      <c r="EE31" s="13">
        <f>SUMIFS($F31:$CW31,$F$6:$CW$6,EE$6,$F$4:$CW$4,EE$5)+EB31</f>
        <v>32492.0126570141</v>
      </c>
      <c r="EF31" s="13">
        <f>SUMIFS($F31:$CW31,$F$6:$CW$6,EF$6,$F$4:$CW$4,EF$5)+EC31</f>
        <v>27877.16</v>
      </c>
      <c r="EG31" s="13">
        <f>SUMIFS($F31:$CW31,$F$6:$CW$6,EG$6,$F$4:$CW$4,EG$5)+ED31</f>
        <v>4347.5526570141019</v>
      </c>
      <c r="EH31" s="13">
        <f>SUMIFS($F31:$CW31,$F$6:$CW$6,EH$6,$F$4:$CW$4,EH$5)+EE31</f>
        <v>36553.514239140859</v>
      </c>
      <c r="EI31" s="13">
        <f>SUMIFS($F31:$CW31,$F$6:$CW$6,EI$6,$F$4:$CW$4,EI$5)+EF31</f>
        <v>34959.21</v>
      </c>
      <c r="EJ31" s="13">
        <f>SUMIFS($F31:$CW31,$F$6:$CW$6,EJ$6,$F$4:$CW$4,EJ$5)+EG31</f>
        <v>1327.0042391408651</v>
      </c>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5"/>
    </row>
    <row r="32" spans="2:212" ht="29" x14ac:dyDescent="0.35">
      <c r="B32" s="23">
        <v>1806</v>
      </c>
      <c r="D32" s="22" t="str">
        <f>IFERROR(VLOOKUP($B32,'[1]2. Budget'!$C$7:$CN$104,5,2),"-")</f>
        <v>ISHP Rollout - Operationalisation of SOP on provision of SRHR and social services in schools - Transport for nurses</v>
      </c>
      <c r="E32" s="22" t="str">
        <f>IFERROR(VLOOKUP($B32,'[1]2. Budget'!$C$7:$CN$104,7,2),"-")</f>
        <v>2.5 Other Transportation costs</v>
      </c>
      <c r="BB32" s="19">
        <f>BK32/3</f>
        <v>0</v>
      </c>
      <c r="BC32" s="12">
        <f>SUMIFS('[1]3. Expenditure Journal'!$N:$N,'[1]3. Expenditure Journal'!$Y:$Y,'12. Data'!$B32,'[1]3. Expenditure Journal'!$B:$B,'12. Data'!BC$4)</f>
        <v>0</v>
      </c>
      <c r="BD32" s="21">
        <f>BB32-BC32</f>
        <v>0</v>
      </c>
      <c r="BE32" s="19">
        <f>BK32/3</f>
        <v>0</v>
      </c>
      <c r="BF32" s="12">
        <f>SUMIFS('[1]3. Expenditure Journal'!$N:$N,'[1]3. Expenditure Journal'!$Y:$Y,'12. Data'!$B32,'[1]3. Expenditure Journal'!$B:$B,'12. Data'!BF$4)</f>
        <v>0</v>
      </c>
      <c r="BG32" s="21">
        <f>BE32-BF32</f>
        <v>0</v>
      </c>
      <c r="BH32" s="19">
        <f>BK32/3</f>
        <v>0</v>
      </c>
      <c r="BI32" s="12">
        <f>SUMIFS('[1]3. Expenditure Journal'!$N:$N,'[1]3. Expenditure Journal'!$Y:$Y,'12. Data'!$B32,'[1]3. Expenditure Journal'!$B:$B,'12. Data'!BI$4)</f>
        <v>0</v>
      </c>
      <c r="BJ32" s="21">
        <f>BH32-BI32</f>
        <v>0</v>
      </c>
      <c r="BK32" s="18">
        <f>IFERROR(VLOOKUP($B32, '[1]2. Budget'!$C$10:$CN$93, 63, 2), 0)</f>
        <v>0</v>
      </c>
      <c r="BL32" s="18">
        <f>BC32+BF32+BI32</f>
        <v>0</v>
      </c>
      <c r="BM32" s="18">
        <f>BK32-BL32</f>
        <v>0</v>
      </c>
      <c r="BN32" s="19">
        <f>BW32/3</f>
        <v>3257.5392958696571</v>
      </c>
      <c r="BO32" s="12">
        <f>SUMIFS('[1]3. Expenditure Journal'!$N:$N,'[1]3. Expenditure Journal'!$Y:$Y,'12. Data'!$B32,'[1]3. Expenditure Journal'!$B:$B,'12. Data'!BO$4)</f>
        <v>0</v>
      </c>
      <c r="BP32" s="21">
        <f>BN32-BO32</f>
        <v>3257.5392958696571</v>
      </c>
      <c r="BQ32" s="19">
        <f>BW32/3</f>
        <v>3257.5392958696571</v>
      </c>
      <c r="BR32" s="12">
        <f>SUMIFS('[1]3. Expenditure Journal'!$N:$N,'[1]3. Expenditure Journal'!$Y:$Y,'12. Data'!$B32,'[1]3. Expenditure Journal'!$B:$B,'12. Data'!BR$4)</f>
        <v>2500.4700000000003</v>
      </c>
      <c r="BS32" s="21">
        <f>BQ32-BR32</f>
        <v>757.0692958696568</v>
      </c>
      <c r="BT32" s="19">
        <f>BW32/3</f>
        <v>3257.5392958696571</v>
      </c>
      <c r="BU32" s="12">
        <f>SUMIFS('[1]3. Expenditure Journal'!$N:$N,'[1]3. Expenditure Journal'!$Y:$Y,'12. Data'!$B32,'[1]3. Expenditure Journal'!$B:$B,'12. Data'!BU$4)</f>
        <v>0</v>
      </c>
      <c r="BV32" s="21">
        <f>BT32-BU32</f>
        <v>3257.5392958696571</v>
      </c>
      <c r="BW32" s="18">
        <f>IFERROR(VLOOKUP($B32, '[1]2. Budget'!$C$10:$CN$93, 68, 2), 0)</f>
        <v>9772.6178876089707</v>
      </c>
      <c r="BX32" s="18">
        <f>BO32+BR32+BU32</f>
        <v>2500.4700000000003</v>
      </c>
      <c r="BY32" s="18">
        <f>BW32-BX32</f>
        <v>7272.1478876089704</v>
      </c>
      <c r="BZ32" s="19">
        <f>CI32/3</f>
        <v>3257.5392958696571</v>
      </c>
      <c r="CA32" s="12">
        <f>SUMIFS('[1]3. Expenditure Journal'!$N:$N,'[1]3. Expenditure Journal'!$Y:$Y,'12. Data'!$B32,'[1]3. Expenditure Journal'!$B:$B,'12. Data'!CA$4)</f>
        <v>11567.54</v>
      </c>
      <c r="CB32" s="21">
        <f>BZ32-CA32</f>
        <v>-8310.0007041303434</v>
      </c>
      <c r="CC32" s="19">
        <f>CI32/3</f>
        <v>3257.5392958696571</v>
      </c>
      <c r="CD32" s="12">
        <f>SUMIFS('[1]3. Expenditure Journal'!$N:$N,'[1]3. Expenditure Journal'!$Y:$Y,'12. Data'!$B32,'[1]3. Expenditure Journal'!$B:$B,'12. Data'!CD$4)</f>
        <v>0</v>
      </c>
      <c r="CE32" s="21">
        <f>CC32-CD32</f>
        <v>3257.5392958696571</v>
      </c>
      <c r="CF32" s="19">
        <f>CI32/3</f>
        <v>3257.5392958696571</v>
      </c>
      <c r="CG32" s="12">
        <f>SUMIFS('[1]3. Expenditure Journal'!$N:$N,'[1]3. Expenditure Journal'!$Y:$Y,'12. Data'!$B32,'[1]3. Expenditure Journal'!$B:$B,'12. Data'!CG$4)</f>
        <v>1515.9</v>
      </c>
      <c r="CH32" s="21">
        <f>CF32-CG32</f>
        <v>1741.639295869657</v>
      </c>
      <c r="CI32" s="18">
        <f>IFERROR(VLOOKUP($B32, '[1]2. Budget'!$C$10:$CN$93, 73, 2), 0)</f>
        <v>9772.6178876089707</v>
      </c>
      <c r="CJ32" s="18">
        <f>CA32+CD32+CG32</f>
        <v>13083.44</v>
      </c>
      <c r="CK32" s="18">
        <f>CI32-CJ32</f>
        <v>-3310.8221123910298</v>
      </c>
      <c r="CL32" s="19">
        <f>CU32/3</f>
        <v>3257.5392958696571</v>
      </c>
      <c r="CM32" s="12">
        <f>SUMIFS('[1]3. Expenditure Journal'!$N:$N,'[1]3. Expenditure Journal'!$Y:$Y,'12. Data'!$B32,'[1]3. Expenditure Journal'!$B:$B,'12. Data'!CM$4)</f>
        <v>4321.51</v>
      </c>
      <c r="CN32" s="21">
        <f>CL32-CM32</f>
        <v>-1063.9707041303432</v>
      </c>
      <c r="CO32" s="19">
        <f>CU32/3</f>
        <v>3257.5392958696571</v>
      </c>
      <c r="CP32" s="12">
        <f>SUMIFS('[1]3. Expenditure Journal'!$N:$N,'[1]3. Expenditure Journal'!$Y:$Y,'12. Data'!$B32,'[1]3. Expenditure Journal'!$B:$B,'12. Data'!CP$4)</f>
        <v>4700</v>
      </c>
      <c r="CQ32" s="21">
        <f>CO32-CP32</f>
        <v>-1442.4607041303429</v>
      </c>
      <c r="CR32" s="19">
        <f>CU32/3</f>
        <v>3257.5392958696571</v>
      </c>
      <c r="CS32" s="12">
        <f>SUMIFS('[1]3. Expenditure Journal'!$N:$N,'[1]3. Expenditure Journal'!$Y:$Y,'12. Data'!$B32,'[1]3. Expenditure Journal'!$B:$B,'12. Data'!CS$4)</f>
        <v>3000</v>
      </c>
      <c r="CT32" s="21">
        <f>CR32-CS32</f>
        <v>257.53929586965705</v>
      </c>
      <c r="CU32" s="18">
        <f>IFERROR(VLOOKUP($B32, '[1]2. Budget'!$C$10:$CN$93, 78, 2), 0)</f>
        <v>9772.6178876089707</v>
      </c>
      <c r="CV32" s="18">
        <f>CM32+CP32+CS32</f>
        <v>12021.51</v>
      </c>
      <c r="CW32" s="18">
        <f>CU32-CV32</f>
        <v>-2248.8921123910295</v>
      </c>
      <c r="DA32" s="12">
        <f>SUMIFS($F32:$CW32,$F$6:$CW$6,DA$6,$F$4:$CW$4,DA$5)+CX125</f>
        <v>0</v>
      </c>
      <c r="DB32" s="13">
        <f>SUMIFS($F32:$CW32,$F$6:$CW$6,DB$6,$F$4:$CW$4,DB$5)+CY32</f>
        <v>0</v>
      </c>
      <c r="DC32" s="13">
        <f>SUMIFS($F32:$CW32,$F$6:$CW$6,DC$6,$F$4:$CW$4,DC$5)+CZ32</f>
        <v>0</v>
      </c>
      <c r="DD32" s="13">
        <f>SUMIFS($F32:$CW32,$F$6:$CW$6,DD$6,$F$4:$CW$4,DD$5)+DA32</f>
        <v>0</v>
      </c>
      <c r="DE32" s="13">
        <f>SUMIFS($F32:$CW32,$F$6:$CW$6,DE$6,$F$4:$CW$4,DE$5)+DB32</f>
        <v>0</v>
      </c>
      <c r="DF32" s="13">
        <f>SUMIFS($F32:$CW32,$F$6:$CW$6,DF$6,$F$4:$CW$4,DF$5)+DC32</f>
        <v>0</v>
      </c>
      <c r="DG32" s="13">
        <f>SUMIFS($F32:$CW32,$F$6:$CW$6,DG$6,$F$4:$CW$4,DG$5)+DD32</f>
        <v>0</v>
      </c>
      <c r="DH32" s="13">
        <f>SUMIFS($F32:$CW32,$F$6:$CW$6,DH$6,$F$4:$CW$4,DH$5)+DE32</f>
        <v>0</v>
      </c>
      <c r="DI32" s="13">
        <f>SUMIFS($F32:$CW32,$F$6:$CW$6,DI$6,$F$4:$CW$4,DI$5)+DF32</f>
        <v>0</v>
      </c>
      <c r="DJ32" s="13">
        <f>SUMIFS($F32:$CW32,$F$6:$CW$6,DJ$6,$F$4:$CW$4,DJ$5)+DG32</f>
        <v>3257.5392958696571</v>
      </c>
      <c r="DK32" s="13">
        <f>SUMIFS($F32:$CW32,$F$6:$CW$6,DK$6,$F$4:$CW$4,DK$5)+DH32</f>
        <v>0</v>
      </c>
      <c r="DL32" s="13">
        <f>SUMIFS($F32:$CW32,$F$6:$CW$6,DL$6,$F$4:$CW$4,DL$5)+DI32</f>
        <v>3257.5392958696571</v>
      </c>
      <c r="DM32" s="13">
        <f>SUMIFS($F32:$CW32,$F$6:$CW$6,DM$6,$F$4:$CW$4,DM$5)+DJ32</f>
        <v>6515.0785917393141</v>
      </c>
      <c r="DN32" s="13">
        <f>SUMIFS($F32:$CW32,$F$6:$CW$6,DN$6,$F$4:$CW$4,DN$5)+DK32</f>
        <v>2500.4700000000003</v>
      </c>
      <c r="DO32" s="13">
        <f>SUMIFS($F32:$CW32,$F$6:$CW$6,DO$6,$F$4:$CW$4,DO$5)+DL32</f>
        <v>4014.6085917393139</v>
      </c>
      <c r="DP32" s="13">
        <f>SUMIFS($F32:$CW32,$F$6:$CW$6,DP$6,$F$4:$CW$4,DP$5)+DM32</f>
        <v>9772.6178876089707</v>
      </c>
      <c r="DQ32" s="13">
        <f>SUMIFS($F32:$CW32,$F$6:$CW$6,DQ$6,$F$4:$CW$4,DQ$5)+DN32</f>
        <v>2500.4700000000003</v>
      </c>
      <c r="DR32" s="13">
        <f>SUMIFS($F32:$CW32,$F$6:$CW$6,DR$6,$F$4:$CW$4,DR$5)+DO32</f>
        <v>7272.1478876089714</v>
      </c>
      <c r="DS32" s="13">
        <f>SUMIFS($F32:$CW32,$F$6:$CW$6,DS$6,$F$4:$CW$4,DS$5)+DP32</f>
        <v>13030.157183478628</v>
      </c>
      <c r="DT32" s="13">
        <f>SUMIFS($F32:$CW32,$F$6:$CW$6,DT$6,$F$4:$CW$4,DT$5)+DQ32</f>
        <v>14068.010000000002</v>
      </c>
      <c r="DU32" s="13">
        <f>SUMIFS($F32:$CW32,$F$6:$CW$6,DU$6,$F$4:$CW$4,DU$5)+DR32</f>
        <v>-1037.852816521372</v>
      </c>
      <c r="DV32" s="13">
        <f>SUMIFS($F32:$CW32,$F$6:$CW$6,DV$6,$F$4:$CW$4,DV$5)+DS32</f>
        <v>16287.696479348286</v>
      </c>
      <c r="DW32" s="13">
        <f>SUMIFS($F32:$CW32,$F$6:$CW$6,DW$6,$F$4:$CW$4,DW$5)+DT32</f>
        <v>14068.010000000002</v>
      </c>
      <c r="DX32" s="13">
        <f>SUMIFS($F32:$CW32,$F$6:$CW$6,DX$6,$F$4:$CW$4,DX$5)+DU32</f>
        <v>2219.686479348285</v>
      </c>
      <c r="DY32" s="13">
        <f>SUMIFS($F32:$CW32,$F$6:$CW$6,DY$6,$F$4:$CW$4,DY$5)+DV32</f>
        <v>19545.235775217941</v>
      </c>
      <c r="DZ32" s="13">
        <f>SUMIFS($F32:$CW32,$F$6:$CW$6,DZ$6,$F$4:$CW$4,DZ$5)+DW32</f>
        <v>15583.910000000002</v>
      </c>
      <c r="EA32" s="13">
        <f>SUMIFS($F32:$CW32,$F$6:$CW$6,EA$6,$F$4:$CW$4,EA$5)+DX32</f>
        <v>3961.325775217942</v>
      </c>
      <c r="EB32" s="13">
        <f>SUMIFS($F32:$CW32,$F$6:$CW$6,EB$6,$F$4:$CW$4,EB$5)+DY32</f>
        <v>22802.775071087599</v>
      </c>
      <c r="EC32" s="13">
        <f>SUMIFS($F32:$CW32,$F$6:$CW$6,EC$6,$F$4:$CW$4,EC$5)+DZ32</f>
        <v>19905.420000000002</v>
      </c>
      <c r="ED32" s="13">
        <f>SUMIFS($F32:$CW32,$F$6:$CW$6,ED$6,$F$4:$CW$4,ED$5)+EA32</f>
        <v>2897.3550710875988</v>
      </c>
      <c r="EE32" s="13">
        <f>SUMIFS($F32:$CW32,$F$6:$CW$6,EE$6,$F$4:$CW$4,EE$5)+EB32</f>
        <v>26060.314366957256</v>
      </c>
      <c r="EF32" s="13">
        <f>SUMIFS($F32:$CW32,$F$6:$CW$6,EF$6,$F$4:$CW$4,EF$5)+EC32</f>
        <v>24605.420000000002</v>
      </c>
      <c r="EG32" s="13">
        <f>SUMIFS($F32:$CW32,$F$6:$CW$6,EG$6,$F$4:$CW$4,EG$5)+ED32</f>
        <v>3154.8943669572559</v>
      </c>
      <c r="EH32" s="13">
        <f>SUMIFS($F32:$CW32,$F$6:$CW$6,EH$6,$F$4:$CW$4,EH$5)+EE32</f>
        <v>29317.853662826914</v>
      </c>
      <c r="EI32" s="13">
        <f>SUMIFS($F32:$CW32,$F$6:$CW$6,EI$6,$F$4:$CW$4,EI$5)+EF32</f>
        <v>27605.420000000002</v>
      </c>
      <c r="EJ32" s="13">
        <f>SUMIFS($F32:$CW32,$F$6:$CW$6,EJ$6,$F$4:$CW$4,EJ$5)+EG32</f>
        <v>3412.433662826913</v>
      </c>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5"/>
    </row>
    <row r="33" spans="2:212" ht="43.5" x14ac:dyDescent="0.35">
      <c r="B33" s="23">
        <v>1807</v>
      </c>
      <c r="D33" s="22" t="str">
        <f>IFERROR(VLOOKUP($B33,'[1]2. Budget'!$C$7:$CN$104,5,2),"-")</f>
        <v>She Conquers - Small advocacy and community monitoring grants to youth-led CSOs - Community Engagement Officer</v>
      </c>
      <c r="E33" s="22" t="str">
        <f>IFERROR(VLOOKUP($B33,'[1]2. Budget'!$C$7:$CN$104,7,2),"-")</f>
        <v>1.2 Salaries - outreach workers, medical staff and other service providers</v>
      </c>
      <c r="BB33" s="19">
        <f>BK33/3</f>
        <v>13491.133333333331</v>
      </c>
      <c r="BC33" s="12">
        <f>SUMIFS('[1]3. Expenditure Journal'!$N:$N,'[1]3. Expenditure Journal'!$Y:$Y,'12. Data'!$B33,'[1]3. Expenditure Journal'!$B:$B,'12. Data'!BC$4)</f>
        <v>0</v>
      </c>
      <c r="BD33" s="21">
        <f>BB33-BC33</f>
        <v>13491.133333333331</v>
      </c>
      <c r="BE33" s="19">
        <f>BK33/3</f>
        <v>13491.133333333331</v>
      </c>
      <c r="BF33" s="12">
        <f>SUMIFS('[1]3. Expenditure Journal'!$N:$N,'[1]3. Expenditure Journal'!$Y:$Y,'12. Data'!$B33,'[1]3. Expenditure Journal'!$B:$B,'12. Data'!BF$4)</f>
        <v>0</v>
      </c>
      <c r="BG33" s="21">
        <f>BE33-BF33</f>
        <v>13491.133333333331</v>
      </c>
      <c r="BH33" s="19">
        <f>BK33/3</f>
        <v>13491.133333333331</v>
      </c>
      <c r="BI33" s="12">
        <f>SUMIFS('[1]3. Expenditure Journal'!$N:$N,'[1]3. Expenditure Journal'!$Y:$Y,'12. Data'!$B33,'[1]3. Expenditure Journal'!$B:$B,'12. Data'!BI$4)</f>
        <v>13491.13</v>
      </c>
      <c r="BJ33" s="21">
        <f>BH33-BI33</f>
        <v>3.3333333321934333E-3</v>
      </c>
      <c r="BK33" s="18">
        <f>IFERROR(VLOOKUP($B33, '[1]2. Budget'!$C$10:$CN$93, 63, 2), 0)</f>
        <v>40473.399999999994</v>
      </c>
      <c r="BL33" s="18">
        <f>BC33+BF33+BI33</f>
        <v>13491.13</v>
      </c>
      <c r="BM33" s="18">
        <f>BK33-BL33</f>
        <v>26982.269999999997</v>
      </c>
      <c r="BN33" s="19">
        <f>BW33/3</f>
        <v>13491.133333333331</v>
      </c>
      <c r="BO33" s="12">
        <f>SUMIFS('[1]3. Expenditure Journal'!$N:$N,'[1]3. Expenditure Journal'!$Y:$Y,'12. Data'!$B33,'[1]3. Expenditure Journal'!$B:$B,'12. Data'!BO$4)</f>
        <v>13491.13</v>
      </c>
      <c r="BP33" s="21">
        <f>BN33-BO33</f>
        <v>3.3333333321934333E-3</v>
      </c>
      <c r="BQ33" s="19">
        <f>BW33/3</f>
        <v>13491.133333333331</v>
      </c>
      <c r="BR33" s="12">
        <f>SUMIFS('[1]3. Expenditure Journal'!$N:$N,'[1]3. Expenditure Journal'!$Y:$Y,'12. Data'!$B33,'[1]3. Expenditure Journal'!$B:$B,'12. Data'!BR$4)</f>
        <v>13491.13</v>
      </c>
      <c r="BS33" s="21">
        <f>BQ33-BR33</f>
        <v>3.3333333321934333E-3</v>
      </c>
      <c r="BT33" s="19">
        <f>BW33/3</f>
        <v>13491.133333333331</v>
      </c>
      <c r="BU33" s="12">
        <f>SUMIFS('[1]3. Expenditure Journal'!$N:$N,'[1]3. Expenditure Journal'!$Y:$Y,'12. Data'!$B33,'[1]3. Expenditure Journal'!$B:$B,'12. Data'!BU$4)</f>
        <v>13491.13</v>
      </c>
      <c r="BV33" s="21">
        <f>BT33-BU33</f>
        <v>3.3333333321934333E-3</v>
      </c>
      <c r="BW33" s="18">
        <f>IFERROR(VLOOKUP($B33, '[1]2. Budget'!$C$10:$CN$93, 68, 2), 0)</f>
        <v>40473.399999999994</v>
      </c>
      <c r="BX33" s="18">
        <f>BO33+BR33+BU33</f>
        <v>40473.39</v>
      </c>
      <c r="BY33" s="18">
        <f>BW33-BX33</f>
        <v>9.9999999947613105E-3</v>
      </c>
      <c r="BZ33" s="19">
        <f>CI33/3</f>
        <v>13491.133333333331</v>
      </c>
      <c r="CA33" s="12">
        <f>SUMIFS('[1]3. Expenditure Journal'!$N:$N,'[1]3. Expenditure Journal'!$Y:$Y,'12. Data'!$B33,'[1]3. Expenditure Journal'!$B:$B,'12. Data'!CA$4)</f>
        <v>13491.13</v>
      </c>
      <c r="CB33" s="21">
        <f>BZ33-CA33</f>
        <v>3.3333333321934333E-3</v>
      </c>
      <c r="CC33" s="19">
        <f>CI33/3</f>
        <v>13491.133333333331</v>
      </c>
      <c r="CD33" s="12">
        <f>SUMIFS('[1]3. Expenditure Journal'!$N:$N,'[1]3. Expenditure Journal'!$Y:$Y,'12. Data'!$B33,'[1]3. Expenditure Journal'!$B:$B,'12. Data'!CD$4)</f>
        <v>13491.13</v>
      </c>
      <c r="CE33" s="21">
        <f>CC33-CD33</f>
        <v>3.3333333321934333E-3</v>
      </c>
      <c r="CF33" s="19">
        <f>CI33/3</f>
        <v>13491.133333333331</v>
      </c>
      <c r="CG33" s="12">
        <f>SUMIFS('[1]3. Expenditure Journal'!$N:$N,'[1]3. Expenditure Journal'!$Y:$Y,'12. Data'!$B33,'[1]3. Expenditure Journal'!$B:$B,'12. Data'!CG$4)</f>
        <v>13491.13</v>
      </c>
      <c r="CH33" s="21">
        <f>CF33-CG33</f>
        <v>3.3333333321934333E-3</v>
      </c>
      <c r="CI33" s="18">
        <f>IFERROR(VLOOKUP($B33, '[1]2. Budget'!$C$10:$CN$93, 73, 2), 0)</f>
        <v>40473.399999999994</v>
      </c>
      <c r="CJ33" s="18">
        <f>CA33+CD33+CG33</f>
        <v>40473.39</v>
      </c>
      <c r="CK33" s="18">
        <f>CI33-CJ33</f>
        <v>9.9999999947613105E-3</v>
      </c>
      <c r="CL33" s="19">
        <f>CU33/3</f>
        <v>13491.133333333331</v>
      </c>
      <c r="CM33" s="12">
        <f>SUMIFS('[1]3. Expenditure Journal'!$N:$N,'[1]3. Expenditure Journal'!$Y:$Y,'12. Data'!$B33,'[1]3. Expenditure Journal'!$B:$B,'12. Data'!CM$4)</f>
        <v>13491.13</v>
      </c>
      <c r="CN33" s="21">
        <f>CL33-CM33</f>
        <v>3.3333333321934333E-3</v>
      </c>
      <c r="CO33" s="19">
        <f>CU33/3</f>
        <v>13491.133333333331</v>
      </c>
      <c r="CP33" s="12">
        <f>SUMIFS('[1]3. Expenditure Journal'!$N:$N,'[1]3. Expenditure Journal'!$Y:$Y,'12. Data'!$B33,'[1]3. Expenditure Journal'!$B:$B,'12. Data'!CP$4)</f>
        <v>13491.13</v>
      </c>
      <c r="CQ33" s="21">
        <f>CO33-CP33</f>
        <v>3.3333333321934333E-3</v>
      </c>
      <c r="CR33" s="19">
        <f>CU33/3</f>
        <v>13491.133333333331</v>
      </c>
      <c r="CS33" s="12">
        <f>SUMIFS('[1]3. Expenditure Journal'!$N:$N,'[1]3. Expenditure Journal'!$Y:$Y,'12. Data'!$B33,'[1]3. Expenditure Journal'!$B:$B,'12. Data'!CS$4)</f>
        <v>13491.13</v>
      </c>
      <c r="CT33" s="21">
        <f>CR33-CS33</f>
        <v>3.3333333321934333E-3</v>
      </c>
      <c r="CU33" s="18">
        <f>IFERROR(VLOOKUP($B33, '[1]2. Budget'!$C$10:$CN$93, 78, 2), 0)</f>
        <v>40473.399999999994</v>
      </c>
      <c r="CV33" s="18">
        <f>CM33+CP33+CS33</f>
        <v>40473.39</v>
      </c>
      <c r="CW33" s="18">
        <f>CU33-CV33</f>
        <v>9.9999999947613105E-3</v>
      </c>
      <c r="DA33" s="12">
        <f>SUMIFS($F33:$CW33,$F$6:$CW$6,DA$6,$F$4:$CW$4,DA$5)+CX126</f>
        <v>13491.133333333331</v>
      </c>
      <c r="DB33" s="13">
        <f>SUMIFS($F33:$CW33,$F$6:$CW$6,DB$6,$F$4:$CW$4,DB$5)+CY33</f>
        <v>0</v>
      </c>
      <c r="DC33" s="13">
        <f>SUMIFS($F33:$CW33,$F$6:$CW$6,DC$6,$F$4:$CW$4,DC$5)+CZ33</f>
        <v>13491.133333333331</v>
      </c>
      <c r="DD33" s="13">
        <f>SUMIFS($F33:$CW33,$F$6:$CW$6,DD$6,$F$4:$CW$4,DD$5)+DA33</f>
        <v>26982.266666666663</v>
      </c>
      <c r="DE33" s="13">
        <f>SUMIFS($F33:$CW33,$F$6:$CW$6,DE$6,$F$4:$CW$4,DE$5)+DB33</f>
        <v>0</v>
      </c>
      <c r="DF33" s="13">
        <f>SUMIFS($F33:$CW33,$F$6:$CW$6,DF$6,$F$4:$CW$4,DF$5)+DC33</f>
        <v>26982.266666666663</v>
      </c>
      <c r="DG33" s="13">
        <f>SUMIFS($F33:$CW33,$F$6:$CW$6,DG$6,$F$4:$CW$4,DG$5)+DD33</f>
        <v>40473.399999999994</v>
      </c>
      <c r="DH33" s="13">
        <f>SUMIFS($F33:$CW33,$F$6:$CW$6,DH$6,$F$4:$CW$4,DH$5)+DE33</f>
        <v>13491.13</v>
      </c>
      <c r="DI33" s="13">
        <f>SUMIFS($F33:$CW33,$F$6:$CW$6,DI$6,$F$4:$CW$4,DI$5)+DF33</f>
        <v>26982.269999999997</v>
      </c>
      <c r="DJ33" s="13">
        <f>SUMIFS($F33:$CW33,$F$6:$CW$6,DJ$6,$F$4:$CW$4,DJ$5)+DG33</f>
        <v>53964.533333333326</v>
      </c>
      <c r="DK33" s="13">
        <f>SUMIFS($F33:$CW33,$F$6:$CW$6,DK$6,$F$4:$CW$4,DK$5)+DH33</f>
        <v>26982.26</v>
      </c>
      <c r="DL33" s="13">
        <f>SUMIFS($F33:$CW33,$F$6:$CW$6,DL$6,$F$4:$CW$4,DL$5)+DI33</f>
        <v>26982.273333333331</v>
      </c>
      <c r="DM33" s="13">
        <f>SUMIFS($F33:$CW33,$F$6:$CW$6,DM$6,$F$4:$CW$4,DM$5)+DJ33</f>
        <v>67455.666666666657</v>
      </c>
      <c r="DN33" s="13">
        <f>SUMIFS($F33:$CW33,$F$6:$CW$6,DN$6,$F$4:$CW$4,DN$5)+DK33</f>
        <v>40473.39</v>
      </c>
      <c r="DO33" s="13">
        <f>SUMIFS($F33:$CW33,$F$6:$CW$6,DO$6,$F$4:$CW$4,DO$5)+DL33</f>
        <v>26982.276666666665</v>
      </c>
      <c r="DP33" s="13">
        <f>SUMIFS($F33:$CW33,$F$6:$CW$6,DP$6,$F$4:$CW$4,DP$5)+DM33</f>
        <v>80946.799999999988</v>
      </c>
      <c r="DQ33" s="13">
        <f>SUMIFS($F33:$CW33,$F$6:$CW$6,DQ$6,$F$4:$CW$4,DQ$5)+DN33</f>
        <v>53964.52</v>
      </c>
      <c r="DR33" s="13">
        <f>SUMIFS($F33:$CW33,$F$6:$CW$6,DR$6,$F$4:$CW$4,DR$5)+DO33</f>
        <v>26982.28</v>
      </c>
      <c r="DS33" s="13">
        <f>SUMIFS($F33:$CW33,$F$6:$CW$6,DS$6,$F$4:$CW$4,DS$5)+DP33</f>
        <v>94437.93333333332</v>
      </c>
      <c r="DT33" s="13">
        <f>SUMIFS($F33:$CW33,$F$6:$CW$6,DT$6,$F$4:$CW$4,DT$5)+DQ33</f>
        <v>67455.649999999994</v>
      </c>
      <c r="DU33" s="13">
        <f>SUMIFS($F33:$CW33,$F$6:$CW$6,DU$6,$F$4:$CW$4,DU$5)+DR33</f>
        <v>26982.283333333333</v>
      </c>
      <c r="DV33" s="13">
        <f>SUMIFS($F33:$CW33,$F$6:$CW$6,DV$6,$F$4:$CW$4,DV$5)+DS33</f>
        <v>107929.06666666665</v>
      </c>
      <c r="DW33" s="13">
        <f>SUMIFS($F33:$CW33,$F$6:$CW$6,DW$6,$F$4:$CW$4,DW$5)+DT33</f>
        <v>80946.78</v>
      </c>
      <c r="DX33" s="13">
        <f>SUMIFS($F33:$CW33,$F$6:$CW$6,DX$6,$F$4:$CW$4,DX$5)+DU33</f>
        <v>26982.286666666667</v>
      </c>
      <c r="DY33" s="13">
        <f>SUMIFS($F33:$CW33,$F$6:$CW$6,DY$6,$F$4:$CW$4,DY$5)+DV33</f>
        <v>121420.19999999998</v>
      </c>
      <c r="DZ33" s="13">
        <f>SUMIFS($F33:$CW33,$F$6:$CW$6,DZ$6,$F$4:$CW$4,DZ$5)+DW33</f>
        <v>94437.91</v>
      </c>
      <c r="EA33" s="13">
        <f>SUMIFS($F33:$CW33,$F$6:$CW$6,EA$6,$F$4:$CW$4,EA$5)+DX33</f>
        <v>26982.29</v>
      </c>
      <c r="EB33" s="13">
        <f>SUMIFS($F33:$CW33,$F$6:$CW$6,EB$6,$F$4:$CW$4,EB$5)+DY33</f>
        <v>134911.33333333331</v>
      </c>
      <c r="EC33" s="13">
        <f>SUMIFS($F33:$CW33,$F$6:$CW$6,EC$6,$F$4:$CW$4,EC$5)+DZ33</f>
        <v>107929.04000000001</v>
      </c>
      <c r="ED33" s="13">
        <f>SUMIFS($F33:$CW33,$F$6:$CW$6,ED$6,$F$4:$CW$4,ED$5)+EA33</f>
        <v>26982.293333333335</v>
      </c>
      <c r="EE33" s="13">
        <f>SUMIFS($F33:$CW33,$F$6:$CW$6,EE$6,$F$4:$CW$4,EE$5)+EB33</f>
        <v>148402.46666666665</v>
      </c>
      <c r="EF33" s="13">
        <f>SUMIFS($F33:$CW33,$F$6:$CW$6,EF$6,$F$4:$CW$4,EF$5)+EC33</f>
        <v>121420.17000000001</v>
      </c>
      <c r="EG33" s="13">
        <f>SUMIFS($F33:$CW33,$F$6:$CW$6,EG$6,$F$4:$CW$4,EG$5)+ED33</f>
        <v>26982.296666666669</v>
      </c>
      <c r="EH33" s="13">
        <f>SUMIFS($F33:$CW33,$F$6:$CW$6,EH$6,$F$4:$CW$4,EH$5)+EE33</f>
        <v>161893.59999999998</v>
      </c>
      <c r="EI33" s="13">
        <f>SUMIFS($F33:$CW33,$F$6:$CW$6,EI$6,$F$4:$CW$4,EI$5)+EF33</f>
        <v>134911.30000000002</v>
      </c>
      <c r="EJ33" s="13">
        <f>SUMIFS($F33:$CW33,$F$6:$CW$6,EJ$6,$F$4:$CW$4,EJ$5)+EG33</f>
        <v>26982.300000000003</v>
      </c>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5"/>
    </row>
    <row r="34" spans="2:212" ht="29" x14ac:dyDescent="0.35">
      <c r="B34" s="23">
        <v>1808</v>
      </c>
      <c r="D34" s="22" t="str">
        <f>IFERROR(VLOOKUP($B34,'[1]2. Budget'!$C$7:$CN$104,5,2),"-")</f>
        <v>Support school leadership structures to implement CSE, DBE HIV/TB and ISHP - Tablets for learner support agents</v>
      </c>
      <c r="E34" s="22" t="str">
        <f>IFERROR(VLOOKUP($B34,'[1]2. Budget'!$C$7:$CN$104,7,2),"-")</f>
        <v>9.1 IT - computers, computer equipment, software and applications</v>
      </c>
      <c r="BB34" s="19">
        <f>BK34/3</f>
        <v>0</v>
      </c>
      <c r="BC34" s="12">
        <f>SUMIFS('[1]3. Expenditure Journal'!$N:$N,'[1]3. Expenditure Journal'!$Y:$Y,'12. Data'!$B34,'[1]3. Expenditure Journal'!$B:$B,'12. Data'!BC$4)</f>
        <v>0</v>
      </c>
      <c r="BD34" s="21">
        <f>BB34-BC34</f>
        <v>0</v>
      </c>
      <c r="BE34" s="19">
        <f>BK34/3</f>
        <v>0</v>
      </c>
      <c r="BF34" s="12">
        <f>SUMIFS('[1]3. Expenditure Journal'!$N:$N,'[1]3. Expenditure Journal'!$Y:$Y,'12. Data'!$B34,'[1]3. Expenditure Journal'!$B:$B,'12. Data'!BF$4)</f>
        <v>0</v>
      </c>
      <c r="BG34" s="21">
        <f>BE34-BF34</f>
        <v>0</v>
      </c>
      <c r="BH34" s="19">
        <f>BK34/3</f>
        <v>0</v>
      </c>
      <c r="BI34" s="12">
        <f>SUMIFS('[1]3. Expenditure Journal'!$N:$N,'[1]3. Expenditure Journal'!$Y:$Y,'12. Data'!$B34,'[1]3. Expenditure Journal'!$B:$B,'12. Data'!BI$4)</f>
        <v>0</v>
      </c>
      <c r="BJ34" s="21">
        <f>BH34-BI34</f>
        <v>0</v>
      </c>
      <c r="BK34" s="18">
        <f>IFERROR(VLOOKUP($B34, '[1]2. Budget'!$C$10:$CN$93, 63, 2), 0)</f>
        <v>0</v>
      </c>
      <c r="BL34" s="18">
        <f>BC34+BF34+BI34</f>
        <v>0</v>
      </c>
      <c r="BM34" s="18">
        <f>BK34-BL34</f>
        <v>0</v>
      </c>
      <c r="BN34" s="19">
        <f>BW34/3</f>
        <v>26455.652507431205</v>
      </c>
      <c r="BO34" s="12">
        <f>SUMIFS('[1]3. Expenditure Journal'!$N:$N,'[1]3. Expenditure Journal'!$Y:$Y,'12. Data'!$B34,'[1]3. Expenditure Journal'!$B:$B,'12. Data'!BO$4)</f>
        <v>0</v>
      </c>
      <c r="BP34" s="21">
        <f>BN34-BO34</f>
        <v>26455.652507431205</v>
      </c>
      <c r="BQ34" s="19">
        <f>BW34/3</f>
        <v>26455.652507431205</v>
      </c>
      <c r="BR34" s="12">
        <f>SUMIFS('[1]3. Expenditure Journal'!$N:$N,'[1]3. Expenditure Journal'!$Y:$Y,'12. Data'!$B34,'[1]3. Expenditure Journal'!$B:$B,'12. Data'!BR$4)</f>
        <v>0</v>
      </c>
      <c r="BS34" s="21">
        <f>BQ34-BR34</f>
        <v>26455.652507431205</v>
      </c>
      <c r="BT34" s="19">
        <f>BW34/3</f>
        <v>26455.652507431205</v>
      </c>
      <c r="BU34" s="12">
        <f>SUMIFS('[1]3. Expenditure Journal'!$N:$N,'[1]3. Expenditure Journal'!$Y:$Y,'12. Data'!$B34,'[1]3. Expenditure Journal'!$B:$B,'12. Data'!BU$4)</f>
        <v>0</v>
      </c>
      <c r="BV34" s="21">
        <f>BT34-BU34</f>
        <v>26455.652507431205</v>
      </c>
      <c r="BW34" s="18">
        <f>IFERROR(VLOOKUP($B34, '[1]2. Budget'!$C$10:$CN$93, 68, 2), 0)</f>
        <v>79366.957522293611</v>
      </c>
      <c r="BX34" s="18">
        <f>BO34+BR34+BU34</f>
        <v>0</v>
      </c>
      <c r="BY34" s="18">
        <f>BW34-BX34</f>
        <v>79366.957522293611</v>
      </c>
      <c r="BZ34" s="19">
        <f>CI34/3</f>
        <v>0</v>
      </c>
      <c r="CA34" s="12">
        <f>SUMIFS('[1]3. Expenditure Journal'!$N:$N,'[1]3. Expenditure Journal'!$Y:$Y,'12. Data'!$B34,'[1]3. Expenditure Journal'!$B:$B,'12. Data'!CA$4)</f>
        <v>0</v>
      </c>
      <c r="CB34" s="21">
        <f>BZ34-CA34</f>
        <v>0</v>
      </c>
      <c r="CC34" s="19">
        <f>CI34/3</f>
        <v>0</v>
      </c>
      <c r="CD34" s="12">
        <f>SUMIFS('[1]3. Expenditure Journal'!$N:$N,'[1]3. Expenditure Journal'!$Y:$Y,'12. Data'!$B34,'[1]3. Expenditure Journal'!$B:$B,'12. Data'!CD$4)</f>
        <v>0</v>
      </c>
      <c r="CE34" s="21">
        <f>CC34-CD34</f>
        <v>0</v>
      </c>
      <c r="CF34" s="19">
        <f>CI34/3</f>
        <v>0</v>
      </c>
      <c r="CG34" s="12">
        <f>SUMIFS('[1]3. Expenditure Journal'!$N:$N,'[1]3. Expenditure Journal'!$Y:$Y,'12. Data'!$B34,'[1]3. Expenditure Journal'!$B:$B,'12. Data'!CG$4)</f>
        <v>0</v>
      </c>
      <c r="CH34" s="21">
        <f>CF34-CG34</f>
        <v>0</v>
      </c>
      <c r="CI34" s="18">
        <f>IFERROR(VLOOKUP($B34, '[1]2. Budget'!$C$10:$CN$93, 73, 2), 0)</f>
        <v>0</v>
      </c>
      <c r="CJ34" s="18">
        <f>CA34+CD34+CG34</f>
        <v>0</v>
      </c>
      <c r="CK34" s="18">
        <f>CI34-CJ34</f>
        <v>0</v>
      </c>
      <c r="CL34" s="19">
        <f>CU34/3</f>
        <v>0</v>
      </c>
      <c r="CM34" s="12">
        <f>SUMIFS('[1]3. Expenditure Journal'!$N:$N,'[1]3. Expenditure Journal'!$Y:$Y,'12. Data'!$B34,'[1]3. Expenditure Journal'!$B:$B,'12. Data'!CM$4)</f>
        <v>0</v>
      </c>
      <c r="CN34" s="21">
        <f>CL34-CM34</f>
        <v>0</v>
      </c>
      <c r="CO34" s="19">
        <f>CU34/3</f>
        <v>0</v>
      </c>
      <c r="CP34" s="12">
        <f>SUMIFS('[1]3. Expenditure Journal'!$N:$N,'[1]3. Expenditure Journal'!$Y:$Y,'12. Data'!$B34,'[1]3. Expenditure Journal'!$B:$B,'12. Data'!CP$4)</f>
        <v>0</v>
      </c>
      <c r="CQ34" s="21">
        <f>CO34-CP34</f>
        <v>0</v>
      </c>
      <c r="CR34" s="19">
        <f>CU34/3</f>
        <v>0</v>
      </c>
      <c r="CS34" s="12">
        <f>SUMIFS('[1]3. Expenditure Journal'!$N:$N,'[1]3. Expenditure Journal'!$Y:$Y,'12. Data'!$B34,'[1]3. Expenditure Journal'!$B:$B,'12. Data'!CS$4)</f>
        <v>0</v>
      </c>
      <c r="CT34" s="21">
        <f>CR34-CS34</f>
        <v>0</v>
      </c>
      <c r="CU34" s="18">
        <f>IFERROR(VLOOKUP($B34, '[1]2. Budget'!$C$10:$CN$93, 78, 2), 0)</f>
        <v>0</v>
      </c>
      <c r="CV34" s="18">
        <f>CM34+CP34+CS34</f>
        <v>0</v>
      </c>
      <c r="CW34" s="18">
        <f>CU34-CV34</f>
        <v>0</v>
      </c>
      <c r="DA34" s="12">
        <f>SUMIFS($F34:$CW34,$F$6:$CW$6,DA$6,$F$4:$CW$4,DA$5)+CX127</f>
        <v>0</v>
      </c>
      <c r="DB34" s="13">
        <f>SUMIFS($F34:$CW34,$F$6:$CW$6,DB$6,$F$4:$CW$4,DB$5)+CY34</f>
        <v>0</v>
      </c>
      <c r="DC34" s="13">
        <f>SUMIFS($F34:$CW34,$F$6:$CW$6,DC$6,$F$4:$CW$4,DC$5)+CZ34</f>
        <v>0</v>
      </c>
      <c r="DD34" s="13">
        <f>SUMIFS($F34:$CW34,$F$6:$CW$6,DD$6,$F$4:$CW$4,DD$5)+DA34</f>
        <v>0</v>
      </c>
      <c r="DE34" s="13">
        <f>SUMIFS($F34:$CW34,$F$6:$CW$6,DE$6,$F$4:$CW$4,DE$5)+DB34</f>
        <v>0</v>
      </c>
      <c r="DF34" s="13">
        <f>SUMIFS($F34:$CW34,$F$6:$CW$6,DF$6,$F$4:$CW$4,DF$5)+DC34</f>
        <v>0</v>
      </c>
      <c r="DG34" s="13">
        <f>SUMIFS($F34:$CW34,$F$6:$CW$6,DG$6,$F$4:$CW$4,DG$5)+DD34</f>
        <v>0</v>
      </c>
      <c r="DH34" s="13">
        <f>SUMIFS($F34:$CW34,$F$6:$CW$6,DH$6,$F$4:$CW$4,DH$5)+DE34</f>
        <v>0</v>
      </c>
      <c r="DI34" s="13">
        <f>SUMIFS($F34:$CW34,$F$6:$CW$6,DI$6,$F$4:$CW$4,DI$5)+DF34</f>
        <v>0</v>
      </c>
      <c r="DJ34" s="13">
        <f>SUMIFS($F34:$CW34,$F$6:$CW$6,DJ$6,$F$4:$CW$4,DJ$5)+DG34</f>
        <v>26455.652507431205</v>
      </c>
      <c r="DK34" s="13">
        <f>SUMIFS($F34:$CW34,$F$6:$CW$6,DK$6,$F$4:$CW$4,DK$5)+DH34</f>
        <v>0</v>
      </c>
      <c r="DL34" s="13">
        <f>SUMIFS($F34:$CW34,$F$6:$CW$6,DL$6,$F$4:$CW$4,DL$5)+DI34</f>
        <v>26455.652507431205</v>
      </c>
      <c r="DM34" s="13">
        <f>SUMIFS($F34:$CW34,$F$6:$CW$6,DM$6,$F$4:$CW$4,DM$5)+DJ34</f>
        <v>52911.30501486241</v>
      </c>
      <c r="DN34" s="13">
        <f>SUMIFS($F34:$CW34,$F$6:$CW$6,DN$6,$F$4:$CW$4,DN$5)+DK34</f>
        <v>0</v>
      </c>
      <c r="DO34" s="13">
        <f>SUMIFS($F34:$CW34,$F$6:$CW$6,DO$6,$F$4:$CW$4,DO$5)+DL34</f>
        <v>52911.30501486241</v>
      </c>
      <c r="DP34" s="13">
        <f>SUMIFS($F34:$CW34,$F$6:$CW$6,DP$6,$F$4:$CW$4,DP$5)+DM34</f>
        <v>79366.957522293611</v>
      </c>
      <c r="DQ34" s="13">
        <f>SUMIFS($F34:$CW34,$F$6:$CW$6,DQ$6,$F$4:$CW$4,DQ$5)+DN34</f>
        <v>0</v>
      </c>
      <c r="DR34" s="13">
        <f>SUMIFS($F34:$CW34,$F$6:$CW$6,DR$6,$F$4:$CW$4,DR$5)+DO34</f>
        <v>79366.957522293611</v>
      </c>
      <c r="DS34" s="13">
        <f>SUMIFS($F34:$CW34,$F$6:$CW$6,DS$6,$F$4:$CW$4,DS$5)+DP34</f>
        <v>79366.957522293611</v>
      </c>
      <c r="DT34" s="13">
        <f>SUMIFS($F34:$CW34,$F$6:$CW$6,DT$6,$F$4:$CW$4,DT$5)+DQ34</f>
        <v>0</v>
      </c>
      <c r="DU34" s="13">
        <f>SUMIFS($F34:$CW34,$F$6:$CW$6,DU$6,$F$4:$CW$4,DU$5)+DR34</f>
        <v>79366.957522293611</v>
      </c>
      <c r="DV34" s="13">
        <f>SUMIFS($F34:$CW34,$F$6:$CW$6,DV$6,$F$4:$CW$4,DV$5)+DS34</f>
        <v>79366.957522293611</v>
      </c>
      <c r="DW34" s="13">
        <f>SUMIFS($F34:$CW34,$F$6:$CW$6,DW$6,$F$4:$CW$4,DW$5)+DT34</f>
        <v>0</v>
      </c>
      <c r="DX34" s="13">
        <f>SUMIFS($F34:$CW34,$F$6:$CW$6,DX$6,$F$4:$CW$4,DX$5)+DU34</f>
        <v>79366.957522293611</v>
      </c>
      <c r="DY34" s="13">
        <f>SUMIFS($F34:$CW34,$F$6:$CW$6,DY$6,$F$4:$CW$4,DY$5)+DV34</f>
        <v>79366.957522293611</v>
      </c>
      <c r="DZ34" s="13">
        <f>SUMIFS($F34:$CW34,$F$6:$CW$6,DZ$6,$F$4:$CW$4,DZ$5)+DW34</f>
        <v>0</v>
      </c>
      <c r="EA34" s="13">
        <f>SUMIFS($F34:$CW34,$F$6:$CW$6,EA$6,$F$4:$CW$4,EA$5)+DX34</f>
        <v>79366.957522293611</v>
      </c>
      <c r="EB34" s="13">
        <f>SUMIFS($F34:$CW34,$F$6:$CW$6,EB$6,$F$4:$CW$4,EB$5)+DY34</f>
        <v>79366.957522293611</v>
      </c>
      <c r="EC34" s="13">
        <f>SUMIFS($F34:$CW34,$F$6:$CW$6,EC$6,$F$4:$CW$4,EC$5)+DZ34</f>
        <v>0</v>
      </c>
      <c r="ED34" s="13">
        <f>SUMIFS($F34:$CW34,$F$6:$CW$6,ED$6,$F$4:$CW$4,ED$5)+EA34</f>
        <v>79366.957522293611</v>
      </c>
      <c r="EE34" s="13">
        <f>SUMIFS($F34:$CW34,$F$6:$CW$6,EE$6,$F$4:$CW$4,EE$5)+EB34</f>
        <v>79366.957522293611</v>
      </c>
      <c r="EF34" s="13">
        <f>SUMIFS($F34:$CW34,$F$6:$CW$6,EF$6,$F$4:$CW$4,EF$5)+EC34</f>
        <v>0</v>
      </c>
      <c r="EG34" s="13">
        <f>SUMIFS($F34:$CW34,$F$6:$CW$6,EG$6,$F$4:$CW$4,EG$5)+ED34</f>
        <v>79366.957522293611</v>
      </c>
      <c r="EH34" s="13">
        <f>SUMIFS($F34:$CW34,$F$6:$CW$6,EH$6,$F$4:$CW$4,EH$5)+EE34</f>
        <v>79366.957522293611</v>
      </c>
      <c r="EI34" s="13">
        <f>SUMIFS($F34:$CW34,$F$6:$CW$6,EI$6,$F$4:$CW$4,EI$5)+EF34</f>
        <v>0</v>
      </c>
      <c r="EJ34" s="13">
        <f>SUMIFS($F34:$CW34,$F$6:$CW$6,EJ$6,$F$4:$CW$4,EJ$5)+EG34</f>
        <v>79366.957522293611</v>
      </c>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5"/>
    </row>
    <row r="35" spans="2:212" ht="43.5" x14ac:dyDescent="0.35">
      <c r="B35" s="23">
        <v>1809</v>
      </c>
      <c r="D35" s="22" t="str">
        <f>IFERROR(VLOOKUP($B35,'[1]2. Budget'!$C$7:$CN$104,5,2),"-")</f>
        <v>Intensify the use of digital/social platforms (e.g. B-Wise, social media influencers) as part of peer-led communication and awareness - AGYW &amp; ABYM Influencers</v>
      </c>
      <c r="E35" s="22" t="str">
        <f>IFERROR(VLOOKUP($B35,'[1]2. Budget'!$C$7:$CN$104,7,2),"-")</f>
        <v>1.2 Salaries - outreach workers, medical staff and other service providers</v>
      </c>
      <c r="BB35" s="19">
        <f>BK35/3</f>
        <v>0</v>
      </c>
      <c r="BC35" s="12">
        <f>SUMIFS('[1]3. Expenditure Journal'!$N:$N,'[1]3. Expenditure Journal'!$Y:$Y,'12. Data'!$B35,'[1]3. Expenditure Journal'!$B:$B,'12. Data'!BC$4)</f>
        <v>0</v>
      </c>
      <c r="BD35" s="21">
        <f>BB35-BC35</f>
        <v>0</v>
      </c>
      <c r="BE35" s="19">
        <f>BK35/3</f>
        <v>0</v>
      </c>
      <c r="BF35" s="12">
        <f>SUMIFS('[1]3. Expenditure Journal'!$N:$N,'[1]3. Expenditure Journal'!$Y:$Y,'12. Data'!$B35,'[1]3. Expenditure Journal'!$B:$B,'12. Data'!BF$4)</f>
        <v>0</v>
      </c>
      <c r="BG35" s="21">
        <f>BE35-BF35</f>
        <v>0</v>
      </c>
      <c r="BH35" s="19">
        <f>BK35/3</f>
        <v>0</v>
      </c>
      <c r="BI35" s="12">
        <f>SUMIFS('[1]3. Expenditure Journal'!$N:$N,'[1]3. Expenditure Journal'!$Y:$Y,'12. Data'!$B35,'[1]3. Expenditure Journal'!$B:$B,'12. Data'!BI$4)</f>
        <v>0</v>
      </c>
      <c r="BJ35" s="21">
        <f>BH35-BI35</f>
        <v>0</v>
      </c>
      <c r="BK35" s="18">
        <f>IFERROR(VLOOKUP($B35, '[1]2. Budget'!$C$10:$CN$93, 63, 2), 0)</f>
        <v>0</v>
      </c>
      <c r="BL35" s="18">
        <f>BC35+BF35+BI35</f>
        <v>0</v>
      </c>
      <c r="BM35" s="18">
        <f>BK35-BL35</f>
        <v>0</v>
      </c>
      <c r="BN35" s="19">
        <f>BW35/3</f>
        <v>4000</v>
      </c>
      <c r="BO35" s="12">
        <f>SUMIFS('[1]3. Expenditure Journal'!$N:$N,'[1]3. Expenditure Journal'!$Y:$Y,'12. Data'!$B35,'[1]3. Expenditure Journal'!$B:$B,'12. Data'!BO$4)</f>
        <v>0</v>
      </c>
      <c r="BP35" s="21">
        <f>BN35-BO35</f>
        <v>4000</v>
      </c>
      <c r="BQ35" s="19">
        <f>BW35/3</f>
        <v>4000</v>
      </c>
      <c r="BR35" s="12">
        <f>SUMIFS('[1]3. Expenditure Journal'!$N:$N,'[1]3. Expenditure Journal'!$Y:$Y,'12. Data'!$B35,'[1]3. Expenditure Journal'!$B:$B,'12. Data'!BR$4)</f>
        <v>0</v>
      </c>
      <c r="BS35" s="21">
        <f>BQ35-BR35</f>
        <v>4000</v>
      </c>
      <c r="BT35" s="19">
        <f>BW35/3</f>
        <v>4000</v>
      </c>
      <c r="BU35" s="12">
        <f>SUMIFS('[1]3. Expenditure Journal'!$N:$N,'[1]3. Expenditure Journal'!$Y:$Y,'12. Data'!$B35,'[1]3. Expenditure Journal'!$B:$B,'12. Data'!BU$4)</f>
        <v>0</v>
      </c>
      <c r="BV35" s="21">
        <f>BT35-BU35</f>
        <v>4000</v>
      </c>
      <c r="BW35" s="18">
        <f>IFERROR(VLOOKUP($B35, '[1]2. Budget'!$C$10:$CN$93, 68, 2), 0)</f>
        <v>12000</v>
      </c>
      <c r="BX35" s="18">
        <f>BO35+BR35+BU35</f>
        <v>0</v>
      </c>
      <c r="BY35" s="18">
        <f>BW35-BX35</f>
        <v>12000</v>
      </c>
      <c r="BZ35" s="19">
        <f>CI35/3</f>
        <v>4000</v>
      </c>
      <c r="CA35" s="12">
        <f>SUMIFS('[1]3. Expenditure Journal'!$N:$N,'[1]3. Expenditure Journal'!$Y:$Y,'12. Data'!$B35,'[1]3. Expenditure Journal'!$B:$B,'12. Data'!CA$4)</f>
        <v>0</v>
      </c>
      <c r="CB35" s="21">
        <f>BZ35-CA35</f>
        <v>4000</v>
      </c>
      <c r="CC35" s="19">
        <f>CI35/3</f>
        <v>4000</v>
      </c>
      <c r="CD35" s="12">
        <f>SUMIFS('[1]3. Expenditure Journal'!$N:$N,'[1]3. Expenditure Journal'!$Y:$Y,'12. Data'!$B35,'[1]3. Expenditure Journal'!$B:$B,'12. Data'!CD$4)</f>
        <v>0</v>
      </c>
      <c r="CE35" s="21">
        <f>CC35-CD35</f>
        <v>4000</v>
      </c>
      <c r="CF35" s="19">
        <f>CI35/3</f>
        <v>4000</v>
      </c>
      <c r="CG35" s="12">
        <f>SUMIFS('[1]3. Expenditure Journal'!$N:$N,'[1]3. Expenditure Journal'!$Y:$Y,'12. Data'!$B35,'[1]3. Expenditure Journal'!$B:$B,'12. Data'!CG$4)</f>
        <v>0</v>
      </c>
      <c r="CH35" s="21">
        <f>CF35-CG35</f>
        <v>4000</v>
      </c>
      <c r="CI35" s="18">
        <f>IFERROR(VLOOKUP($B35, '[1]2. Budget'!$C$10:$CN$93, 73, 2), 0)</f>
        <v>12000</v>
      </c>
      <c r="CJ35" s="18">
        <f>CA35+CD35+CG35</f>
        <v>0</v>
      </c>
      <c r="CK35" s="18">
        <f>CI35-CJ35</f>
        <v>12000</v>
      </c>
      <c r="CL35" s="19">
        <f>CU35/3</f>
        <v>4000</v>
      </c>
      <c r="CM35" s="12">
        <f>SUMIFS('[1]3. Expenditure Journal'!$N:$N,'[1]3. Expenditure Journal'!$Y:$Y,'12. Data'!$B35,'[1]3. Expenditure Journal'!$B:$B,'12. Data'!CM$4)</f>
        <v>0</v>
      </c>
      <c r="CN35" s="21">
        <f>CL35-CM35</f>
        <v>4000</v>
      </c>
      <c r="CO35" s="19">
        <f>CU35/3</f>
        <v>4000</v>
      </c>
      <c r="CP35" s="12">
        <f>SUMIFS('[1]3. Expenditure Journal'!$N:$N,'[1]3. Expenditure Journal'!$Y:$Y,'12. Data'!$B35,'[1]3. Expenditure Journal'!$B:$B,'12. Data'!CP$4)</f>
        <v>4000</v>
      </c>
      <c r="CQ35" s="21">
        <f>CO35-CP35</f>
        <v>0</v>
      </c>
      <c r="CR35" s="19">
        <f>CU35/3</f>
        <v>4000</v>
      </c>
      <c r="CS35" s="12">
        <f>SUMIFS('[1]3. Expenditure Journal'!$N:$N,'[1]3. Expenditure Journal'!$Y:$Y,'12. Data'!$B35,'[1]3. Expenditure Journal'!$B:$B,'12. Data'!CS$4)</f>
        <v>4000</v>
      </c>
      <c r="CT35" s="21">
        <f>CR35-CS35</f>
        <v>0</v>
      </c>
      <c r="CU35" s="18">
        <f>IFERROR(VLOOKUP($B35, '[1]2. Budget'!$C$10:$CN$93, 78, 2), 0)</f>
        <v>12000</v>
      </c>
      <c r="CV35" s="18">
        <f>CM35+CP35+CS35</f>
        <v>8000</v>
      </c>
      <c r="CW35" s="18">
        <f>CU35-CV35</f>
        <v>4000</v>
      </c>
      <c r="DA35" s="12">
        <f>SUMIFS($F35:$CW35,$F$6:$CW$6,DA$6,$F$4:$CW$4,DA$5)+CX128</f>
        <v>0</v>
      </c>
      <c r="DB35" s="13">
        <f>SUMIFS($F35:$CW35,$F$6:$CW$6,DB$6,$F$4:$CW$4,DB$5)+CY35</f>
        <v>0</v>
      </c>
      <c r="DC35" s="13">
        <f>SUMIFS($F35:$CW35,$F$6:$CW$6,DC$6,$F$4:$CW$4,DC$5)+CZ35</f>
        <v>0</v>
      </c>
      <c r="DD35" s="13">
        <f>SUMIFS($F35:$CW35,$F$6:$CW$6,DD$6,$F$4:$CW$4,DD$5)+DA35</f>
        <v>0</v>
      </c>
      <c r="DE35" s="13">
        <f>SUMIFS($F35:$CW35,$F$6:$CW$6,DE$6,$F$4:$CW$4,DE$5)+DB35</f>
        <v>0</v>
      </c>
      <c r="DF35" s="13">
        <f>SUMIFS($F35:$CW35,$F$6:$CW$6,DF$6,$F$4:$CW$4,DF$5)+DC35</f>
        <v>0</v>
      </c>
      <c r="DG35" s="13">
        <f>SUMIFS($F35:$CW35,$F$6:$CW$6,DG$6,$F$4:$CW$4,DG$5)+DD35</f>
        <v>0</v>
      </c>
      <c r="DH35" s="13">
        <f>SUMIFS($F35:$CW35,$F$6:$CW$6,DH$6,$F$4:$CW$4,DH$5)+DE35</f>
        <v>0</v>
      </c>
      <c r="DI35" s="13">
        <f>SUMIFS($F35:$CW35,$F$6:$CW$6,DI$6,$F$4:$CW$4,DI$5)+DF35</f>
        <v>0</v>
      </c>
      <c r="DJ35" s="13">
        <f>SUMIFS($F35:$CW35,$F$6:$CW$6,DJ$6,$F$4:$CW$4,DJ$5)+DG35</f>
        <v>4000</v>
      </c>
      <c r="DK35" s="13">
        <f>SUMIFS($F35:$CW35,$F$6:$CW$6,DK$6,$F$4:$CW$4,DK$5)+DH35</f>
        <v>0</v>
      </c>
      <c r="DL35" s="13">
        <f>SUMIFS($F35:$CW35,$F$6:$CW$6,DL$6,$F$4:$CW$4,DL$5)+DI35</f>
        <v>4000</v>
      </c>
      <c r="DM35" s="13">
        <f>SUMIFS($F35:$CW35,$F$6:$CW$6,DM$6,$F$4:$CW$4,DM$5)+DJ35</f>
        <v>8000</v>
      </c>
      <c r="DN35" s="13">
        <f>SUMIFS($F35:$CW35,$F$6:$CW$6,DN$6,$F$4:$CW$4,DN$5)+DK35</f>
        <v>0</v>
      </c>
      <c r="DO35" s="13">
        <f>SUMIFS($F35:$CW35,$F$6:$CW$6,DO$6,$F$4:$CW$4,DO$5)+DL35</f>
        <v>8000</v>
      </c>
      <c r="DP35" s="13">
        <f>SUMIFS($F35:$CW35,$F$6:$CW$6,DP$6,$F$4:$CW$4,DP$5)+DM35</f>
        <v>12000</v>
      </c>
      <c r="DQ35" s="13">
        <f>SUMIFS($F35:$CW35,$F$6:$CW$6,DQ$6,$F$4:$CW$4,DQ$5)+DN35</f>
        <v>0</v>
      </c>
      <c r="DR35" s="13">
        <f>SUMIFS($F35:$CW35,$F$6:$CW$6,DR$6,$F$4:$CW$4,DR$5)+DO35</f>
        <v>12000</v>
      </c>
      <c r="DS35" s="13">
        <f>SUMIFS($F35:$CW35,$F$6:$CW$6,DS$6,$F$4:$CW$4,DS$5)+DP35</f>
        <v>16000</v>
      </c>
      <c r="DT35" s="13">
        <f>SUMIFS($F35:$CW35,$F$6:$CW$6,DT$6,$F$4:$CW$4,DT$5)+DQ35</f>
        <v>0</v>
      </c>
      <c r="DU35" s="13">
        <f>SUMIFS($F35:$CW35,$F$6:$CW$6,DU$6,$F$4:$CW$4,DU$5)+DR35</f>
        <v>16000</v>
      </c>
      <c r="DV35" s="13">
        <f>SUMIFS($F35:$CW35,$F$6:$CW$6,DV$6,$F$4:$CW$4,DV$5)+DS35</f>
        <v>20000</v>
      </c>
      <c r="DW35" s="13">
        <f>SUMIFS($F35:$CW35,$F$6:$CW$6,DW$6,$F$4:$CW$4,DW$5)+DT35</f>
        <v>0</v>
      </c>
      <c r="DX35" s="13">
        <f>SUMIFS($F35:$CW35,$F$6:$CW$6,DX$6,$F$4:$CW$4,DX$5)+DU35</f>
        <v>20000</v>
      </c>
      <c r="DY35" s="13">
        <f>SUMIFS($F35:$CW35,$F$6:$CW$6,DY$6,$F$4:$CW$4,DY$5)+DV35</f>
        <v>24000</v>
      </c>
      <c r="DZ35" s="13">
        <f>SUMIFS($F35:$CW35,$F$6:$CW$6,DZ$6,$F$4:$CW$4,DZ$5)+DW35</f>
        <v>0</v>
      </c>
      <c r="EA35" s="13">
        <f>SUMIFS($F35:$CW35,$F$6:$CW$6,EA$6,$F$4:$CW$4,EA$5)+DX35</f>
        <v>24000</v>
      </c>
      <c r="EB35" s="13">
        <f>SUMIFS($F35:$CW35,$F$6:$CW$6,EB$6,$F$4:$CW$4,EB$5)+DY35</f>
        <v>28000</v>
      </c>
      <c r="EC35" s="13">
        <f>SUMIFS($F35:$CW35,$F$6:$CW$6,EC$6,$F$4:$CW$4,EC$5)+DZ35</f>
        <v>0</v>
      </c>
      <c r="ED35" s="13">
        <f>SUMIFS($F35:$CW35,$F$6:$CW$6,ED$6,$F$4:$CW$4,ED$5)+EA35</f>
        <v>28000</v>
      </c>
      <c r="EE35" s="13">
        <f>SUMIFS($F35:$CW35,$F$6:$CW$6,EE$6,$F$4:$CW$4,EE$5)+EB35</f>
        <v>32000</v>
      </c>
      <c r="EF35" s="13">
        <f>SUMIFS($F35:$CW35,$F$6:$CW$6,EF$6,$F$4:$CW$4,EF$5)+EC35</f>
        <v>4000</v>
      </c>
      <c r="EG35" s="13">
        <f>SUMIFS($F35:$CW35,$F$6:$CW$6,EG$6,$F$4:$CW$4,EG$5)+ED35</f>
        <v>28000</v>
      </c>
      <c r="EH35" s="13">
        <f>SUMIFS($F35:$CW35,$F$6:$CW$6,EH$6,$F$4:$CW$4,EH$5)+EE35</f>
        <v>36000</v>
      </c>
      <c r="EI35" s="13">
        <f>SUMIFS($F35:$CW35,$F$6:$CW$6,EI$6,$F$4:$CW$4,EI$5)+EF35</f>
        <v>8000</v>
      </c>
      <c r="EJ35" s="13">
        <f>SUMIFS($F35:$CW35,$F$6:$CW$6,EJ$6,$F$4:$CW$4,EJ$5)+EG35</f>
        <v>28000</v>
      </c>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5"/>
    </row>
    <row r="36" spans="2:212" ht="29" x14ac:dyDescent="0.35">
      <c r="B36" s="23">
        <v>1810</v>
      </c>
      <c r="D36" s="22" t="str">
        <f>IFERROR(VLOOKUP($B36,'[1]2. Budget'!$C$7:$CN$104,5,2),"-")</f>
        <v>MTV Shuga - Equipment and support for PGTs - Tablets</v>
      </c>
      <c r="E36" s="22" t="str">
        <f>IFERROR(VLOOKUP($B36,'[1]2. Budget'!$C$7:$CN$104,7,2),"-")</f>
        <v>9.1 IT - computers, computer equipment, software and applications</v>
      </c>
      <c r="BB36" s="19">
        <f>BK36/3</f>
        <v>0</v>
      </c>
      <c r="BC36" s="12">
        <f>SUMIFS('[1]3. Expenditure Journal'!$N:$N,'[1]3. Expenditure Journal'!$Y:$Y,'12. Data'!$B36,'[1]3. Expenditure Journal'!$B:$B,'12. Data'!BC$4)</f>
        <v>0</v>
      </c>
      <c r="BD36" s="21">
        <f>BB36-BC36</f>
        <v>0</v>
      </c>
      <c r="BE36" s="19">
        <f>BK36/3</f>
        <v>0</v>
      </c>
      <c r="BF36" s="12">
        <f>SUMIFS('[1]3. Expenditure Journal'!$N:$N,'[1]3. Expenditure Journal'!$Y:$Y,'12. Data'!$B36,'[1]3. Expenditure Journal'!$B:$B,'12. Data'!BF$4)</f>
        <v>0</v>
      </c>
      <c r="BG36" s="21">
        <f>BE36-BF36</f>
        <v>0</v>
      </c>
      <c r="BH36" s="19">
        <f>BK36/3</f>
        <v>0</v>
      </c>
      <c r="BI36" s="12">
        <f>SUMIFS('[1]3. Expenditure Journal'!$N:$N,'[1]3. Expenditure Journal'!$Y:$Y,'12. Data'!$B36,'[1]3. Expenditure Journal'!$B:$B,'12. Data'!BI$4)</f>
        <v>0</v>
      </c>
      <c r="BJ36" s="21">
        <f>BH36-BI36</f>
        <v>0</v>
      </c>
      <c r="BK36" s="18">
        <f>IFERROR(VLOOKUP($B36, '[1]2. Budget'!$C$10:$CN$93, 63, 2), 0)</f>
        <v>0</v>
      </c>
      <c r="BL36" s="18">
        <f>BC36+BF36+BI36</f>
        <v>0</v>
      </c>
      <c r="BM36" s="18">
        <f>BK36-BL36</f>
        <v>0</v>
      </c>
      <c r="BN36" s="19">
        <f>BW36/3</f>
        <v>67500</v>
      </c>
      <c r="BO36" s="12">
        <f>SUMIFS('[1]3. Expenditure Journal'!$N:$N,'[1]3. Expenditure Journal'!$Y:$Y,'12. Data'!$B36,'[1]3. Expenditure Journal'!$B:$B,'12. Data'!BO$4)</f>
        <v>0</v>
      </c>
      <c r="BP36" s="21">
        <f>BN36-BO36</f>
        <v>67500</v>
      </c>
      <c r="BQ36" s="19">
        <f>BW36/3</f>
        <v>67500</v>
      </c>
      <c r="BR36" s="12">
        <f>SUMIFS('[1]3. Expenditure Journal'!$N:$N,'[1]3. Expenditure Journal'!$Y:$Y,'12. Data'!$B36,'[1]3. Expenditure Journal'!$B:$B,'12. Data'!BR$4)</f>
        <v>0</v>
      </c>
      <c r="BS36" s="21">
        <f>BQ36-BR36</f>
        <v>67500</v>
      </c>
      <c r="BT36" s="19">
        <f>BW36/3</f>
        <v>67500</v>
      </c>
      <c r="BU36" s="12">
        <f>SUMIFS('[1]3. Expenditure Journal'!$N:$N,'[1]3. Expenditure Journal'!$Y:$Y,'12. Data'!$B36,'[1]3. Expenditure Journal'!$B:$B,'12. Data'!BU$4)</f>
        <v>76512.170000000013</v>
      </c>
      <c r="BV36" s="21">
        <f>BT36-BU36</f>
        <v>-9012.1700000000128</v>
      </c>
      <c r="BW36" s="18">
        <f>IFERROR(VLOOKUP($B36, '[1]2. Budget'!$C$10:$CN$93, 68, 2), 0)</f>
        <v>202500</v>
      </c>
      <c r="BX36" s="18">
        <f>BO36+BR36+BU36</f>
        <v>76512.170000000013</v>
      </c>
      <c r="BY36" s="18">
        <f>BW36-BX36</f>
        <v>125987.82999999999</v>
      </c>
      <c r="BZ36" s="19">
        <f>CI36/3</f>
        <v>0</v>
      </c>
      <c r="CA36" s="12">
        <f>SUMIFS('[1]3. Expenditure Journal'!$N:$N,'[1]3. Expenditure Journal'!$Y:$Y,'12. Data'!$B36,'[1]3. Expenditure Journal'!$B:$B,'12. Data'!CA$4)</f>
        <v>0</v>
      </c>
      <c r="CB36" s="21">
        <f>BZ36-CA36</f>
        <v>0</v>
      </c>
      <c r="CC36" s="19">
        <f>CI36/3</f>
        <v>0</v>
      </c>
      <c r="CD36" s="12">
        <f>SUMIFS('[1]3. Expenditure Journal'!$N:$N,'[1]3. Expenditure Journal'!$Y:$Y,'12. Data'!$B36,'[1]3. Expenditure Journal'!$B:$B,'12. Data'!CD$4)</f>
        <v>0</v>
      </c>
      <c r="CE36" s="21">
        <f>CC36-CD36</f>
        <v>0</v>
      </c>
      <c r="CF36" s="19">
        <f>CI36/3</f>
        <v>0</v>
      </c>
      <c r="CG36" s="12">
        <f>SUMIFS('[1]3. Expenditure Journal'!$N:$N,'[1]3. Expenditure Journal'!$Y:$Y,'12. Data'!$B36,'[1]3. Expenditure Journal'!$B:$B,'12. Data'!CG$4)</f>
        <v>0</v>
      </c>
      <c r="CH36" s="21">
        <f>CF36-CG36</f>
        <v>0</v>
      </c>
      <c r="CI36" s="18">
        <f>IFERROR(VLOOKUP($B36, '[1]2. Budget'!$C$10:$CN$93, 73, 2), 0)</f>
        <v>0</v>
      </c>
      <c r="CJ36" s="18">
        <f>CA36+CD36+CG36</f>
        <v>0</v>
      </c>
      <c r="CK36" s="18">
        <f>CI36-CJ36</f>
        <v>0</v>
      </c>
      <c r="CL36" s="19">
        <f>CU36/3</f>
        <v>0</v>
      </c>
      <c r="CM36" s="12">
        <f>SUMIFS('[1]3. Expenditure Journal'!$N:$N,'[1]3. Expenditure Journal'!$Y:$Y,'12. Data'!$B36,'[1]3. Expenditure Journal'!$B:$B,'12. Data'!CM$4)</f>
        <v>0</v>
      </c>
      <c r="CN36" s="21">
        <f>CL36-CM36</f>
        <v>0</v>
      </c>
      <c r="CO36" s="19">
        <f>CU36/3</f>
        <v>0</v>
      </c>
      <c r="CP36" s="12">
        <f>SUMIFS('[1]3. Expenditure Journal'!$N:$N,'[1]3. Expenditure Journal'!$Y:$Y,'12. Data'!$B36,'[1]3. Expenditure Journal'!$B:$B,'12. Data'!CP$4)</f>
        <v>0</v>
      </c>
      <c r="CQ36" s="21">
        <f>CO36-CP36</f>
        <v>0</v>
      </c>
      <c r="CR36" s="19">
        <f>CU36/3</f>
        <v>0</v>
      </c>
      <c r="CS36" s="12">
        <f>SUMIFS('[1]3. Expenditure Journal'!$N:$N,'[1]3. Expenditure Journal'!$Y:$Y,'12. Data'!$B36,'[1]3. Expenditure Journal'!$B:$B,'12. Data'!CS$4)</f>
        <v>63532.130000000005</v>
      </c>
      <c r="CT36" s="21">
        <f>CR36-CS36</f>
        <v>-63532.130000000005</v>
      </c>
      <c r="CU36" s="18">
        <f>IFERROR(VLOOKUP($B36, '[1]2. Budget'!$C$10:$CN$93, 78, 2), 0)</f>
        <v>0</v>
      </c>
      <c r="CV36" s="18">
        <f>CM36+CP36+CS36</f>
        <v>63532.130000000005</v>
      </c>
      <c r="CW36" s="18">
        <f>CU36-CV36</f>
        <v>-63532.130000000005</v>
      </c>
      <c r="DA36" s="12">
        <f>SUMIFS($F36:$CW36,$F$6:$CW$6,DA$6,$F$4:$CW$4,DA$5)+CX129</f>
        <v>0</v>
      </c>
      <c r="DB36" s="13">
        <f>SUMIFS($F36:$CW36,$F$6:$CW$6,DB$6,$F$4:$CW$4,DB$5)+CY36</f>
        <v>0</v>
      </c>
      <c r="DC36" s="13">
        <f>SUMIFS($F36:$CW36,$F$6:$CW$6,DC$6,$F$4:$CW$4,DC$5)+CZ36</f>
        <v>0</v>
      </c>
      <c r="DD36" s="13">
        <f>SUMIFS($F36:$CW36,$F$6:$CW$6,DD$6,$F$4:$CW$4,DD$5)+DA36</f>
        <v>0</v>
      </c>
      <c r="DE36" s="13">
        <f>SUMIFS($F36:$CW36,$F$6:$CW$6,DE$6,$F$4:$CW$4,DE$5)+DB36</f>
        <v>0</v>
      </c>
      <c r="DF36" s="13">
        <f>SUMIFS($F36:$CW36,$F$6:$CW$6,DF$6,$F$4:$CW$4,DF$5)+DC36</f>
        <v>0</v>
      </c>
      <c r="DG36" s="13">
        <f>SUMIFS($F36:$CW36,$F$6:$CW$6,DG$6,$F$4:$CW$4,DG$5)+DD36</f>
        <v>0</v>
      </c>
      <c r="DH36" s="13">
        <f>SUMIFS($F36:$CW36,$F$6:$CW$6,DH$6,$F$4:$CW$4,DH$5)+DE36</f>
        <v>0</v>
      </c>
      <c r="DI36" s="13">
        <f>SUMIFS($F36:$CW36,$F$6:$CW$6,DI$6,$F$4:$CW$4,DI$5)+DF36</f>
        <v>0</v>
      </c>
      <c r="DJ36" s="13">
        <f>SUMIFS($F36:$CW36,$F$6:$CW$6,DJ$6,$F$4:$CW$4,DJ$5)+DG36</f>
        <v>67500</v>
      </c>
      <c r="DK36" s="13">
        <f>SUMIFS($F36:$CW36,$F$6:$CW$6,DK$6,$F$4:$CW$4,DK$5)+DH36</f>
        <v>0</v>
      </c>
      <c r="DL36" s="13">
        <f>SUMIFS($F36:$CW36,$F$6:$CW$6,DL$6,$F$4:$CW$4,DL$5)+DI36</f>
        <v>67500</v>
      </c>
      <c r="DM36" s="13">
        <f>SUMIFS($F36:$CW36,$F$6:$CW$6,DM$6,$F$4:$CW$4,DM$5)+DJ36</f>
        <v>135000</v>
      </c>
      <c r="DN36" s="13">
        <f>SUMIFS($F36:$CW36,$F$6:$CW$6,DN$6,$F$4:$CW$4,DN$5)+DK36</f>
        <v>0</v>
      </c>
      <c r="DO36" s="13">
        <f>SUMIFS($F36:$CW36,$F$6:$CW$6,DO$6,$F$4:$CW$4,DO$5)+DL36</f>
        <v>135000</v>
      </c>
      <c r="DP36" s="13">
        <f>SUMIFS($F36:$CW36,$F$6:$CW$6,DP$6,$F$4:$CW$4,DP$5)+DM36</f>
        <v>202500</v>
      </c>
      <c r="DQ36" s="13">
        <f>SUMIFS($F36:$CW36,$F$6:$CW$6,DQ$6,$F$4:$CW$4,DQ$5)+DN36</f>
        <v>76512.170000000013</v>
      </c>
      <c r="DR36" s="13">
        <f>SUMIFS($F36:$CW36,$F$6:$CW$6,DR$6,$F$4:$CW$4,DR$5)+DO36</f>
        <v>125987.82999999999</v>
      </c>
      <c r="DS36" s="13">
        <f>SUMIFS($F36:$CW36,$F$6:$CW$6,DS$6,$F$4:$CW$4,DS$5)+DP36</f>
        <v>202500</v>
      </c>
      <c r="DT36" s="13">
        <f>SUMIFS($F36:$CW36,$F$6:$CW$6,DT$6,$F$4:$CW$4,DT$5)+DQ36</f>
        <v>76512.170000000013</v>
      </c>
      <c r="DU36" s="13">
        <f>SUMIFS($F36:$CW36,$F$6:$CW$6,DU$6,$F$4:$CW$4,DU$5)+DR36</f>
        <v>125987.82999999999</v>
      </c>
      <c r="DV36" s="13">
        <f>SUMIFS($F36:$CW36,$F$6:$CW$6,DV$6,$F$4:$CW$4,DV$5)+DS36</f>
        <v>202500</v>
      </c>
      <c r="DW36" s="13">
        <f>SUMIFS($F36:$CW36,$F$6:$CW$6,DW$6,$F$4:$CW$4,DW$5)+DT36</f>
        <v>76512.170000000013</v>
      </c>
      <c r="DX36" s="13">
        <f>SUMIFS($F36:$CW36,$F$6:$CW$6,DX$6,$F$4:$CW$4,DX$5)+DU36</f>
        <v>125987.82999999999</v>
      </c>
      <c r="DY36" s="13">
        <f>SUMIFS($F36:$CW36,$F$6:$CW$6,DY$6,$F$4:$CW$4,DY$5)+DV36</f>
        <v>202500</v>
      </c>
      <c r="DZ36" s="13">
        <f>SUMIFS($F36:$CW36,$F$6:$CW$6,DZ$6,$F$4:$CW$4,DZ$5)+DW36</f>
        <v>76512.170000000013</v>
      </c>
      <c r="EA36" s="13">
        <f>SUMIFS($F36:$CW36,$F$6:$CW$6,EA$6,$F$4:$CW$4,EA$5)+DX36</f>
        <v>125987.82999999999</v>
      </c>
      <c r="EB36" s="13">
        <f>SUMIFS($F36:$CW36,$F$6:$CW$6,EB$6,$F$4:$CW$4,EB$5)+DY36</f>
        <v>202500</v>
      </c>
      <c r="EC36" s="13">
        <f>SUMIFS($F36:$CW36,$F$6:$CW$6,EC$6,$F$4:$CW$4,EC$5)+DZ36</f>
        <v>76512.170000000013</v>
      </c>
      <c r="ED36" s="13">
        <f>SUMIFS($F36:$CW36,$F$6:$CW$6,ED$6,$F$4:$CW$4,ED$5)+EA36</f>
        <v>125987.82999999999</v>
      </c>
      <c r="EE36" s="13">
        <f>SUMIFS($F36:$CW36,$F$6:$CW$6,EE$6,$F$4:$CW$4,EE$5)+EB36</f>
        <v>202500</v>
      </c>
      <c r="EF36" s="13">
        <f>SUMIFS($F36:$CW36,$F$6:$CW$6,EF$6,$F$4:$CW$4,EF$5)+EC36</f>
        <v>76512.170000000013</v>
      </c>
      <c r="EG36" s="13">
        <f>SUMIFS($F36:$CW36,$F$6:$CW$6,EG$6,$F$4:$CW$4,EG$5)+ED36</f>
        <v>62455.699999999983</v>
      </c>
      <c r="EH36" s="13">
        <f>SUMIFS($F36:$CW36,$F$6:$CW$6,EH$6,$F$4:$CW$4,EH$5)+EE36</f>
        <v>202500</v>
      </c>
      <c r="EI36" s="13">
        <f>SUMIFS($F36:$CW36,$F$6:$CW$6,EI$6,$F$4:$CW$4,EI$5)+EF36</f>
        <v>140044.30000000002</v>
      </c>
      <c r="EJ36" s="13">
        <f>SUMIFS($F36:$CW36,$F$6:$CW$6,EJ$6,$F$4:$CW$4,EJ$5)+EG36</f>
        <v>-1076.4300000000221</v>
      </c>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5"/>
    </row>
    <row r="37" spans="2:212" ht="29" x14ac:dyDescent="0.35">
      <c r="B37" s="23">
        <v>1811</v>
      </c>
      <c r="D37" s="22" t="str">
        <f>IFERROR(VLOOKUP($B37,'[1]2. Budget'!$C$7:$CN$104,5,2),"-")</f>
        <v>Stepping Stones - Conduct evidence based risk reduction sessions in the community for 15-19 year AGYW and ABYM</v>
      </c>
      <c r="E37" s="22" t="str">
        <f>IFERROR(VLOOKUP($B37,'[1]2. Budget'!$C$7:$CN$104,7,2),"-")</f>
        <v>2.1 Training related per diems/transport/other costs</v>
      </c>
      <c r="BB37" s="19">
        <f>BK37/3</f>
        <v>0</v>
      </c>
      <c r="BC37" s="12">
        <f>SUMIFS('[1]3. Expenditure Journal'!$N:$N,'[1]3. Expenditure Journal'!$Y:$Y,'12. Data'!$B37,'[1]3. Expenditure Journal'!$B:$B,'12. Data'!BC$4)</f>
        <v>0</v>
      </c>
      <c r="BD37" s="21">
        <f>BB37-BC37</f>
        <v>0</v>
      </c>
      <c r="BE37" s="19">
        <f>BK37/3</f>
        <v>0</v>
      </c>
      <c r="BF37" s="12">
        <f>SUMIFS('[1]3. Expenditure Journal'!$N:$N,'[1]3. Expenditure Journal'!$Y:$Y,'12. Data'!$B37,'[1]3. Expenditure Journal'!$B:$B,'12. Data'!BF$4)</f>
        <v>0</v>
      </c>
      <c r="BG37" s="21">
        <f>BE37-BF37</f>
        <v>0</v>
      </c>
      <c r="BH37" s="19">
        <f>BK37/3</f>
        <v>0</v>
      </c>
      <c r="BI37" s="12">
        <f>SUMIFS('[1]3. Expenditure Journal'!$N:$N,'[1]3. Expenditure Journal'!$Y:$Y,'12. Data'!$B37,'[1]3. Expenditure Journal'!$B:$B,'12. Data'!BI$4)</f>
        <v>0</v>
      </c>
      <c r="BJ37" s="21">
        <f>BH37-BI37</f>
        <v>0</v>
      </c>
      <c r="BK37" s="18">
        <f>IFERROR(VLOOKUP($B37, '[1]2. Budget'!$C$10:$CN$93, 63, 2), 0)</f>
        <v>0</v>
      </c>
      <c r="BL37" s="18">
        <f>BC37+BF37+BI37</f>
        <v>0</v>
      </c>
      <c r="BM37" s="18">
        <f>BK37-BL37</f>
        <v>0</v>
      </c>
      <c r="BN37" s="19">
        <f>BW37/3</f>
        <v>0</v>
      </c>
      <c r="BO37" s="12">
        <f>SUMIFS('[1]3. Expenditure Journal'!$N:$N,'[1]3. Expenditure Journal'!$Y:$Y,'12. Data'!$B37,'[1]3. Expenditure Journal'!$B:$B,'12. Data'!BO$4)</f>
        <v>0</v>
      </c>
      <c r="BP37" s="21">
        <f>BN37-BO37</f>
        <v>0</v>
      </c>
      <c r="BQ37" s="19">
        <f>BW37/3</f>
        <v>0</v>
      </c>
      <c r="BR37" s="12">
        <f>SUMIFS('[1]3. Expenditure Journal'!$N:$N,'[1]3. Expenditure Journal'!$Y:$Y,'12. Data'!$B37,'[1]3. Expenditure Journal'!$B:$B,'12. Data'!BR$4)</f>
        <v>0</v>
      </c>
      <c r="BS37" s="21">
        <f>BQ37-BR37</f>
        <v>0</v>
      </c>
      <c r="BT37" s="19">
        <f>BW37/3</f>
        <v>0</v>
      </c>
      <c r="BU37" s="12">
        <f>SUMIFS('[1]3. Expenditure Journal'!$N:$N,'[1]3. Expenditure Journal'!$Y:$Y,'12. Data'!$B37,'[1]3. Expenditure Journal'!$B:$B,'12. Data'!BU$4)</f>
        <v>0</v>
      </c>
      <c r="BV37" s="21">
        <f>BT37-BU37</f>
        <v>0</v>
      </c>
      <c r="BW37" s="18">
        <f>IFERROR(VLOOKUP($B37, '[1]2. Budget'!$C$10:$CN$93, 68, 2), 0)</f>
        <v>0</v>
      </c>
      <c r="BX37" s="18">
        <f>BO37+BR37+BU37</f>
        <v>0</v>
      </c>
      <c r="BY37" s="18">
        <f>BW37-BX37</f>
        <v>0</v>
      </c>
      <c r="BZ37" s="19">
        <f>CI37/3</f>
        <v>0</v>
      </c>
      <c r="CA37" s="12">
        <f>SUMIFS('[1]3. Expenditure Journal'!$N:$N,'[1]3. Expenditure Journal'!$Y:$Y,'12. Data'!$B37,'[1]3. Expenditure Journal'!$B:$B,'12. Data'!CA$4)</f>
        <v>0</v>
      </c>
      <c r="CB37" s="21">
        <f>BZ37-CA37</f>
        <v>0</v>
      </c>
      <c r="CC37" s="19">
        <f>CI37/3</f>
        <v>0</v>
      </c>
      <c r="CD37" s="12">
        <f>SUMIFS('[1]3. Expenditure Journal'!$N:$N,'[1]3. Expenditure Journal'!$Y:$Y,'12. Data'!$B37,'[1]3. Expenditure Journal'!$B:$B,'12. Data'!CD$4)</f>
        <v>0</v>
      </c>
      <c r="CE37" s="21">
        <f>CC37-CD37</f>
        <v>0</v>
      </c>
      <c r="CF37" s="19">
        <f>CI37/3</f>
        <v>0</v>
      </c>
      <c r="CG37" s="12">
        <f>SUMIFS('[1]3. Expenditure Journal'!$N:$N,'[1]3. Expenditure Journal'!$Y:$Y,'12. Data'!$B37,'[1]3. Expenditure Journal'!$B:$B,'12. Data'!CG$4)</f>
        <v>0</v>
      </c>
      <c r="CH37" s="21">
        <f>CF37-CG37</f>
        <v>0</v>
      </c>
      <c r="CI37" s="18">
        <f>IFERROR(VLOOKUP($B37, '[1]2. Budget'!$C$10:$CN$93, 73, 2), 0)</f>
        <v>0</v>
      </c>
      <c r="CJ37" s="18">
        <f>CA37+CD37+CG37</f>
        <v>0</v>
      </c>
      <c r="CK37" s="18">
        <f>CI37-CJ37</f>
        <v>0</v>
      </c>
      <c r="CL37" s="19">
        <f>CU37/3</f>
        <v>10293.484514335027</v>
      </c>
      <c r="CM37" s="12">
        <f>SUMIFS('[1]3. Expenditure Journal'!$N:$N,'[1]3. Expenditure Journal'!$Y:$Y,'12. Data'!$B37,'[1]3. Expenditure Journal'!$B:$B,'12. Data'!CM$4)</f>
        <v>0</v>
      </c>
      <c r="CN37" s="21">
        <f>CL37-CM37</f>
        <v>10293.484514335027</v>
      </c>
      <c r="CO37" s="19">
        <f>CU37/3</f>
        <v>10293.484514335027</v>
      </c>
      <c r="CP37" s="12">
        <f>SUMIFS('[1]3. Expenditure Journal'!$N:$N,'[1]3. Expenditure Journal'!$Y:$Y,'12. Data'!$B37,'[1]3. Expenditure Journal'!$B:$B,'12. Data'!CP$4)</f>
        <v>0</v>
      </c>
      <c r="CQ37" s="21">
        <f>CO37-CP37</f>
        <v>10293.484514335027</v>
      </c>
      <c r="CR37" s="19">
        <f>CU37/3</f>
        <v>10293.484514335027</v>
      </c>
      <c r="CS37" s="12">
        <f>SUMIFS('[1]3. Expenditure Journal'!$N:$N,'[1]3. Expenditure Journal'!$Y:$Y,'12. Data'!$B37,'[1]3. Expenditure Journal'!$B:$B,'12. Data'!CS$4)</f>
        <v>0</v>
      </c>
      <c r="CT37" s="21">
        <f>CR37-CS37</f>
        <v>10293.484514335027</v>
      </c>
      <c r="CU37" s="18">
        <f>IFERROR(VLOOKUP($B37, '[1]2. Budget'!$C$10:$CN$93, 78, 2), 0)</f>
        <v>30880.453543005082</v>
      </c>
      <c r="CV37" s="18">
        <f>CM37+CP37+CS37</f>
        <v>0</v>
      </c>
      <c r="CW37" s="18">
        <f>CU37-CV37</f>
        <v>30880.453543005082</v>
      </c>
      <c r="DA37" s="12">
        <f>SUMIFS($F37:$CW37,$F$6:$CW$6,DA$6,$F$4:$CW$4,DA$5)+CX130</f>
        <v>0</v>
      </c>
      <c r="DB37" s="13">
        <f>SUMIFS($F37:$CW37,$F$6:$CW$6,DB$6,$F$4:$CW$4,DB$5)+CY37</f>
        <v>0</v>
      </c>
      <c r="DC37" s="13">
        <f>SUMIFS($F37:$CW37,$F$6:$CW$6,DC$6,$F$4:$CW$4,DC$5)+CZ37</f>
        <v>0</v>
      </c>
      <c r="DD37" s="13">
        <f>SUMIFS($F37:$CW37,$F$6:$CW$6,DD$6,$F$4:$CW$4,DD$5)+DA37</f>
        <v>0</v>
      </c>
      <c r="DE37" s="13">
        <f>SUMIFS($F37:$CW37,$F$6:$CW$6,DE$6,$F$4:$CW$4,DE$5)+DB37</f>
        <v>0</v>
      </c>
      <c r="DF37" s="13">
        <f>SUMIFS($F37:$CW37,$F$6:$CW$6,DF$6,$F$4:$CW$4,DF$5)+DC37</f>
        <v>0</v>
      </c>
      <c r="DG37" s="13">
        <f>SUMIFS($F37:$CW37,$F$6:$CW$6,DG$6,$F$4:$CW$4,DG$5)+DD37</f>
        <v>0</v>
      </c>
      <c r="DH37" s="13">
        <f>SUMIFS($F37:$CW37,$F$6:$CW$6,DH$6,$F$4:$CW$4,DH$5)+DE37</f>
        <v>0</v>
      </c>
      <c r="DI37" s="13">
        <f>SUMIFS($F37:$CW37,$F$6:$CW$6,DI$6,$F$4:$CW$4,DI$5)+DF37</f>
        <v>0</v>
      </c>
      <c r="DJ37" s="13">
        <f>SUMIFS($F37:$CW37,$F$6:$CW$6,DJ$6,$F$4:$CW$4,DJ$5)+DG37</f>
        <v>0</v>
      </c>
      <c r="DK37" s="13">
        <f>SUMIFS($F37:$CW37,$F$6:$CW$6,DK$6,$F$4:$CW$4,DK$5)+DH37</f>
        <v>0</v>
      </c>
      <c r="DL37" s="13">
        <f>SUMIFS($F37:$CW37,$F$6:$CW$6,DL$6,$F$4:$CW$4,DL$5)+DI37</f>
        <v>0</v>
      </c>
      <c r="DM37" s="13">
        <f>SUMIFS($F37:$CW37,$F$6:$CW$6,DM$6,$F$4:$CW$4,DM$5)+DJ37</f>
        <v>0</v>
      </c>
      <c r="DN37" s="13">
        <f>SUMIFS($F37:$CW37,$F$6:$CW$6,DN$6,$F$4:$CW$4,DN$5)+DK37</f>
        <v>0</v>
      </c>
      <c r="DO37" s="13">
        <f>SUMIFS($F37:$CW37,$F$6:$CW$6,DO$6,$F$4:$CW$4,DO$5)+DL37</f>
        <v>0</v>
      </c>
      <c r="DP37" s="13">
        <f>SUMIFS($F37:$CW37,$F$6:$CW$6,DP$6,$F$4:$CW$4,DP$5)+DM37</f>
        <v>0</v>
      </c>
      <c r="DQ37" s="13">
        <f>SUMIFS($F37:$CW37,$F$6:$CW$6,DQ$6,$F$4:$CW$4,DQ$5)+DN37</f>
        <v>0</v>
      </c>
      <c r="DR37" s="13">
        <f>SUMIFS($F37:$CW37,$F$6:$CW$6,DR$6,$F$4:$CW$4,DR$5)+DO37</f>
        <v>0</v>
      </c>
      <c r="DS37" s="13">
        <f>SUMIFS($F37:$CW37,$F$6:$CW$6,DS$6,$F$4:$CW$4,DS$5)+DP37</f>
        <v>0</v>
      </c>
      <c r="DT37" s="13">
        <f>SUMIFS($F37:$CW37,$F$6:$CW$6,DT$6,$F$4:$CW$4,DT$5)+DQ37</f>
        <v>0</v>
      </c>
      <c r="DU37" s="13">
        <f>SUMIFS($F37:$CW37,$F$6:$CW$6,DU$6,$F$4:$CW$4,DU$5)+DR37</f>
        <v>0</v>
      </c>
      <c r="DV37" s="13">
        <f>SUMIFS($F37:$CW37,$F$6:$CW$6,DV$6,$F$4:$CW$4,DV$5)+DS37</f>
        <v>0</v>
      </c>
      <c r="DW37" s="13">
        <f>SUMIFS($F37:$CW37,$F$6:$CW$6,DW$6,$F$4:$CW$4,DW$5)+DT37</f>
        <v>0</v>
      </c>
      <c r="DX37" s="13">
        <f>SUMIFS($F37:$CW37,$F$6:$CW$6,DX$6,$F$4:$CW$4,DX$5)+DU37</f>
        <v>0</v>
      </c>
      <c r="DY37" s="13">
        <f>SUMIFS($F37:$CW37,$F$6:$CW$6,DY$6,$F$4:$CW$4,DY$5)+DV37</f>
        <v>0</v>
      </c>
      <c r="DZ37" s="13">
        <f>SUMIFS($F37:$CW37,$F$6:$CW$6,DZ$6,$F$4:$CW$4,DZ$5)+DW37</f>
        <v>0</v>
      </c>
      <c r="EA37" s="13">
        <f>SUMIFS($F37:$CW37,$F$6:$CW$6,EA$6,$F$4:$CW$4,EA$5)+DX37</f>
        <v>0</v>
      </c>
      <c r="EB37" s="13">
        <f>SUMIFS($F37:$CW37,$F$6:$CW$6,EB$6,$F$4:$CW$4,EB$5)+DY37</f>
        <v>10293.484514335027</v>
      </c>
      <c r="EC37" s="13">
        <f>SUMIFS($F37:$CW37,$F$6:$CW$6,EC$6,$F$4:$CW$4,EC$5)+DZ37</f>
        <v>0</v>
      </c>
      <c r="ED37" s="13">
        <f>SUMIFS($F37:$CW37,$F$6:$CW$6,ED$6,$F$4:$CW$4,ED$5)+EA37</f>
        <v>10293.484514335027</v>
      </c>
      <c r="EE37" s="13">
        <f>SUMIFS($F37:$CW37,$F$6:$CW$6,EE$6,$F$4:$CW$4,EE$5)+EB37</f>
        <v>20586.969028670053</v>
      </c>
      <c r="EF37" s="13">
        <f>SUMIFS($F37:$CW37,$F$6:$CW$6,EF$6,$F$4:$CW$4,EF$5)+EC37</f>
        <v>0</v>
      </c>
      <c r="EG37" s="13">
        <f>SUMIFS($F37:$CW37,$F$6:$CW$6,EG$6,$F$4:$CW$4,EG$5)+ED37</f>
        <v>20586.969028670053</v>
      </c>
      <c r="EH37" s="13">
        <f>SUMIFS($F37:$CW37,$F$6:$CW$6,EH$6,$F$4:$CW$4,EH$5)+EE37</f>
        <v>30880.453543005082</v>
      </c>
      <c r="EI37" s="13">
        <f>SUMIFS($F37:$CW37,$F$6:$CW$6,EI$6,$F$4:$CW$4,EI$5)+EF37</f>
        <v>0</v>
      </c>
      <c r="EJ37" s="13">
        <f>SUMIFS($F37:$CW37,$F$6:$CW$6,EJ$6,$F$4:$CW$4,EJ$5)+EG37</f>
        <v>30880.453543005082</v>
      </c>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5"/>
    </row>
    <row r="38" spans="2:212" ht="43.5" x14ac:dyDescent="0.35">
      <c r="B38" s="23">
        <v>1812</v>
      </c>
      <c r="D38" s="22" t="str">
        <f>IFERROR(VLOOKUP($B38,'[1]2. Budget'!$C$7:$CN$104,5,2),"-")</f>
        <v>One Man Can- Conduct an evidence-based age-appropriate social asset building and SRHR intervention for ABYM 10-19 year olds in the community - Community sessions</v>
      </c>
      <c r="E38" s="22" t="str">
        <f>IFERROR(VLOOKUP($B38,'[1]2. Budget'!$C$7:$CN$104,7,2),"-")</f>
        <v>2.1 Training related per diems/transport/other costs</v>
      </c>
      <c r="BB38" s="19">
        <f>BK38/3</f>
        <v>0</v>
      </c>
      <c r="BC38" s="12">
        <f>SUMIFS('[1]3. Expenditure Journal'!$N:$N,'[1]3. Expenditure Journal'!$Y:$Y,'12. Data'!$B38,'[1]3. Expenditure Journal'!$B:$B,'12. Data'!BC$4)</f>
        <v>0</v>
      </c>
      <c r="BD38" s="21">
        <f>BB38-BC38</f>
        <v>0</v>
      </c>
      <c r="BE38" s="19">
        <f>BK38/3</f>
        <v>0</v>
      </c>
      <c r="BF38" s="12">
        <f>SUMIFS('[1]3. Expenditure Journal'!$N:$N,'[1]3. Expenditure Journal'!$Y:$Y,'12. Data'!$B38,'[1]3. Expenditure Journal'!$B:$B,'12. Data'!BF$4)</f>
        <v>0</v>
      </c>
      <c r="BG38" s="21">
        <f>BE38-BF38</f>
        <v>0</v>
      </c>
      <c r="BH38" s="19">
        <f>BK38/3</f>
        <v>0</v>
      </c>
      <c r="BI38" s="12">
        <f>SUMIFS('[1]3. Expenditure Journal'!$N:$N,'[1]3. Expenditure Journal'!$Y:$Y,'12. Data'!$B38,'[1]3. Expenditure Journal'!$B:$B,'12. Data'!BI$4)</f>
        <v>0</v>
      </c>
      <c r="BJ38" s="21">
        <f>BH38-BI38</f>
        <v>0</v>
      </c>
      <c r="BK38" s="18">
        <f>IFERROR(VLOOKUP($B38, '[1]2. Budget'!$C$10:$CN$93, 63, 2), 0)</f>
        <v>0</v>
      </c>
      <c r="BL38" s="18">
        <f>BC38+BF38+BI38</f>
        <v>0</v>
      </c>
      <c r="BM38" s="18">
        <f>BK38-BL38</f>
        <v>0</v>
      </c>
      <c r="BN38" s="19">
        <f>BW38/3</f>
        <v>0</v>
      </c>
      <c r="BO38" s="12">
        <f>SUMIFS('[1]3. Expenditure Journal'!$N:$N,'[1]3. Expenditure Journal'!$Y:$Y,'12. Data'!$B38,'[1]3. Expenditure Journal'!$B:$B,'12. Data'!BO$4)</f>
        <v>0</v>
      </c>
      <c r="BP38" s="21">
        <f>BN38-BO38</f>
        <v>0</v>
      </c>
      <c r="BQ38" s="19">
        <f>BW38/3</f>
        <v>0</v>
      </c>
      <c r="BR38" s="12">
        <f>SUMIFS('[1]3. Expenditure Journal'!$N:$N,'[1]3. Expenditure Journal'!$Y:$Y,'12. Data'!$B38,'[1]3. Expenditure Journal'!$B:$B,'12. Data'!BR$4)</f>
        <v>0</v>
      </c>
      <c r="BS38" s="21">
        <f>BQ38-BR38</f>
        <v>0</v>
      </c>
      <c r="BT38" s="19">
        <f>BW38/3</f>
        <v>0</v>
      </c>
      <c r="BU38" s="12">
        <f>SUMIFS('[1]3. Expenditure Journal'!$N:$N,'[1]3. Expenditure Journal'!$Y:$Y,'12. Data'!$B38,'[1]3. Expenditure Journal'!$B:$B,'12. Data'!BU$4)</f>
        <v>0</v>
      </c>
      <c r="BV38" s="21">
        <f>BT38-BU38</f>
        <v>0</v>
      </c>
      <c r="BW38" s="18">
        <f>IFERROR(VLOOKUP($B38, '[1]2. Budget'!$C$10:$CN$93, 68, 2), 0)</f>
        <v>0</v>
      </c>
      <c r="BX38" s="18">
        <f>BO38+BR38+BU38</f>
        <v>0</v>
      </c>
      <c r="BY38" s="18">
        <f>BW38-BX38</f>
        <v>0</v>
      </c>
      <c r="BZ38" s="19">
        <f>CI38/3</f>
        <v>0</v>
      </c>
      <c r="CA38" s="12">
        <f>SUMIFS('[1]3. Expenditure Journal'!$N:$N,'[1]3. Expenditure Journal'!$Y:$Y,'12. Data'!$B38,'[1]3. Expenditure Journal'!$B:$B,'12. Data'!CA$4)</f>
        <v>0</v>
      </c>
      <c r="CB38" s="21">
        <f>BZ38-CA38</f>
        <v>0</v>
      </c>
      <c r="CC38" s="19">
        <f>CI38/3</f>
        <v>0</v>
      </c>
      <c r="CD38" s="12">
        <f>SUMIFS('[1]3. Expenditure Journal'!$N:$N,'[1]3. Expenditure Journal'!$Y:$Y,'12. Data'!$B38,'[1]3. Expenditure Journal'!$B:$B,'12. Data'!CD$4)</f>
        <v>0</v>
      </c>
      <c r="CE38" s="21">
        <f>CC38-CD38</f>
        <v>0</v>
      </c>
      <c r="CF38" s="19">
        <f>CI38/3</f>
        <v>0</v>
      </c>
      <c r="CG38" s="12">
        <f>SUMIFS('[1]3. Expenditure Journal'!$N:$N,'[1]3. Expenditure Journal'!$Y:$Y,'12. Data'!$B38,'[1]3. Expenditure Journal'!$B:$B,'12. Data'!CG$4)</f>
        <v>0</v>
      </c>
      <c r="CH38" s="21">
        <f>CF38-CG38</f>
        <v>0</v>
      </c>
      <c r="CI38" s="18">
        <f>IFERROR(VLOOKUP($B38, '[1]2. Budget'!$C$10:$CN$93, 73, 2), 0)</f>
        <v>0</v>
      </c>
      <c r="CJ38" s="18">
        <f>CA38+CD38+CG38</f>
        <v>0</v>
      </c>
      <c r="CK38" s="18">
        <f>CI38-CJ38</f>
        <v>0</v>
      </c>
      <c r="CL38" s="19">
        <f>CU38/3</f>
        <v>7919.9280851471858</v>
      </c>
      <c r="CM38" s="12">
        <f>SUMIFS('[1]3. Expenditure Journal'!$N:$N,'[1]3. Expenditure Journal'!$Y:$Y,'12. Data'!$B38,'[1]3. Expenditure Journal'!$B:$B,'12. Data'!CM$4)</f>
        <v>0</v>
      </c>
      <c r="CN38" s="21">
        <f>CL38-CM38</f>
        <v>7919.9280851471858</v>
      </c>
      <c r="CO38" s="19">
        <f>CU38/3</f>
        <v>7919.9280851471858</v>
      </c>
      <c r="CP38" s="12">
        <f>SUMIFS('[1]3. Expenditure Journal'!$N:$N,'[1]3. Expenditure Journal'!$Y:$Y,'12. Data'!$B38,'[1]3. Expenditure Journal'!$B:$B,'12. Data'!CP$4)</f>
        <v>0</v>
      </c>
      <c r="CQ38" s="21">
        <f>CO38-CP38</f>
        <v>7919.9280851471858</v>
      </c>
      <c r="CR38" s="19">
        <f>CU38/3</f>
        <v>7919.9280851471858</v>
      </c>
      <c r="CS38" s="12">
        <f>SUMIFS('[1]3. Expenditure Journal'!$N:$N,'[1]3. Expenditure Journal'!$Y:$Y,'12. Data'!$B38,'[1]3. Expenditure Journal'!$B:$B,'12. Data'!CS$4)</f>
        <v>0</v>
      </c>
      <c r="CT38" s="21">
        <f>CR38-CS38</f>
        <v>7919.9280851471858</v>
      </c>
      <c r="CU38" s="18">
        <f>IFERROR(VLOOKUP($B38, '[1]2. Budget'!$C$10:$CN$93, 78, 2), 0)</f>
        <v>23759.784255441558</v>
      </c>
      <c r="CV38" s="18">
        <f>CM38+CP38+CS38</f>
        <v>0</v>
      </c>
      <c r="CW38" s="18">
        <f>CU38-CV38</f>
        <v>23759.784255441558</v>
      </c>
      <c r="DA38" s="12">
        <f>SUMIFS($F38:$CW38,$F$6:$CW$6,DA$6,$F$4:$CW$4,DA$5)+CX131</f>
        <v>0</v>
      </c>
      <c r="DB38" s="13">
        <f>SUMIFS($F38:$CW38,$F$6:$CW$6,DB$6,$F$4:$CW$4,DB$5)+CY38</f>
        <v>0</v>
      </c>
      <c r="DC38" s="13">
        <f>SUMIFS($F38:$CW38,$F$6:$CW$6,DC$6,$F$4:$CW$4,DC$5)+CZ38</f>
        <v>0</v>
      </c>
      <c r="DD38" s="13">
        <f>SUMIFS($F38:$CW38,$F$6:$CW$6,DD$6,$F$4:$CW$4,DD$5)+DA38</f>
        <v>0</v>
      </c>
      <c r="DE38" s="13">
        <f>SUMIFS($F38:$CW38,$F$6:$CW$6,DE$6,$F$4:$CW$4,DE$5)+DB38</f>
        <v>0</v>
      </c>
      <c r="DF38" s="13">
        <f>SUMIFS($F38:$CW38,$F$6:$CW$6,DF$6,$F$4:$CW$4,DF$5)+DC38</f>
        <v>0</v>
      </c>
      <c r="DG38" s="13">
        <f>SUMIFS($F38:$CW38,$F$6:$CW$6,DG$6,$F$4:$CW$4,DG$5)+DD38</f>
        <v>0</v>
      </c>
      <c r="DH38" s="13">
        <f>SUMIFS($F38:$CW38,$F$6:$CW$6,DH$6,$F$4:$CW$4,DH$5)+DE38</f>
        <v>0</v>
      </c>
      <c r="DI38" s="13">
        <f>SUMIFS($F38:$CW38,$F$6:$CW$6,DI$6,$F$4:$CW$4,DI$5)+DF38</f>
        <v>0</v>
      </c>
      <c r="DJ38" s="13">
        <f>SUMIFS($F38:$CW38,$F$6:$CW$6,DJ$6,$F$4:$CW$4,DJ$5)+DG38</f>
        <v>0</v>
      </c>
      <c r="DK38" s="13">
        <f>SUMIFS($F38:$CW38,$F$6:$CW$6,DK$6,$F$4:$CW$4,DK$5)+DH38</f>
        <v>0</v>
      </c>
      <c r="DL38" s="13">
        <f>SUMIFS($F38:$CW38,$F$6:$CW$6,DL$6,$F$4:$CW$4,DL$5)+DI38</f>
        <v>0</v>
      </c>
      <c r="DM38" s="13">
        <f>SUMIFS($F38:$CW38,$F$6:$CW$6,DM$6,$F$4:$CW$4,DM$5)+DJ38</f>
        <v>0</v>
      </c>
      <c r="DN38" s="13">
        <f>SUMIFS($F38:$CW38,$F$6:$CW$6,DN$6,$F$4:$CW$4,DN$5)+DK38</f>
        <v>0</v>
      </c>
      <c r="DO38" s="13">
        <f>SUMIFS($F38:$CW38,$F$6:$CW$6,DO$6,$F$4:$CW$4,DO$5)+DL38</f>
        <v>0</v>
      </c>
      <c r="DP38" s="13">
        <f>SUMIFS($F38:$CW38,$F$6:$CW$6,DP$6,$F$4:$CW$4,DP$5)+DM38</f>
        <v>0</v>
      </c>
      <c r="DQ38" s="13">
        <f>SUMIFS($F38:$CW38,$F$6:$CW$6,DQ$6,$F$4:$CW$4,DQ$5)+DN38</f>
        <v>0</v>
      </c>
      <c r="DR38" s="13">
        <f>SUMIFS($F38:$CW38,$F$6:$CW$6,DR$6,$F$4:$CW$4,DR$5)+DO38</f>
        <v>0</v>
      </c>
      <c r="DS38" s="13">
        <f>SUMIFS($F38:$CW38,$F$6:$CW$6,DS$6,$F$4:$CW$4,DS$5)+DP38</f>
        <v>0</v>
      </c>
      <c r="DT38" s="13">
        <f>SUMIFS($F38:$CW38,$F$6:$CW$6,DT$6,$F$4:$CW$4,DT$5)+DQ38</f>
        <v>0</v>
      </c>
      <c r="DU38" s="13">
        <f>SUMIFS($F38:$CW38,$F$6:$CW$6,DU$6,$F$4:$CW$4,DU$5)+DR38</f>
        <v>0</v>
      </c>
      <c r="DV38" s="13">
        <f>SUMIFS($F38:$CW38,$F$6:$CW$6,DV$6,$F$4:$CW$4,DV$5)+DS38</f>
        <v>0</v>
      </c>
      <c r="DW38" s="13">
        <f>SUMIFS($F38:$CW38,$F$6:$CW$6,DW$6,$F$4:$CW$4,DW$5)+DT38</f>
        <v>0</v>
      </c>
      <c r="DX38" s="13">
        <f>SUMIFS($F38:$CW38,$F$6:$CW$6,DX$6,$F$4:$CW$4,DX$5)+DU38</f>
        <v>0</v>
      </c>
      <c r="DY38" s="13">
        <f>SUMIFS($F38:$CW38,$F$6:$CW$6,DY$6,$F$4:$CW$4,DY$5)+DV38</f>
        <v>0</v>
      </c>
      <c r="DZ38" s="13">
        <f>SUMIFS($F38:$CW38,$F$6:$CW$6,DZ$6,$F$4:$CW$4,DZ$5)+DW38</f>
        <v>0</v>
      </c>
      <c r="EA38" s="13">
        <f>SUMIFS($F38:$CW38,$F$6:$CW$6,EA$6,$F$4:$CW$4,EA$5)+DX38</f>
        <v>0</v>
      </c>
      <c r="EB38" s="13">
        <f>SUMIFS($F38:$CW38,$F$6:$CW$6,EB$6,$F$4:$CW$4,EB$5)+DY38</f>
        <v>7919.9280851471858</v>
      </c>
      <c r="EC38" s="13">
        <f>SUMIFS($F38:$CW38,$F$6:$CW$6,EC$6,$F$4:$CW$4,EC$5)+DZ38</f>
        <v>0</v>
      </c>
      <c r="ED38" s="13">
        <f>SUMIFS($F38:$CW38,$F$6:$CW$6,ED$6,$F$4:$CW$4,ED$5)+EA38</f>
        <v>7919.9280851471858</v>
      </c>
      <c r="EE38" s="13">
        <f>SUMIFS($F38:$CW38,$F$6:$CW$6,EE$6,$F$4:$CW$4,EE$5)+EB38</f>
        <v>15839.856170294372</v>
      </c>
      <c r="EF38" s="13">
        <f>SUMIFS($F38:$CW38,$F$6:$CW$6,EF$6,$F$4:$CW$4,EF$5)+EC38</f>
        <v>0</v>
      </c>
      <c r="EG38" s="13">
        <f>SUMIFS($F38:$CW38,$F$6:$CW$6,EG$6,$F$4:$CW$4,EG$5)+ED38</f>
        <v>15839.856170294372</v>
      </c>
      <c r="EH38" s="13">
        <f>SUMIFS($F38:$CW38,$F$6:$CW$6,EH$6,$F$4:$CW$4,EH$5)+EE38</f>
        <v>23759.784255441558</v>
      </c>
      <c r="EI38" s="13">
        <f>SUMIFS($F38:$CW38,$F$6:$CW$6,EI$6,$F$4:$CW$4,EI$5)+EF38</f>
        <v>0</v>
      </c>
      <c r="EJ38" s="13">
        <f>SUMIFS($F38:$CW38,$F$6:$CW$6,EJ$6,$F$4:$CW$4,EJ$5)+EG38</f>
        <v>23759.784255441558</v>
      </c>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5"/>
    </row>
    <row r="39" spans="2:212" ht="43.5" x14ac:dyDescent="0.35">
      <c r="B39" s="23">
        <v>1813</v>
      </c>
      <c r="D39" s="22" t="str">
        <f>IFERROR(VLOOKUP($B39,'[1]2. Budget'!$C$7:$CN$104,5,2),"-")</f>
        <v>Grassroots Soccer- Conduct an evidence-based age-appropriate social asset building and SRHR intervention for ABYM 10-19 year olds in the community - Community sessions</v>
      </c>
      <c r="E39" s="22" t="str">
        <f>IFERROR(VLOOKUP($B39,'[1]2. Budget'!$C$7:$CN$104,7,2),"-")</f>
        <v>2.1 Training related per diems/transport/other costs</v>
      </c>
      <c r="BB39" s="19">
        <f>BK39/3</f>
        <v>0</v>
      </c>
      <c r="BC39" s="12">
        <f>SUMIFS('[1]3. Expenditure Journal'!$N:$N,'[1]3. Expenditure Journal'!$Y:$Y,'12. Data'!$B39,'[1]3. Expenditure Journal'!$B:$B,'12. Data'!BC$4)</f>
        <v>0</v>
      </c>
      <c r="BD39" s="21">
        <f>BB39-BC39</f>
        <v>0</v>
      </c>
      <c r="BE39" s="19">
        <f>BK39/3</f>
        <v>0</v>
      </c>
      <c r="BF39" s="12">
        <f>SUMIFS('[1]3. Expenditure Journal'!$N:$N,'[1]3. Expenditure Journal'!$Y:$Y,'12. Data'!$B39,'[1]3. Expenditure Journal'!$B:$B,'12. Data'!BF$4)</f>
        <v>0</v>
      </c>
      <c r="BG39" s="21">
        <f>BE39-BF39</f>
        <v>0</v>
      </c>
      <c r="BH39" s="19">
        <f>BK39/3</f>
        <v>0</v>
      </c>
      <c r="BI39" s="12">
        <f>SUMIFS('[1]3. Expenditure Journal'!$N:$N,'[1]3. Expenditure Journal'!$Y:$Y,'12. Data'!$B39,'[1]3. Expenditure Journal'!$B:$B,'12. Data'!BI$4)</f>
        <v>0</v>
      </c>
      <c r="BJ39" s="21">
        <f>BH39-BI39</f>
        <v>0</v>
      </c>
      <c r="BK39" s="18">
        <f>IFERROR(VLOOKUP($B39, '[1]2. Budget'!$C$10:$CN$93, 63, 2), 0)</f>
        <v>0</v>
      </c>
      <c r="BL39" s="18">
        <f>BC39+BF39+BI39</f>
        <v>0</v>
      </c>
      <c r="BM39" s="18">
        <f>BK39-BL39</f>
        <v>0</v>
      </c>
      <c r="BN39" s="19">
        <f>BW39/3</f>
        <v>0</v>
      </c>
      <c r="BO39" s="12">
        <f>SUMIFS('[1]3. Expenditure Journal'!$N:$N,'[1]3. Expenditure Journal'!$Y:$Y,'12. Data'!$B39,'[1]3. Expenditure Journal'!$B:$B,'12. Data'!BO$4)</f>
        <v>0</v>
      </c>
      <c r="BP39" s="21">
        <f>BN39-BO39</f>
        <v>0</v>
      </c>
      <c r="BQ39" s="19">
        <f>BW39/3</f>
        <v>0</v>
      </c>
      <c r="BR39" s="12">
        <f>SUMIFS('[1]3. Expenditure Journal'!$N:$N,'[1]3. Expenditure Journal'!$Y:$Y,'12. Data'!$B39,'[1]3. Expenditure Journal'!$B:$B,'12. Data'!BR$4)</f>
        <v>0</v>
      </c>
      <c r="BS39" s="21">
        <f>BQ39-BR39</f>
        <v>0</v>
      </c>
      <c r="BT39" s="19">
        <f>BW39/3</f>
        <v>0</v>
      </c>
      <c r="BU39" s="12">
        <f>SUMIFS('[1]3. Expenditure Journal'!$N:$N,'[1]3. Expenditure Journal'!$Y:$Y,'12. Data'!$B39,'[1]3. Expenditure Journal'!$B:$B,'12. Data'!BU$4)</f>
        <v>0</v>
      </c>
      <c r="BV39" s="21">
        <f>BT39-BU39</f>
        <v>0</v>
      </c>
      <c r="BW39" s="18">
        <f>IFERROR(VLOOKUP($B39, '[1]2. Budget'!$C$10:$CN$93, 68, 2), 0)</f>
        <v>0</v>
      </c>
      <c r="BX39" s="18">
        <f>BO39+BR39+BU39</f>
        <v>0</v>
      </c>
      <c r="BY39" s="18">
        <f>BW39-BX39</f>
        <v>0</v>
      </c>
      <c r="BZ39" s="19">
        <f>CI39/3</f>
        <v>0</v>
      </c>
      <c r="CA39" s="12">
        <f>SUMIFS('[1]3. Expenditure Journal'!$N:$N,'[1]3. Expenditure Journal'!$Y:$Y,'12. Data'!$B39,'[1]3. Expenditure Journal'!$B:$B,'12. Data'!CA$4)</f>
        <v>0</v>
      </c>
      <c r="CB39" s="21">
        <f>BZ39-CA39</f>
        <v>0</v>
      </c>
      <c r="CC39" s="19">
        <f>CI39/3</f>
        <v>0</v>
      </c>
      <c r="CD39" s="12">
        <f>SUMIFS('[1]3. Expenditure Journal'!$N:$N,'[1]3. Expenditure Journal'!$Y:$Y,'12. Data'!$B39,'[1]3. Expenditure Journal'!$B:$B,'12. Data'!CD$4)</f>
        <v>0</v>
      </c>
      <c r="CE39" s="21">
        <f>CC39-CD39</f>
        <v>0</v>
      </c>
      <c r="CF39" s="19">
        <f>CI39/3</f>
        <v>0</v>
      </c>
      <c r="CG39" s="12">
        <f>SUMIFS('[1]3. Expenditure Journal'!$N:$N,'[1]3. Expenditure Journal'!$Y:$Y,'12. Data'!$B39,'[1]3. Expenditure Journal'!$B:$B,'12. Data'!CG$4)</f>
        <v>0</v>
      </c>
      <c r="CH39" s="21">
        <f>CF39-CG39</f>
        <v>0</v>
      </c>
      <c r="CI39" s="18">
        <f>IFERROR(VLOOKUP($B39, '[1]2. Budget'!$C$10:$CN$93, 73, 2), 0)</f>
        <v>0</v>
      </c>
      <c r="CJ39" s="18">
        <f>CA39+CD39+CG39</f>
        <v>0</v>
      </c>
      <c r="CK39" s="18">
        <f>CI39-CJ39</f>
        <v>0</v>
      </c>
      <c r="CL39" s="19">
        <f>CU39/3</f>
        <v>6333.5204717614351</v>
      </c>
      <c r="CM39" s="12">
        <f>SUMIFS('[1]3. Expenditure Journal'!$N:$N,'[1]3. Expenditure Journal'!$Y:$Y,'12. Data'!$B39,'[1]3. Expenditure Journal'!$B:$B,'12. Data'!CM$4)</f>
        <v>0</v>
      </c>
      <c r="CN39" s="21">
        <f>CL39-CM39</f>
        <v>6333.5204717614351</v>
      </c>
      <c r="CO39" s="19">
        <f>CU39/3</f>
        <v>6333.5204717614351</v>
      </c>
      <c r="CP39" s="12">
        <f>SUMIFS('[1]3. Expenditure Journal'!$N:$N,'[1]3. Expenditure Journal'!$Y:$Y,'12. Data'!$B39,'[1]3. Expenditure Journal'!$B:$B,'12. Data'!CP$4)</f>
        <v>0</v>
      </c>
      <c r="CQ39" s="21">
        <f>CO39-CP39</f>
        <v>6333.5204717614351</v>
      </c>
      <c r="CR39" s="19">
        <f>CU39/3</f>
        <v>6333.5204717614351</v>
      </c>
      <c r="CS39" s="12">
        <f>SUMIFS('[1]3. Expenditure Journal'!$N:$N,'[1]3. Expenditure Journal'!$Y:$Y,'12. Data'!$B39,'[1]3. Expenditure Journal'!$B:$B,'12. Data'!CS$4)</f>
        <v>0</v>
      </c>
      <c r="CT39" s="21">
        <f>CR39-CS39</f>
        <v>6333.5204717614351</v>
      </c>
      <c r="CU39" s="18">
        <f>IFERROR(VLOOKUP($B39, '[1]2. Budget'!$C$10:$CN$93, 78, 2), 0)</f>
        <v>19000.561415284305</v>
      </c>
      <c r="CV39" s="18">
        <f>CM39+CP39+CS39</f>
        <v>0</v>
      </c>
      <c r="CW39" s="18">
        <f>CU39-CV39</f>
        <v>19000.561415284305</v>
      </c>
      <c r="DA39" s="12">
        <f>SUMIFS($F39:$CW39,$F$6:$CW$6,DA$6,$F$4:$CW$4,DA$5)+CX132</f>
        <v>0</v>
      </c>
      <c r="DB39" s="13">
        <f>SUMIFS($F39:$CW39,$F$6:$CW$6,DB$6,$F$4:$CW$4,DB$5)+CY39</f>
        <v>0</v>
      </c>
      <c r="DC39" s="13">
        <f>SUMIFS($F39:$CW39,$F$6:$CW$6,DC$6,$F$4:$CW$4,DC$5)+CZ39</f>
        <v>0</v>
      </c>
      <c r="DD39" s="13">
        <f>SUMIFS($F39:$CW39,$F$6:$CW$6,DD$6,$F$4:$CW$4,DD$5)+DA39</f>
        <v>0</v>
      </c>
      <c r="DE39" s="13">
        <f>SUMIFS($F39:$CW39,$F$6:$CW$6,DE$6,$F$4:$CW$4,DE$5)+DB39</f>
        <v>0</v>
      </c>
      <c r="DF39" s="13">
        <f>SUMIFS($F39:$CW39,$F$6:$CW$6,DF$6,$F$4:$CW$4,DF$5)+DC39</f>
        <v>0</v>
      </c>
      <c r="DG39" s="13">
        <f>SUMIFS($F39:$CW39,$F$6:$CW$6,DG$6,$F$4:$CW$4,DG$5)+DD39</f>
        <v>0</v>
      </c>
      <c r="DH39" s="13">
        <f>SUMIFS($F39:$CW39,$F$6:$CW$6,DH$6,$F$4:$CW$4,DH$5)+DE39</f>
        <v>0</v>
      </c>
      <c r="DI39" s="13">
        <f>SUMIFS($F39:$CW39,$F$6:$CW$6,DI$6,$F$4:$CW$4,DI$5)+DF39</f>
        <v>0</v>
      </c>
      <c r="DJ39" s="13">
        <f>SUMIFS($F39:$CW39,$F$6:$CW$6,DJ$6,$F$4:$CW$4,DJ$5)+DG39</f>
        <v>0</v>
      </c>
      <c r="DK39" s="13">
        <f>SUMIFS($F39:$CW39,$F$6:$CW$6,DK$6,$F$4:$CW$4,DK$5)+DH39</f>
        <v>0</v>
      </c>
      <c r="DL39" s="13">
        <f>SUMIFS($F39:$CW39,$F$6:$CW$6,DL$6,$F$4:$CW$4,DL$5)+DI39</f>
        <v>0</v>
      </c>
      <c r="DM39" s="13">
        <f>SUMIFS($F39:$CW39,$F$6:$CW$6,DM$6,$F$4:$CW$4,DM$5)+DJ39</f>
        <v>0</v>
      </c>
      <c r="DN39" s="13">
        <f>SUMIFS($F39:$CW39,$F$6:$CW$6,DN$6,$F$4:$CW$4,DN$5)+DK39</f>
        <v>0</v>
      </c>
      <c r="DO39" s="13">
        <f>SUMIFS($F39:$CW39,$F$6:$CW$6,DO$6,$F$4:$CW$4,DO$5)+DL39</f>
        <v>0</v>
      </c>
      <c r="DP39" s="13">
        <f>SUMIFS($F39:$CW39,$F$6:$CW$6,DP$6,$F$4:$CW$4,DP$5)+DM39</f>
        <v>0</v>
      </c>
      <c r="DQ39" s="13">
        <f>SUMIFS($F39:$CW39,$F$6:$CW$6,DQ$6,$F$4:$CW$4,DQ$5)+DN39</f>
        <v>0</v>
      </c>
      <c r="DR39" s="13">
        <f>SUMIFS($F39:$CW39,$F$6:$CW$6,DR$6,$F$4:$CW$4,DR$5)+DO39</f>
        <v>0</v>
      </c>
      <c r="DS39" s="13">
        <f>SUMIFS($F39:$CW39,$F$6:$CW$6,DS$6,$F$4:$CW$4,DS$5)+DP39</f>
        <v>0</v>
      </c>
      <c r="DT39" s="13">
        <f>SUMIFS($F39:$CW39,$F$6:$CW$6,DT$6,$F$4:$CW$4,DT$5)+DQ39</f>
        <v>0</v>
      </c>
      <c r="DU39" s="13">
        <f>SUMIFS($F39:$CW39,$F$6:$CW$6,DU$6,$F$4:$CW$4,DU$5)+DR39</f>
        <v>0</v>
      </c>
      <c r="DV39" s="13">
        <f>SUMIFS($F39:$CW39,$F$6:$CW$6,DV$6,$F$4:$CW$4,DV$5)+DS39</f>
        <v>0</v>
      </c>
      <c r="DW39" s="13">
        <f>SUMIFS($F39:$CW39,$F$6:$CW$6,DW$6,$F$4:$CW$4,DW$5)+DT39</f>
        <v>0</v>
      </c>
      <c r="DX39" s="13">
        <f>SUMIFS($F39:$CW39,$F$6:$CW$6,DX$6,$F$4:$CW$4,DX$5)+DU39</f>
        <v>0</v>
      </c>
      <c r="DY39" s="13">
        <f>SUMIFS($F39:$CW39,$F$6:$CW$6,DY$6,$F$4:$CW$4,DY$5)+DV39</f>
        <v>0</v>
      </c>
      <c r="DZ39" s="13">
        <f>SUMIFS($F39:$CW39,$F$6:$CW$6,DZ$6,$F$4:$CW$4,DZ$5)+DW39</f>
        <v>0</v>
      </c>
      <c r="EA39" s="13">
        <f>SUMIFS($F39:$CW39,$F$6:$CW$6,EA$6,$F$4:$CW$4,EA$5)+DX39</f>
        <v>0</v>
      </c>
      <c r="EB39" s="13">
        <f>SUMIFS($F39:$CW39,$F$6:$CW$6,EB$6,$F$4:$CW$4,EB$5)+DY39</f>
        <v>6333.5204717614351</v>
      </c>
      <c r="EC39" s="13">
        <f>SUMIFS($F39:$CW39,$F$6:$CW$6,EC$6,$F$4:$CW$4,EC$5)+DZ39</f>
        <v>0</v>
      </c>
      <c r="ED39" s="13">
        <f>SUMIFS($F39:$CW39,$F$6:$CW$6,ED$6,$F$4:$CW$4,ED$5)+EA39</f>
        <v>6333.5204717614351</v>
      </c>
      <c r="EE39" s="13">
        <f>SUMIFS($F39:$CW39,$F$6:$CW$6,EE$6,$F$4:$CW$4,EE$5)+EB39</f>
        <v>12667.04094352287</v>
      </c>
      <c r="EF39" s="13">
        <f>SUMIFS($F39:$CW39,$F$6:$CW$6,EF$6,$F$4:$CW$4,EF$5)+EC39</f>
        <v>0</v>
      </c>
      <c r="EG39" s="13">
        <f>SUMIFS($F39:$CW39,$F$6:$CW$6,EG$6,$F$4:$CW$4,EG$5)+ED39</f>
        <v>12667.04094352287</v>
      </c>
      <c r="EH39" s="13">
        <f>SUMIFS($F39:$CW39,$F$6:$CW$6,EH$6,$F$4:$CW$4,EH$5)+EE39</f>
        <v>19000.561415284305</v>
      </c>
      <c r="EI39" s="13">
        <f>SUMIFS($F39:$CW39,$F$6:$CW$6,EI$6,$F$4:$CW$4,EI$5)+EF39</f>
        <v>0</v>
      </c>
      <c r="EJ39" s="13">
        <f>SUMIFS($F39:$CW39,$F$6:$CW$6,EJ$6,$F$4:$CW$4,EJ$5)+EG39</f>
        <v>19000.561415284305</v>
      </c>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5"/>
    </row>
    <row r="40" spans="2:212" ht="29" x14ac:dyDescent="0.35">
      <c r="B40" s="23">
        <v>1814</v>
      </c>
      <c r="D40" s="22" t="str">
        <f>IFERROR(VLOOKUP($B40,'[1]2. Budget'!$C$7:$CN$104,5,2),"-")</f>
        <v xml:space="preserve">Procurement of laptops and tablets </v>
      </c>
      <c r="E40" s="22" t="str">
        <f>IFERROR(VLOOKUP($B40,'[1]2. Budget'!$C$7:$CN$104,7,2),"-")</f>
        <v>9.1 IT - computers, computer equipment, software and applications</v>
      </c>
      <c r="BB40" s="19">
        <f>BK40/3</f>
        <v>0</v>
      </c>
      <c r="BC40" s="12">
        <f>SUMIFS('[1]3. Expenditure Journal'!$N:$N,'[1]3. Expenditure Journal'!$Y:$Y,'12. Data'!$B40,'[1]3. Expenditure Journal'!$B:$B,'12. Data'!BC$4)</f>
        <v>0</v>
      </c>
      <c r="BD40" s="21">
        <f>BB40-BC40</f>
        <v>0</v>
      </c>
      <c r="BE40" s="19">
        <f>BK40/3</f>
        <v>0</v>
      </c>
      <c r="BF40" s="12">
        <f>SUMIFS('[1]3. Expenditure Journal'!$N:$N,'[1]3. Expenditure Journal'!$Y:$Y,'12. Data'!$B40,'[1]3. Expenditure Journal'!$B:$B,'12. Data'!BF$4)</f>
        <v>0</v>
      </c>
      <c r="BG40" s="21">
        <f>BE40-BF40</f>
        <v>0</v>
      </c>
      <c r="BH40" s="19">
        <f>BK40/3</f>
        <v>0</v>
      </c>
      <c r="BI40" s="12">
        <f>SUMIFS('[1]3. Expenditure Journal'!$N:$N,'[1]3. Expenditure Journal'!$Y:$Y,'12. Data'!$B40,'[1]3. Expenditure Journal'!$B:$B,'12. Data'!BI$4)</f>
        <v>0</v>
      </c>
      <c r="BJ40" s="21">
        <f>BH40-BI40</f>
        <v>0</v>
      </c>
      <c r="BK40" s="18">
        <f>IFERROR(VLOOKUP($B40, '[1]2. Budget'!$C$10:$CN$93, 63, 2), 0)</f>
        <v>0</v>
      </c>
      <c r="BL40" s="18">
        <f>BC40+BF40+BI40</f>
        <v>0</v>
      </c>
      <c r="BM40" s="18">
        <f>BK40-BL40</f>
        <v>0</v>
      </c>
      <c r="BN40" s="19">
        <f>BW40/3</f>
        <v>62400</v>
      </c>
      <c r="BO40" s="12">
        <f>SUMIFS('[1]3. Expenditure Journal'!$N:$N,'[1]3. Expenditure Journal'!$Y:$Y,'12. Data'!$B40,'[1]3. Expenditure Journal'!$B:$B,'12. Data'!BO$4)</f>
        <v>0</v>
      </c>
      <c r="BP40" s="21">
        <f>BN40-BO40</f>
        <v>62400</v>
      </c>
      <c r="BQ40" s="19">
        <f>BW40/3</f>
        <v>62400</v>
      </c>
      <c r="BR40" s="12">
        <f>SUMIFS('[1]3. Expenditure Journal'!$N:$N,'[1]3. Expenditure Journal'!$Y:$Y,'12. Data'!$B40,'[1]3. Expenditure Journal'!$B:$B,'12. Data'!BR$4)</f>
        <v>0</v>
      </c>
      <c r="BS40" s="21">
        <f>BQ40-BR40</f>
        <v>62400</v>
      </c>
      <c r="BT40" s="19">
        <f>BW40/3</f>
        <v>62400</v>
      </c>
      <c r="BU40" s="12">
        <f>SUMIFS('[1]3. Expenditure Journal'!$N:$N,'[1]3. Expenditure Journal'!$Y:$Y,'12. Data'!$B40,'[1]3. Expenditure Journal'!$B:$B,'12. Data'!BU$4)</f>
        <v>92319.25</v>
      </c>
      <c r="BV40" s="21">
        <f>BT40-BU40</f>
        <v>-29919.25</v>
      </c>
      <c r="BW40" s="18">
        <f>IFERROR(VLOOKUP($B40, '[1]2. Budget'!$C$10:$CN$93, 68, 2), 0)</f>
        <v>187200</v>
      </c>
      <c r="BX40" s="18">
        <f>BO40+BR40+BU40</f>
        <v>92319.25</v>
      </c>
      <c r="BY40" s="18">
        <f>BW40-BX40</f>
        <v>94880.75</v>
      </c>
      <c r="BZ40" s="19">
        <f>CI40/3</f>
        <v>0</v>
      </c>
      <c r="CA40" s="12">
        <f>SUMIFS('[1]3. Expenditure Journal'!$N:$N,'[1]3. Expenditure Journal'!$Y:$Y,'12. Data'!$B40,'[1]3. Expenditure Journal'!$B:$B,'12. Data'!CA$4)</f>
        <v>0</v>
      </c>
      <c r="CB40" s="21">
        <f>BZ40-CA40</f>
        <v>0</v>
      </c>
      <c r="CC40" s="19">
        <f>CI40/3</f>
        <v>0</v>
      </c>
      <c r="CD40" s="12">
        <f>SUMIFS('[1]3. Expenditure Journal'!$N:$N,'[1]3. Expenditure Journal'!$Y:$Y,'12. Data'!$B40,'[1]3. Expenditure Journal'!$B:$B,'12. Data'!CD$4)</f>
        <v>0</v>
      </c>
      <c r="CE40" s="21">
        <f>CC40-CD40</f>
        <v>0</v>
      </c>
      <c r="CF40" s="19">
        <f>CI40/3</f>
        <v>0</v>
      </c>
      <c r="CG40" s="12">
        <f>SUMIFS('[1]3. Expenditure Journal'!$N:$N,'[1]3. Expenditure Journal'!$Y:$Y,'12. Data'!$B40,'[1]3. Expenditure Journal'!$B:$B,'12. Data'!CG$4)</f>
        <v>0</v>
      </c>
      <c r="CH40" s="21">
        <f>CF40-CG40</f>
        <v>0</v>
      </c>
      <c r="CI40" s="18">
        <f>IFERROR(VLOOKUP($B40, '[1]2. Budget'!$C$10:$CN$93, 73, 2), 0)</f>
        <v>0</v>
      </c>
      <c r="CJ40" s="18">
        <f>CA40+CD40+CG40</f>
        <v>0</v>
      </c>
      <c r="CK40" s="18">
        <f>CI40-CJ40</f>
        <v>0</v>
      </c>
      <c r="CL40" s="19">
        <f>CU40/3</f>
        <v>0</v>
      </c>
      <c r="CM40" s="12">
        <f>SUMIFS('[1]3. Expenditure Journal'!$N:$N,'[1]3. Expenditure Journal'!$Y:$Y,'12. Data'!$B40,'[1]3. Expenditure Journal'!$B:$B,'12. Data'!CM$4)</f>
        <v>0</v>
      </c>
      <c r="CN40" s="21">
        <f>CL40-CM40</f>
        <v>0</v>
      </c>
      <c r="CO40" s="19">
        <f>CU40/3</f>
        <v>0</v>
      </c>
      <c r="CP40" s="12">
        <f>SUMIFS('[1]3. Expenditure Journal'!$N:$N,'[1]3. Expenditure Journal'!$Y:$Y,'12. Data'!$B40,'[1]3. Expenditure Journal'!$B:$B,'12. Data'!CP$4)</f>
        <v>0</v>
      </c>
      <c r="CQ40" s="21">
        <f>CO40-CP40</f>
        <v>0</v>
      </c>
      <c r="CR40" s="19">
        <f>CU40/3</f>
        <v>0</v>
      </c>
      <c r="CS40" s="12">
        <f>SUMIFS('[1]3. Expenditure Journal'!$N:$N,'[1]3. Expenditure Journal'!$Y:$Y,'12. Data'!$B40,'[1]3. Expenditure Journal'!$B:$B,'12. Data'!CS$4)</f>
        <v>0</v>
      </c>
      <c r="CT40" s="21">
        <f>CR40-CS40</f>
        <v>0</v>
      </c>
      <c r="CU40" s="18">
        <f>IFERROR(VLOOKUP($B40, '[1]2. Budget'!$C$10:$CN$93, 78, 2), 0)</f>
        <v>0</v>
      </c>
      <c r="CV40" s="18">
        <f>CM40+CP40+CS40</f>
        <v>0</v>
      </c>
      <c r="CW40" s="18">
        <f>CU40-CV40</f>
        <v>0</v>
      </c>
      <c r="DA40" s="12">
        <f>SUMIFS($F40:$CW40,$F$6:$CW$6,DA$6,$F$4:$CW$4,DA$5)+CX133</f>
        <v>0</v>
      </c>
      <c r="DB40" s="13">
        <f>SUMIFS($F40:$CW40,$F$6:$CW$6,DB$6,$F$4:$CW$4,DB$5)+CY40</f>
        <v>0</v>
      </c>
      <c r="DC40" s="13">
        <f>SUMIFS($F40:$CW40,$F$6:$CW$6,DC$6,$F$4:$CW$4,DC$5)+CZ40</f>
        <v>0</v>
      </c>
      <c r="DD40" s="13">
        <f>SUMIFS($F40:$CW40,$F$6:$CW$6,DD$6,$F$4:$CW$4,DD$5)+DA40</f>
        <v>0</v>
      </c>
      <c r="DE40" s="13">
        <f>SUMIFS($F40:$CW40,$F$6:$CW$6,DE$6,$F$4:$CW$4,DE$5)+DB40</f>
        <v>0</v>
      </c>
      <c r="DF40" s="13">
        <f>SUMIFS($F40:$CW40,$F$6:$CW$6,DF$6,$F$4:$CW$4,DF$5)+DC40</f>
        <v>0</v>
      </c>
      <c r="DG40" s="13">
        <f>SUMIFS($F40:$CW40,$F$6:$CW$6,DG$6,$F$4:$CW$4,DG$5)+DD40</f>
        <v>0</v>
      </c>
      <c r="DH40" s="13">
        <f>SUMIFS($F40:$CW40,$F$6:$CW$6,DH$6,$F$4:$CW$4,DH$5)+DE40</f>
        <v>0</v>
      </c>
      <c r="DI40" s="13">
        <f>SUMIFS($F40:$CW40,$F$6:$CW$6,DI$6,$F$4:$CW$4,DI$5)+DF40</f>
        <v>0</v>
      </c>
      <c r="DJ40" s="13">
        <f>SUMIFS($F40:$CW40,$F$6:$CW$6,DJ$6,$F$4:$CW$4,DJ$5)+DG40</f>
        <v>62400</v>
      </c>
      <c r="DK40" s="13">
        <f>SUMIFS($F40:$CW40,$F$6:$CW$6,DK$6,$F$4:$CW$4,DK$5)+DH40</f>
        <v>0</v>
      </c>
      <c r="DL40" s="13">
        <f>SUMIFS($F40:$CW40,$F$6:$CW$6,DL$6,$F$4:$CW$4,DL$5)+DI40</f>
        <v>62400</v>
      </c>
      <c r="DM40" s="13">
        <f>SUMIFS($F40:$CW40,$F$6:$CW$6,DM$6,$F$4:$CW$4,DM$5)+DJ40</f>
        <v>124800</v>
      </c>
      <c r="DN40" s="13">
        <f>SUMIFS($F40:$CW40,$F$6:$CW$6,DN$6,$F$4:$CW$4,DN$5)+DK40</f>
        <v>0</v>
      </c>
      <c r="DO40" s="13">
        <f>SUMIFS($F40:$CW40,$F$6:$CW$6,DO$6,$F$4:$CW$4,DO$5)+DL40</f>
        <v>124800</v>
      </c>
      <c r="DP40" s="13">
        <f>SUMIFS($F40:$CW40,$F$6:$CW$6,DP$6,$F$4:$CW$4,DP$5)+DM40</f>
        <v>187200</v>
      </c>
      <c r="DQ40" s="13">
        <f>SUMIFS($F40:$CW40,$F$6:$CW$6,DQ$6,$F$4:$CW$4,DQ$5)+DN40</f>
        <v>92319.25</v>
      </c>
      <c r="DR40" s="13">
        <f>SUMIFS($F40:$CW40,$F$6:$CW$6,DR$6,$F$4:$CW$4,DR$5)+DO40</f>
        <v>94880.75</v>
      </c>
      <c r="DS40" s="13">
        <f>SUMIFS($F40:$CW40,$F$6:$CW$6,DS$6,$F$4:$CW$4,DS$5)+DP40</f>
        <v>187200</v>
      </c>
      <c r="DT40" s="13">
        <f>SUMIFS($F40:$CW40,$F$6:$CW$6,DT$6,$F$4:$CW$4,DT$5)+DQ40</f>
        <v>92319.25</v>
      </c>
      <c r="DU40" s="13">
        <f>SUMIFS($F40:$CW40,$F$6:$CW$6,DU$6,$F$4:$CW$4,DU$5)+DR40</f>
        <v>94880.75</v>
      </c>
      <c r="DV40" s="13">
        <f>SUMIFS($F40:$CW40,$F$6:$CW$6,DV$6,$F$4:$CW$4,DV$5)+DS40</f>
        <v>187200</v>
      </c>
      <c r="DW40" s="13">
        <f>SUMIFS($F40:$CW40,$F$6:$CW$6,DW$6,$F$4:$CW$4,DW$5)+DT40</f>
        <v>92319.25</v>
      </c>
      <c r="DX40" s="13">
        <f>SUMIFS($F40:$CW40,$F$6:$CW$6,DX$6,$F$4:$CW$4,DX$5)+DU40</f>
        <v>94880.75</v>
      </c>
      <c r="DY40" s="13">
        <f>SUMIFS($F40:$CW40,$F$6:$CW$6,DY$6,$F$4:$CW$4,DY$5)+DV40</f>
        <v>187200</v>
      </c>
      <c r="DZ40" s="13">
        <f>SUMIFS($F40:$CW40,$F$6:$CW$6,DZ$6,$F$4:$CW$4,DZ$5)+DW40</f>
        <v>92319.25</v>
      </c>
      <c r="EA40" s="13">
        <f>SUMIFS($F40:$CW40,$F$6:$CW$6,EA$6,$F$4:$CW$4,EA$5)+DX40</f>
        <v>94880.75</v>
      </c>
      <c r="EB40" s="13">
        <f>SUMIFS($F40:$CW40,$F$6:$CW$6,EB$6,$F$4:$CW$4,EB$5)+DY40</f>
        <v>187200</v>
      </c>
      <c r="EC40" s="13">
        <f>SUMIFS($F40:$CW40,$F$6:$CW$6,EC$6,$F$4:$CW$4,EC$5)+DZ40</f>
        <v>92319.25</v>
      </c>
      <c r="ED40" s="13">
        <f>SUMIFS($F40:$CW40,$F$6:$CW$6,ED$6,$F$4:$CW$4,ED$5)+EA40</f>
        <v>94880.75</v>
      </c>
      <c r="EE40" s="13">
        <f>SUMIFS($F40:$CW40,$F$6:$CW$6,EE$6,$F$4:$CW$4,EE$5)+EB40</f>
        <v>187200</v>
      </c>
      <c r="EF40" s="13">
        <f>SUMIFS($F40:$CW40,$F$6:$CW$6,EF$6,$F$4:$CW$4,EF$5)+EC40</f>
        <v>92319.25</v>
      </c>
      <c r="EG40" s="13">
        <f>SUMIFS($F40:$CW40,$F$6:$CW$6,EG$6,$F$4:$CW$4,EG$5)+ED40</f>
        <v>94880.75</v>
      </c>
      <c r="EH40" s="13">
        <f>SUMIFS($F40:$CW40,$F$6:$CW$6,EH$6,$F$4:$CW$4,EH$5)+EE40</f>
        <v>187200</v>
      </c>
      <c r="EI40" s="13">
        <f>SUMIFS($F40:$CW40,$F$6:$CW$6,EI$6,$F$4:$CW$4,EI$5)+EF40</f>
        <v>92319.25</v>
      </c>
      <c r="EJ40" s="13">
        <f>SUMIFS($F40:$CW40,$F$6:$CW$6,EJ$6,$F$4:$CW$4,EJ$5)+EG40</f>
        <v>94880.75</v>
      </c>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5"/>
    </row>
    <row r="41" spans="2:212" ht="33" customHeight="1" x14ac:dyDescent="0.35">
      <c r="B41" s="23">
        <v>1815</v>
      </c>
      <c r="D41" s="22" t="str">
        <f>IFERROR(VLOOKUP($B41,'[1]2. Budget'!$C$7:$CN$104,5,2),"-")</f>
        <v>Optimisation of PrEP and SRH tools - AGYW Influencers data</v>
      </c>
      <c r="E41" s="22" t="str">
        <f>IFERROR(VLOOKUP($B41,'[1]2. Budget'!$C$7:$CN$104,7,2),"-")</f>
        <v>11.1 Office related costs</v>
      </c>
      <c r="BB41" s="19">
        <f>BK41/3</f>
        <v>0</v>
      </c>
      <c r="BC41" s="12">
        <f>SUMIFS('[1]3. Expenditure Journal'!$N:$N,'[1]3. Expenditure Journal'!$Y:$Y,'12. Data'!$B41,'[1]3. Expenditure Journal'!$B:$B,'12. Data'!BC$4)</f>
        <v>0</v>
      </c>
      <c r="BD41" s="21">
        <f>BB41-BC41</f>
        <v>0</v>
      </c>
      <c r="BE41" s="19">
        <f>BK41/3</f>
        <v>0</v>
      </c>
      <c r="BF41" s="12">
        <f>SUMIFS('[1]3. Expenditure Journal'!$N:$N,'[1]3. Expenditure Journal'!$Y:$Y,'12. Data'!$B41,'[1]3. Expenditure Journal'!$B:$B,'12. Data'!BF$4)</f>
        <v>0</v>
      </c>
      <c r="BG41" s="21">
        <f>BE41-BF41</f>
        <v>0</v>
      </c>
      <c r="BH41" s="19">
        <f>BK41/3</f>
        <v>0</v>
      </c>
      <c r="BI41" s="12">
        <f>SUMIFS('[1]3. Expenditure Journal'!$N:$N,'[1]3. Expenditure Journal'!$Y:$Y,'12. Data'!$B41,'[1]3. Expenditure Journal'!$B:$B,'12. Data'!BI$4)</f>
        <v>0</v>
      </c>
      <c r="BJ41" s="21">
        <f>BH41-BI41</f>
        <v>0</v>
      </c>
      <c r="BK41" s="18">
        <f>IFERROR(VLOOKUP($B41, '[1]2. Budget'!$C$10:$CN$93, 63, 2), 0)</f>
        <v>0</v>
      </c>
      <c r="BL41" s="18">
        <f>BC41+BF41+BI41</f>
        <v>0</v>
      </c>
      <c r="BM41" s="18">
        <f>BK41-BL41</f>
        <v>0</v>
      </c>
      <c r="BN41" s="19">
        <f>BW41/3</f>
        <v>279.46111803624513</v>
      </c>
      <c r="BO41" s="12">
        <f>SUMIFS('[1]3. Expenditure Journal'!$N:$N,'[1]3. Expenditure Journal'!$Y:$Y,'12. Data'!$B41,'[1]3. Expenditure Journal'!$B:$B,'12. Data'!BO$4)</f>
        <v>0</v>
      </c>
      <c r="BP41" s="21">
        <f>BN41-BO41</f>
        <v>279.46111803624513</v>
      </c>
      <c r="BQ41" s="19">
        <f>BW41/3</f>
        <v>279.46111803624513</v>
      </c>
      <c r="BR41" s="12">
        <f>SUMIFS('[1]3. Expenditure Journal'!$N:$N,'[1]3. Expenditure Journal'!$Y:$Y,'12. Data'!$B41,'[1]3. Expenditure Journal'!$B:$B,'12. Data'!BR$4)</f>
        <v>0</v>
      </c>
      <c r="BS41" s="21">
        <f>BQ41-BR41</f>
        <v>279.46111803624513</v>
      </c>
      <c r="BT41" s="19">
        <f>BW41/3</f>
        <v>279.46111803624513</v>
      </c>
      <c r="BU41" s="12">
        <f>SUMIFS('[1]3. Expenditure Journal'!$N:$N,'[1]3. Expenditure Journal'!$Y:$Y,'12. Data'!$B41,'[1]3. Expenditure Journal'!$B:$B,'12. Data'!BU$4)</f>
        <v>0</v>
      </c>
      <c r="BV41" s="21">
        <f>BT41-BU41</f>
        <v>279.46111803624513</v>
      </c>
      <c r="BW41" s="18">
        <f>IFERROR(VLOOKUP($B41, '[1]2. Budget'!$C$10:$CN$93, 68, 2), 0)</f>
        <v>838.38335410873538</v>
      </c>
      <c r="BX41" s="18">
        <f>BO41+BR41+BU41</f>
        <v>0</v>
      </c>
      <c r="BY41" s="18">
        <f>BW41-BX41</f>
        <v>838.38335410873538</v>
      </c>
      <c r="BZ41" s="19">
        <f>CI41/3</f>
        <v>279.46111803624513</v>
      </c>
      <c r="CA41" s="12">
        <f>SUMIFS('[1]3. Expenditure Journal'!$N:$N,'[1]3. Expenditure Journal'!$Y:$Y,'12. Data'!$B41,'[1]3. Expenditure Journal'!$B:$B,'12. Data'!CA$4)</f>
        <v>0</v>
      </c>
      <c r="CB41" s="21">
        <f>BZ41-CA41</f>
        <v>279.46111803624513</v>
      </c>
      <c r="CC41" s="19">
        <f>CI41/3</f>
        <v>279.46111803624513</v>
      </c>
      <c r="CD41" s="12">
        <f>SUMIFS('[1]3. Expenditure Journal'!$N:$N,'[1]3. Expenditure Journal'!$Y:$Y,'12. Data'!$B41,'[1]3. Expenditure Journal'!$B:$B,'12. Data'!CD$4)</f>
        <v>0</v>
      </c>
      <c r="CE41" s="21">
        <f>CC41-CD41</f>
        <v>279.46111803624513</v>
      </c>
      <c r="CF41" s="19">
        <f>CI41/3</f>
        <v>279.46111803624513</v>
      </c>
      <c r="CG41" s="12">
        <f>SUMIFS('[1]3. Expenditure Journal'!$N:$N,'[1]3. Expenditure Journal'!$Y:$Y,'12. Data'!$B41,'[1]3. Expenditure Journal'!$B:$B,'12. Data'!CG$4)</f>
        <v>0</v>
      </c>
      <c r="CH41" s="21">
        <f>CF41-CG41</f>
        <v>279.46111803624513</v>
      </c>
      <c r="CI41" s="18">
        <f>IFERROR(VLOOKUP($B41, '[1]2. Budget'!$C$10:$CN$93, 73, 2), 0)</f>
        <v>838.38335410873538</v>
      </c>
      <c r="CJ41" s="18">
        <f>CA41+CD41+CG41</f>
        <v>0</v>
      </c>
      <c r="CK41" s="18">
        <f>CI41-CJ41</f>
        <v>838.38335410873538</v>
      </c>
      <c r="CL41" s="19">
        <f>CU41/3</f>
        <v>279.46111803624513</v>
      </c>
      <c r="CM41" s="12">
        <f>SUMIFS('[1]3. Expenditure Journal'!$N:$N,'[1]3. Expenditure Journal'!$Y:$Y,'12. Data'!$B41,'[1]3. Expenditure Journal'!$B:$B,'12. Data'!CM$4)</f>
        <v>0</v>
      </c>
      <c r="CN41" s="21">
        <f>CL41-CM41</f>
        <v>279.46111803624513</v>
      </c>
      <c r="CO41" s="19">
        <f>CU41/3</f>
        <v>279.46111803624513</v>
      </c>
      <c r="CP41" s="12">
        <f>SUMIFS('[1]3. Expenditure Journal'!$N:$N,'[1]3. Expenditure Journal'!$Y:$Y,'12. Data'!$B41,'[1]3. Expenditure Journal'!$B:$B,'12. Data'!CP$4)</f>
        <v>0</v>
      </c>
      <c r="CQ41" s="21">
        <f>CO41-CP41</f>
        <v>279.46111803624513</v>
      </c>
      <c r="CR41" s="19">
        <f>CU41/3</f>
        <v>279.46111803624513</v>
      </c>
      <c r="CS41" s="12">
        <f>SUMIFS('[1]3. Expenditure Journal'!$N:$N,'[1]3. Expenditure Journal'!$Y:$Y,'12. Data'!$B41,'[1]3. Expenditure Journal'!$B:$B,'12. Data'!CS$4)</f>
        <v>0</v>
      </c>
      <c r="CT41" s="21">
        <f>CR41-CS41</f>
        <v>279.46111803624513</v>
      </c>
      <c r="CU41" s="18">
        <f>IFERROR(VLOOKUP($B41, '[1]2. Budget'!$C$10:$CN$93, 78, 2), 0)</f>
        <v>838.38335410873538</v>
      </c>
      <c r="CV41" s="18">
        <f>CM41+CP41+CS41</f>
        <v>0</v>
      </c>
      <c r="CW41" s="18">
        <f>CU41-CV41</f>
        <v>838.38335410873538</v>
      </c>
      <c r="DA41" s="12">
        <f>SUMIFS($F41:$CW41,$F$6:$CW$6,DA$6,$F$4:$CW$4,DA$5)+CX134</f>
        <v>0</v>
      </c>
      <c r="DB41" s="13">
        <f>SUMIFS($F41:$CW41,$F$6:$CW$6,DB$6,$F$4:$CW$4,DB$5)+CY41</f>
        <v>0</v>
      </c>
      <c r="DC41" s="13">
        <f>SUMIFS($F41:$CW41,$F$6:$CW$6,DC$6,$F$4:$CW$4,DC$5)+CZ41</f>
        <v>0</v>
      </c>
      <c r="DD41" s="13">
        <f>SUMIFS($F41:$CW41,$F$6:$CW$6,DD$6,$F$4:$CW$4,DD$5)+DA41</f>
        <v>0</v>
      </c>
      <c r="DE41" s="13">
        <f>SUMIFS($F41:$CW41,$F$6:$CW$6,DE$6,$F$4:$CW$4,DE$5)+DB41</f>
        <v>0</v>
      </c>
      <c r="DF41" s="13">
        <f>SUMIFS($F41:$CW41,$F$6:$CW$6,DF$6,$F$4:$CW$4,DF$5)+DC41</f>
        <v>0</v>
      </c>
      <c r="DG41" s="13">
        <f>SUMIFS($F41:$CW41,$F$6:$CW$6,DG$6,$F$4:$CW$4,DG$5)+DD41</f>
        <v>0</v>
      </c>
      <c r="DH41" s="13">
        <f>SUMIFS($F41:$CW41,$F$6:$CW$6,DH$6,$F$4:$CW$4,DH$5)+DE41</f>
        <v>0</v>
      </c>
      <c r="DI41" s="13">
        <f>SUMIFS($F41:$CW41,$F$6:$CW$6,DI$6,$F$4:$CW$4,DI$5)+DF41</f>
        <v>0</v>
      </c>
      <c r="DJ41" s="13">
        <f>SUMIFS($F41:$CW41,$F$6:$CW$6,DJ$6,$F$4:$CW$4,DJ$5)+DG41</f>
        <v>279.46111803624513</v>
      </c>
      <c r="DK41" s="13">
        <f>SUMIFS($F41:$CW41,$F$6:$CW$6,DK$6,$F$4:$CW$4,DK$5)+DH41</f>
        <v>0</v>
      </c>
      <c r="DL41" s="13">
        <f>SUMIFS($F41:$CW41,$F$6:$CW$6,DL$6,$F$4:$CW$4,DL$5)+DI41</f>
        <v>279.46111803624513</v>
      </c>
      <c r="DM41" s="13">
        <f>SUMIFS($F41:$CW41,$F$6:$CW$6,DM$6,$F$4:$CW$4,DM$5)+DJ41</f>
        <v>558.92223607249025</v>
      </c>
      <c r="DN41" s="13">
        <f>SUMIFS($F41:$CW41,$F$6:$CW$6,DN$6,$F$4:$CW$4,DN$5)+DK41</f>
        <v>0</v>
      </c>
      <c r="DO41" s="13">
        <f>SUMIFS($F41:$CW41,$F$6:$CW$6,DO$6,$F$4:$CW$4,DO$5)+DL41</f>
        <v>558.92223607249025</v>
      </c>
      <c r="DP41" s="13">
        <f>SUMIFS($F41:$CW41,$F$6:$CW$6,DP$6,$F$4:$CW$4,DP$5)+DM41</f>
        <v>838.38335410873538</v>
      </c>
      <c r="DQ41" s="13">
        <f>SUMIFS($F41:$CW41,$F$6:$CW$6,DQ$6,$F$4:$CW$4,DQ$5)+DN41</f>
        <v>0</v>
      </c>
      <c r="DR41" s="13">
        <f>SUMIFS($F41:$CW41,$F$6:$CW$6,DR$6,$F$4:$CW$4,DR$5)+DO41</f>
        <v>838.38335410873538</v>
      </c>
      <c r="DS41" s="13">
        <f>SUMIFS($F41:$CW41,$F$6:$CW$6,DS$6,$F$4:$CW$4,DS$5)+DP41</f>
        <v>1117.8444721449805</v>
      </c>
      <c r="DT41" s="13">
        <f>SUMIFS($F41:$CW41,$F$6:$CW$6,DT$6,$F$4:$CW$4,DT$5)+DQ41</f>
        <v>0</v>
      </c>
      <c r="DU41" s="13">
        <f>SUMIFS($F41:$CW41,$F$6:$CW$6,DU$6,$F$4:$CW$4,DU$5)+DR41</f>
        <v>1117.8444721449805</v>
      </c>
      <c r="DV41" s="13">
        <f>SUMIFS($F41:$CW41,$F$6:$CW$6,DV$6,$F$4:$CW$4,DV$5)+DS41</f>
        <v>1397.3055901812256</v>
      </c>
      <c r="DW41" s="13">
        <f>SUMIFS($F41:$CW41,$F$6:$CW$6,DW$6,$F$4:$CW$4,DW$5)+DT41</f>
        <v>0</v>
      </c>
      <c r="DX41" s="13">
        <f>SUMIFS($F41:$CW41,$F$6:$CW$6,DX$6,$F$4:$CW$4,DX$5)+DU41</f>
        <v>1397.3055901812256</v>
      </c>
      <c r="DY41" s="13">
        <f>SUMIFS($F41:$CW41,$F$6:$CW$6,DY$6,$F$4:$CW$4,DY$5)+DV41</f>
        <v>1676.7667082174708</v>
      </c>
      <c r="DZ41" s="13">
        <f>SUMIFS($F41:$CW41,$F$6:$CW$6,DZ$6,$F$4:$CW$4,DZ$5)+DW41</f>
        <v>0</v>
      </c>
      <c r="EA41" s="13">
        <f>SUMIFS($F41:$CW41,$F$6:$CW$6,EA$6,$F$4:$CW$4,EA$5)+DX41</f>
        <v>1676.7667082174708</v>
      </c>
      <c r="EB41" s="13">
        <f>SUMIFS($F41:$CW41,$F$6:$CW$6,EB$6,$F$4:$CW$4,EB$5)+DY41</f>
        <v>1956.2278262537159</v>
      </c>
      <c r="EC41" s="13">
        <f>SUMIFS($F41:$CW41,$F$6:$CW$6,EC$6,$F$4:$CW$4,EC$5)+DZ41</f>
        <v>0</v>
      </c>
      <c r="ED41" s="13">
        <f>SUMIFS($F41:$CW41,$F$6:$CW$6,ED$6,$F$4:$CW$4,ED$5)+EA41</f>
        <v>1956.2278262537159</v>
      </c>
      <c r="EE41" s="13">
        <f>SUMIFS($F41:$CW41,$F$6:$CW$6,EE$6,$F$4:$CW$4,EE$5)+EB41</f>
        <v>2235.688944289961</v>
      </c>
      <c r="EF41" s="13">
        <f>SUMIFS($F41:$CW41,$F$6:$CW$6,EF$6,$F$4:$CW$4,EF$5)+EC41</f>
        <v>0</v>
      </c>
      <c r="EG41" s="13">
        <f>SUMIFS($F41:$CW41,$F$6:$CW$6,EG$6,$F$4:$CW$4,EG$5)+ED41</f>
        <v>2235.688944289961</v>
      </c>
      <c r="EH41" s="13">
        <f>SUMIFS($F41:$CW41,$F$6:$CW$6,EH$6,$F$4:$CW$4,EH$5)+EE41</f>
        <v>2515.1500623262064</v>
      </c>
      <c r="EI41" s="13">
        <f>SUMIFS($F41:$CW41,$F$6:$CW$6,EI$6,$F$4:$CW$4,EI$5)+EF41</f>
        <v>0</v>
      </c>
      <c r="EJ41" s="13">
        <f>SUMIFS($F41:$CW41,$F$6:$CW$6,EJ$6,$F$4:$CW$4,EJ$5)+EG41</f>
        <v>2515.1500623262064</v>
      </c>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5"/>
    </row>
    <row r="42" spans="2:212" ht="43.5" x14ac:dyDescent="0.35">
      <c r="B42" s="23">
        <v>1816</v>
      </c>
      <c r="D42" s="22" t="str">
        <f>IFERROR(VLOOKUP($B42,'[1]2. Budget'!$C$7:$CN$104,5,2),"-")</f>
        <v>Dissemination of findings from Evaluation of Demonstration project of HPV self-sampling for HPV-DNA testing to detect cervical cancer among  HIV-positive AGYW - Campaigns</v>
      </c>
      <c r="E42" s="22" t="str">
        <f>IFERROR(VLOOKUP($B42,'[1]2. Budget'!$C$7:$CN$104,7,2),"-")</f>
        <v>10.2 Television/Radio spots and programmes</v>
      </c>
      <c r="BB42" s="19">
        <f>BK42/3</f>
        <v>0</v>
      </c>
      <c r="BC42" s="12">
        <f>SUMIFS('[1]3. Expenditure Journal'!$N:$N,'[1]3. Expenditure Journal'!$Y:$Y,'12. Data'!$B42,'[1]3. Expenditure Journal'!$B:$B,'12. Data'!BC$4)</f>
        <v>0</v>
      </c>
      <c r="BD42" s="21">
        <f>BB42-BC42</f>
        <v>0</v>
      </c>
      <c r="BE42" s="19">
        <f>BK42/3</f>
        <v>0</v>
      </c>
      <c r="BF42" s="12">
        <f>SUMIFS('[1]3. Expenditure Journal'!$N:$N,'[1]3. Expenditure Journal'!$Y:$Y,'12. Data'!$B42,'[1]3. Expenditure Journal'!$B:$B,'12. Data'!BF$4)</f>
        <v>0</v>
      </c>
      <c r="BG42" s="21">
        <f>BE42-BF42</f>
        <v>0</v>
      </c>
      <c r="BH42" s="19">
        <f>BK42/3</f>
        <v>0</v>
      </c>
      <c r="BI42" s="12">
        <f>SUMIFS('[1]3. Expenditure Journal'!$N:$N,'[1]3. Expenditure Journal'!$Y:$Y,'12. Data'!$B42,'[1]3. Expenditure Journal'!$B:$B,'12. Data'!BI$4)</f>
        <v>0</v>
      </c>
      <c r="BJ42" s="21">
        <f>BH42-BI42</f>
        <v>0</v>
      </c>
      <c r="BK42" s="18">
        <f>IFERROR(VLOOKUP($B42, '[1]2. Budget'!$C$10:$CN$93, 63, 2), 0)</f>
        <v>0</v>
      </c>
      <c r="BL42" s="18">
        <f>BC42+BF42+BI42</f>
        <v>0</v>
      </c>
      <c r="BM42" s="18">
        <f>BK42-BL42</f>
        <v>0</v>
      </c>
      <c r="BN42" s="19">
        <f>BW42/3</f>
        <v>0</v>
      </c>
      <c r="BO42" s="12">
        <f>SUMIFS('[1]3. Expenditure Journal'!$N:$N,'[1]3. Expenditure Journal'!$Y:$Y,'12. Data'!$B42,'[1]3. Expenditure Journal'!$B:$B,'12. Data'!BO$4)</f>
        <v>0</v>
      </c>
      <c r="BP42" s="21">
        <f>BN42-BO42</f>
        <v>0</v>
      </c>
      <c r="BQ42" s="19">
        <f>BW42/3</f>
        <v>0</v>
      </c>
      <c r="BR42" s="12">
        <f>SUMIFS('[1]3. Expenditure Journal'!$N:$N,'[1]3. Expenditure Journal'!$Y:$Y,'12. Data'!$B42,'[1]3. Expenditure Journal'!$B:$B,'12. Data'!BR$4)</f>
        <v>0</v>
      </c>
      <c r="BS42" s="21">
        <f>BQ42-BR42</f>
        <v>0</v>
      </c>
      <c r="BT42" s="19">
        <f>BW42/3</f>
        <v>0</v>
      </c>
      <c r="BU42" s="12">
        <f>SUMIFS('[1]3. Expenditure Journal'!$N:$N,'[1]3. Expenditure Journal'!$Y:$Y,'12. Data'!$B42,'[1]3. Expenditure Journal'!$B:$B,'12. Data'!BU$4)</f>
        <v>0</v>
      </c>
      <c r="BV42" s="21">
        <f>BT42-BU42</f>
        <v>0</v>
      </c>
      <c r="BW42" s="18">
        <f>IFERROR(VLOOKUP($B42, '[1]2. Budget'!$C$10:$CN$93, 68, 2), 0)</f>
        <v>0</v>
      </c>
      <c r="BX42" s="18">
        <f>BO42+BR42+BU42</f>
        <v>0</v>
      </c>
      <c r="BY42" s="18">
        <f>BW42-BX42</f>
        <v>0</v>
      </c>
      <c r="BZ42" s="19">
        <f>CI42/3</f>
        <v>0</v>
      </c>
      <c r="CA42" s="12">
        <f>SUMIFS('[1]3. Expenditure Journal'!$N:$N,'[1]3. Expenditure Journal'!$Y:$Y,'12. Data'!$B42,'[1]3. Expenditure Journal'!$B:$B,'12. Data'!CA$4)</f>
        <v>0</v>
      </c>
      <c r="CB42" s="21">
        <f>BZ42-CA42</f>
        <v>0</v>
      </c>
      <c r="CC42" s="19">
        <f>CI42/3</f>
        <v>0</v>
      </c>
      <c r="CD42" s="12">
        <f>SUMIFS('[1]3. Expenditure Journal'!$N:$N,'[1]3. Expenditure Journal'!$Y:$Y,'12. Data'!$B42,'[1]3. Expenditure Journal'!$B:$B,'12. Data'!CD$4)</f>
        <v>0</v>
      </c>
      <c r="CE42" s="21">
        <f>CC42-CD42</f>
        <v>0</v>
      </c>
      <c r="CF42" s="19">
        <f>CI42/3</f>
        <v>0</v>
      </c>
      <c r="CG42" s="12">
        <f>SUMIFS('[1]3. Expenditure Journal'!$N:$N,'[1]3. Expenditure Journal'!$Y:$Y,'12. Data'!$B42,'[1]3. Expenditure Journal'!$B:$B,'12. Data'!CG$4)</f>
        <v>0</v>
      </c>
      <c r="CH42" s="21">
        <f>CF42-CG42</f>
        <v>0</v>
      </c>
      <c r="CI42" s="18">
        <f>IFERROR(VLOOKUP($B42, '[1]2. Budget'!$C$10:$CN$93, 73, 2), 0)</f>
        <v>0</v>
      </c>
      <c r="CJ42" s="18">
        <f>CA42+CD42+CG42</f>
        <v>0</v>
      </c>
      <c r="CK42" s="18">
        <f>CI42-CJ42</f>
        <v>0</v>
      </c>
      <c r="CL42" s="19">
        <f>CU42/3</f>
        <v>0</v>
      </c>
      <c r="CM42" s="12">
        <f>SUMIFS('[1]3. Expenditure Journal'!$N:$N,'[1]3. Expenditure Journal'!$Y:$Y,'12. Data'!$B42,'[1]3. Expenditure Journal'!$B:$B,'12. Data'!CM$4)</f>
        <v>0</v>
      </c>
      <c r="CN42" s="21">
        <f>CL42-CM42</f>
        <v>0</v>
      </c>
      <c r="CO42" s="19">
        <f>CU42/3</f>
        <v>0</v>
      </c>
      <c r="CP42" s="12">
        <f>SUMIFS('[1]3. Expenditure Journal'!$N:$N,'[1]3. Expenditure Journal'!$Y:$Y,'12. Data'!$B42,'[1]3. Expenditure Journal'!$B:$B,'12. Data'!CP$4)</f>
        <v>0</v>
      </c>
      <c r="CQ42" s="21">
        <f>CO42-CP42</f>
        <v>0</v>
      </c>
      <c r="CR42" s="19">
        <f>CU42/3</f>
        <v>0</v>
      </c>
      <c r="CS42" s="12">
        <f>SUMIFS('[1]3. Expenditure Journal'!$N:$N,'[1]3. Expenditure Journal'!$Y:$Y,'12. Data'!$B42,'[1]3. Expenditure Journal'!$B:$B,'12. Data'!CS$4)</f>
        <v>0</v>
      </c>
      <c r="CT42" s="21">
        <f>CR42-CS42</f>
        <v>0</v>
      </c>
      <c r="CU42" s="18">
        <f>IFERROR(VLOOKUP($B42, '[1]2. Budget'!$C$10:$CN$93, 78, 2), 0)</f>
        <v>0</v>
      </c>
      <c r="CV42" s="18">
        <f>CM42+CP42+CS42</f>
        <v>0</v>
      </c>
      <c r="CW42" s="18">
        <f>CU42-CV42</f>
        <v>0</v>
      </c>
      <c r="DA42" s="12">
        <f>SUMIFS($F42:$CW42,$F$6:$CW$6,DA$6,$F$4:$CW$4,DA$5)+CX135</f>
        <v>0</v>
      </c>
      <c r="DB42" s="13">
        <f>SUMIFS($F42:$CW42,$F$6:$CW$6,DB$6,$F$4:$CW$4,DB$5)+CY42</f>
        <v>0</v>
      </c>
      <c r="DC42" s="13">
        <f>SUMIFS($F42:$CW42,$F$6:$CW$6,DC$6,$F$4:$CW$4,DC$5)+CZ42</f>
        <v>0</v>
      </c>
      <c r="DD42" s="13">
        <f>SUMIFS($F42:$CW42,$F$6:$CW$6,DD$6,$F$4:$CW$4,DD$5)+DA42</f>
        <v>0</v>
      </c>
      <c r="DE42" s="13">
        <f>SUMIFS($F42:$CW42,$F$6:$CW$6,DE$6,$F$4:$CW$4,DE$5)+DB42</f>
        <v>0</v>
      </c>
      <c r="DF42" s="13">
        <f>SUMIFS($F42:$CW42,$F$6:$CW$6,DF$6,$F$4:$CW$4,DF$5)+DC42</f>
        <v>0</v>
      </c>
      <c r="DG42" s="13">
        <f>SUMIFS($F42:$CW42,$F$6:$CW$6,DG$6,$F$4:$CW$4,DG$5)+DD42</f>
        <v>0</v>
      </c>
      <c r="DH42" s="13">
        <f>SUMIFS($F42:$CW42,$F$6:$CW$6,DH$6,$F$4:$CW$4,DH$5)+DE42</f>
        <v>0</v>
      </c>
      <c r="DI42" s="13">
        <f>SUMIFS($F42:$CW42,$F$6:$CW$6,DI$6,$F$4:$CW$4,DI$5)+DF42</f>
        <v>0</v>
      </c>
      <c r="DJ42" s="13">
        <f>SUMIFS($F42:$CW42,$F$6:$CW$6,DJ$6,$F$4:$CW$4,DJ$5)+DG42</f>
        <v>0</v>
      </c>
      <c r="DK42" s="13">
        <f>SUMIFS($F42:$CW42,$F$6:$CW$6,DK$6,$F$4:$CW$4,DK$5)+DH42</f>
        <v>0</v>
      </c>
      <c r="DL42" s="13">
        <f>SUMIFS($F42:$CW42,$F$6:$CW$6,DL$6,$F$4:$CW$4,DL$5)+DI42</f>
        <v>0</v>
      </c>
      <c r="DM42" s="13">
        <f>SUMIFS($F42:$CW42,$F$6:$CW$6,DM$6,$F$4:$CW$4,DM$5)+DJ42</f>
        <v>0</v>
      </c>
      <c r="DN42" s="13">
        <f>SUMIFS($F42:$CW42,$F$6:$CW$6,DN$6,$F$4:$CW$4,DN$5)+DK42</f>
        <v>0</v>
      </c>
      <c r="DO42" s="13">
        <f>SUMIFS($F42:$CW42,$F$6:$CW$6,DO$6,$F$4:$CW$4,DO$5)+DL42</f>
        <v>0</v>
      </c>
      <c r="DP42" s="13">
        <f>SUMIFS($F42:$CW42,$F$6:$CW$6,DP$6,$F$4:$CW$4,DP$5)+DM42</f>
        <v>0</v>
      </c>
      <c r="DQ42" s="13">
        <f>SUMIFS($F42:$CW42,$F$6:$CW$6,DQ$6,$F$4:$CW$4,DQ$5)+DN42</f>
        <v>0</v>
      </c>
      <c r="DR42" s="13">
        <f>SUMIFS($F42:$CW42,$F$6:$CW$6,DR$6,$F$4:$CW$4,DR$5)+DO42</f>
        <v>0</v>
      </c>
      <c r="DS42" s="13">
        <f>SUMIFS($F42:$CW42,$F$6:$CW$6,DS$6,$F$4:$CW$4,DS$5)+DP42</f>
        <v>0</v>
      </c>
      <c r="DT42" s="13">
        <f>SUMIFS($F42:$CW42,$F$6:$CW$6,DT$6,$F$4:$CW$4,DT$5)+DQ42</f>
        <v>0</v>
      </c>
      <c r="DU42" s="13">
        <f>SUMIFS($F42:$CW42,$F$6:$CW$6,DU$6,$F$4:$CW$4,DU$5)+DR42</f>
        <v>0</v>
      </c>
      <c r="DV42" s="13">
        <f>SUMIFS($F42:$CW42,$F$6:$CW$6,DV$6,$F$4:$CW$4,DV$5)+DS42</f>
        <v>0</v>
      </c>
      <c r="DW42" s="13">
        <f>SUMIFS($F42:$CW42,$F$6:$CW$6,DW$6,$F$4:$CW$4,DW$5)+DT42</f>
        <v>0</v>
      </c>
      <c r="DX42" s="13">
        <f>SUMIFS($F42:$CW42,$F$6:$CW$6,DX$6,$F$4:$CW$4,DX$5)+DU42</f>
        <v>0</v>
      </c>
      <c r="DY42" s="13">
        <f>SUMIFS($F42:$CW42,$F$6:$CW$6,DY$6,$F$4:$CW$4,DY$5)+DV42</f>
        <v>0</v>
      </c>
      <c r="DZ42" s="13">
        <f>SUMIFS($F42:$CW42,$F$6:$CW$6,DZ$6,$F$4:$CW$4,DZ$5)+DW42</f>
        <v>0</v>
      </c>
      <c r="EA42" s="13">
        <f>SUMIFS($F42:$CW42,$F$6:$CW$6,EA$6,$F$4:$CW$4,EA$5)+DX42</f>
        <v>0</v>
      </c>
      <c r="EB42" s="13">
        <f>SUMIFS($F42:$CW42,$F$6:$CW$6,EB$6,$F$4:$CW$4,EB$5)+DY42</f>
        <v>0</v>
      </c>
      <c r="EC42" s="13">
        <f>SUMIFS($F42:$CW42,$F$6:$CW$6,EC$6,$F$4:$CW$4,EC$5)+DZ42</f>
        <v>0</v>
      </c>
      <c r="ED42" s="13">
        <f>SUMIFS($F42:$CW42,$F$6:$CW$6,ED$6,$F$4:$CW$4,ED$5)+EA42</f>
        <v>0</v>
      </c>
      <c r="EE42" s="13">
        <f>SUMIFS($F42:$CW42,$F$6:$CW$6,EE$6,$F$4:$CW$4,EE$5)+EB42</f>
        <v>0</v>
      </c>
      <c r="EF42" s="13">
        <f>SUMIFS($F42:$CW42,$F$6:$CW$6,EF$6,$F$4:$CW$4,EF$5)+EC42</f>
        <v>0</v>
      </c>
      <c r="EG42" s="13">
        <f>SUMIFS($F42:$CW42,$F$6:$CW$6,EG$6,$F$4:$CW$4,EG$5)+ED42</f>
        <v>0</v>
      </c>
      <c r="EH42" s="13">
        <f>SUMIFS($F42:$CW42,$F$6:$CW$6,EH$6,$F$4:$CW$4,EH$5)+EE42</f>
        <v>0</v>
      </c>
      <c r="EI42" s="13">
        <f>SUMIFS($F42:$CW42,$F$6:$CW$6,EI$6,$F$4:$CW$4,EI$5)+EF42</f>
        <v>0</v>
      </c>
      <c r="EJ42" s="13">
        <f>SUMIFS($F42:$CW42,$F$6:$CW$6,EJ$6,$F$4:$CW$4,EJ$5)+EG42</f>
        <v>0</v>
      </c>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5"/>
    </row>
    <row r="43" spans="2:212" ht="43.5" x14ac:dyDescent="0.35">
      <c r="B43" s="23">
        <v>1817</v>
      </c>
      <c r="D43" s="22" t="str">
        <f>IFERROR(VLOOKUP($B43,'[1]2. Budget'!$C$7:$CN$104,5,2),"-")</f>
        <v>Dissemination of findings from Evaluation of Demonstration project of HPV self-sampling for HPV-DNA testing to detect cervical cancer among HIV-positive AGYW</v>
      </c>
      <c r="E43" s="22" t="str">
        <f>IFERROR(VLOOKUP($B43,'[1]2. Budget'!$C$7:$CN$104,7,2),"-")</f>
        <v>2.4 Meeting/Advocacy related per diems/transport/other costs</v>
      </c>
      <c r="BB43" s="19">
        <f>BK43/3</f>
        <v>0</v>
      </c>
      <c r="BC43" s="12">
        <f>SUMIFS('[1]3. Expenditure Journal'!$N:$N,'[1]3. Expenditure Journal'!$Y:$Y,'12. Data'!$B43,'[1]3. Expenditure Journal'!$B:$B,'12. Data'!BC$4)</f>
        <v>0</v>
      </c>
      <c r="BD43" s="21">
        <f>BB43-BC43</f>
        <v>0</v>
      </c>
      <c r="BE43" s="19">
        <f>BK43/3</f>
        <v>0</v>
      </c>
      <c r="BF43" s="12">
        <f>SUMIFS('[1]3. Expenditure Journal'!$N:$N,'[1]3. Expenditure Journal'!$Y:$Y,'12. Data'!$B43,'[1]3. Expenditure Journal'!$B:$B,'12. Data'!BF$4)</f>
        <v>0</v>
      </c>
      <c r="BG43" s="21">
        <f>BE43-BF43</f>
        <v>0</v>
      </c>
      <c r="BH43" s="19">
        <f>BK43/3</f>
        <v>0</v>
      </c>
      <c r="BI43" s="12">
        <f>SUMIFS('[1]3. Expenditure Journal'!$N:$N,'[1]3. Expenditure Journal'!$Y:$Y,'12. Data'!$B43,'[1]3. Expenditure Journal'!$B:$B,'12. Data'!BI$4)</f>
        <v>0</v>
      </c>
      <c r="BJ43" s="21">
        <f>BH43-BI43</f>
        <v>0</v>
      </c>
      <c r="BK43" s="18">
        <f>IFERROR(VLOOKUP($B43, '[1]2. Budget'!$C$10:$CN$93, 63, 2), 0)</f>
        <v>0</v>
      </c>
      <c r="BL43" s="18">
        <f>BC43+BF43+BI43</f>
        <v>0</v>
      </c>
      <c r="BM43" s="18">
        <f>BK43-BL43</f>
        <v>0</v>
      </c>
      <c r="BN43" s="19">
        <f>BW43/3</f>
        <v>0</v>
      </c>
      <c r="BO43" s="12">
        <f>SUMIFS('[1]3. Expenditure Journal'!$N:$N,'[1]3. Expenditure Journal'!$Y:$Y,'12. Data'!$B43,'[1]3. Expenditure Journal'!$B:$B,'12. Data'!BO$4)</f>
        <v>0</v>
      </c>
      <c r="BP43" s="21">
        <f>BN43-BO43</f>
        <v>0</v>
      </c>
      <c r="BQ43" s="19">
        <f>BW43/3</f>
        <v>0</v>
      </c>
      <c r="BR43" s="12">
        <f>SUMIFS('[1]3. Expenditure Journal'!$N:$N,'[1]3. Expenditure Journal'!$Y:$Y,'12. Data'!$B43,'[1]3. Expenditure Journal'!$B:$B,'12. Data'!BR$4)</f>
        <v>0</v>
      </c>
      <c r="BS43" s="21">
        <f>BQ43-BR43</f>
        <v>0</v>
      </c>
      <c r="BT43" s="19">
        <f>BW43/3</f>
        <v>0</v>
      </c>
      <c r="BU43" s="12">
        <f>SUMIFS('[1]3. Expenditure Journal'!$N:$N,'[1]3. Expenditure Journal'!$Y:$Y,'12. Data'!$B43,'[1]3. Expenditure Journal'!$B:$B,'12. Data'!BU$4)</f>
        <v>0</v>
      </c>
      <c r="BV43" s="21">
        <f>BT43-BU43</f>
        <v>0</v>
      </c>
      <c r="BW43" s="18">
        <f>IFERROR(VLOOKUP($B43, '[1]2. Budget'!$C$10:$CN$93, 68, 2), 0)</f>
        <v>0</v>
      </c>
      <c r="BX43" s="18">
        <f>BO43+BR43+BU43</f>
        <v>0</v>
      </c>
      <c r="BY43" s="18">
        <f>BW43-BX43</f>
        <v>0</v>
      </c>
      <c r="BZ43" s="19">
        <f>CI43/3</f>
        <v>0</v>
      </c>
      <c r="CA43" s="12">
        <f>SUMIFS('[1]3. Expenditure Journal'!$N:$N,'[1]3. Expenditure Journal'!$Y:$Y,'12. Data'!$B43,'[1]3. Expenditure Journal'!$B:$B,'12. Data'!CA$4)</f>
        <v>0</v>
      </c>
      <c r="CB43" s="21">
        <f>BZ43-CA43</f>
        <v>0</v>
      </c>
      <c r="CC43" s="19">
        <f>CI43/3</f>
        <v>0</v>
      </c>
      <c r="CD43" s="12">
        <f>SUMIFS('[1]3. Expenditure Journal'!$N:$N,'[1]3. Expenditure Journal'!$Y:$Y,'12. Data'!$B43,'[1]3. Expenditure Journal'!$B:$B,'12. Data'!CD$4)</f>
        <v>0</v>
      </c>
      <c r="CE43" s="21">
        <f>CC43-CD43</f>
        <v>0</v>
      </c>
      <c r="CF43" s="19">
        <f>CI43/3</f>
        <v>0</v>
      </c>
      <c r="CG43" s="12">
        <f>SUMIFS('[1]3. Expenditure Journal'!$N:$N,'[1]3. Expenditure Journal'!$Y:$Y,'12. Data'!$B43,'[1]3. Expenditure Journal'!$B:$B,'12. Data'!CG$4)</f>
        <v>0</v>
      </c>
      <c r="CH43" s="21">
        <f>CF43-CG43</f>
        <v>0</v>
      </c>
      <c r="CI43" s="18">
        <f>IFERROR(VLOOKUP($B43, '[1]2. Budget'!$C$10:$CN$93, 73, 2), 0)</f>
        <v>0</v>
      </c>
      <c r="CJ43" s="18">
        <f>CA43+CD43+CG43</f>
        <v>0</v>
      </c>
      <c r="CK43" s="18">
        <f>CI43-CJ43</f>
        <v>0</v>
      </c>
      <c r="CL43" s="19">
        <f>CU43/3</f>
        <v>0</v>
      </c>
      <c r="CM43" s="12">
        <f>SUMIFS('[1]3. Expenditure Journal'!$N:$N,'[1]3. Expenditure Journal'!$Y:$Y,'12. Data'!$B43,'[1]3. Expenditure Journal'!$B:$B,'12. Data'!CM$4)</f>
        <v>0</v>
      </c>
      <c r="CN43" s="21">
        <f>CL43-CM43</f>
        <v>0</v>
      </c>
      <c r="CO43" s="19">
        <f>CU43/3</f>
        <v>0</v>
      </c>
      <c r="CP43" s="12">
        <f>SUMIFS('[1]3. Expenditure Journal'!$N:$N,'[1]3. Expenditure Journal'!$Y:$Y,'12. Data'!$B43,'[1]3. Expenditure Journal'!$B:$B,'12. Data'!CP$4)</f>
        <v>0</v>
      </c>
      <c r="CQ43" s="21">
        <f>CO43-CP43</f>
        <v>0</v>
      </c>
      <c r="CR43" s="19">
        <f>CU43/3</f>
        <v>0</v>
      </c>
      <c r="CS43" s="12">
        <f>SUMIFS('[1]3. Expenditure Journal'!$N:$N,'[1]3. Expenditure Journal'!$Y:$Y,'12. Data'!$B43,'[1]3. Expenditure Journal'!$B:$B,'12. Data'!CS$4)</f>
        <v>0</v>
      </c>
      <c r="CT43" s="21">
        <f>CR43-CS43</f>
        <v>0</v>
      </c>
      <c r="CU43" s="18">
        <f>IFERROR(VLOOKUP($B43, '[1]2. Budget'!$C$10:$CN$93, 78, 2), 0)</f>
        <v>0</v>
      </c>
      <c r="CV43" s="18">
        <f>CM43+CP43+CS43</f>
        <v>0</v>
      </c>
      <c r="CW43" s="18">
        <f>CU43-CV43</f>
        <v>0</v>
      </c>
      <c r="DA43" s="12">
        <f>SUMIFS($F43:$CW43,$F$6:$CW$6,DA$6,$F$4:$CW$4,DA$5)+CX136</f>
        <v>0</v>
      </c>
      <c r="DB43" s="13">
        <f>SUMIFS($F43:$CW43,$F$6:$CW$6,DB$6,$F$4:$CW$4,DB$5)+CY43</f>
        <v>0</v>
      </c>
      <c r="DC43" s="13">
        <f>SUMIFS($F43:$CW43,$F$6:$CW$6,DC$6,$F$4:$CW$4,DC$5)+CZ43</f>
        <v>0</v>
      </c>
      <c r="DD43" s="13">
        <f>SUMIFS($F43:$CW43,$F$6:$CW$6,DD$6,$F$4:$CW$4,DD$5)+DA43</f>
        <v>0</v>
      </c>
      <c r="DE43" s="13">
        <f>SUMIFS($F43:$CW43,$F$6:$CW$6,DE$6,$F$4:$CW$4,DE$5)+DB43</f>
        <v>0</v>
      </c>
      <c r="DF43" s="13">
        <f>SUMIFS($F43:$CW43,$F$6:$CW$6,DF$6,$F$4:$CW$4,DF$5)+DC43</f>
        <v>0</v>
      </c>
      <c r="DG43" s="13">
        <f>SUMIFS($F43:$CW43,$F$6:$CW$6,DG$6,$F$4:$CW$4,DG$5)+DD43</f>
        <v>0</v>
      </c>
      <c r="DH43" s="13">
        <f>SUMIFS($F43:$CW43,$F$6:$CW$6,DH$6,$F$4:$CW$4,DH$5)+DE43</f>
        <v>0</v>
      </c>
      <c r="DI43" s="13">
        <f>SUMIFS($F43:$CW43,$F$6:$CW$6,DI$6,$F$4:$CW$4,DI$5)+DF43</f>
        <v>0</v>
      </c>
      <c r="DJ43" s="13">
        <f>SUMIFS($F43:$CW43,$F$6:$CW$6,DJ$6,$F$4:$CW$4,DJ$5)+DG43</f>
        <v>0</v>
      </c>
      <c r="DK43" s="13">
        <f>SUMIFS($F43:$CW43,$F$6:$CW$6,DK$6,$F$4:$CW$4,DK$5)+DH43</f>
        <v>0</v>
      </c>
      <c r="DL43" s="13">
        <f>SUMIFS($F43:$CW43,$F$6:$CW$6,DL$6,$F$4:$CW$4,DL$5)+DI43</f>
        <v>0</v>
      </c>
      <c r="DM43" s="13">
        <f>SUMIFS($F43:$CW43,$F$6:$CW$6,DM$6,$F$4:$CW$4,DM$5)+DJ43</f>
        <v>0</v>
      </c>
      <c r="DN43" s="13">
        <f>SUMIFS($F43:$CW43,$F$6:$CW$6,DN$6,$F$4:$CW$4,DN$5)+DK43</f>
        <v>0</v>
      </c>
      <c r="DO43" s="13">
        <f>SUMIFS($F43:$CW43,$F$6:$CW$6,DO$6,$F$4:$CW$4,DO$5)+DL43</f>
        <v>0</v>
      </c>
      <c r="DP43" s="13">
        <f>SUMIFS($F43:$CW43,$F$6:$CW$6,DP$6,$F$4:$CW$4,DP$5)+DM43</f>
        <v>0</v>
      </c>
      <c r="DQ43" s="13">
        <f>SUMIFS($F43:$CW43,$F$6:$CW$6,DQ$6,$F$4:$CW$4,DQ$5)+DN43</f>
        <v>0</v>
      </c>
      <c r="DR43" s="13">
        <f>SUMIFS($F43:$CW43,$F$6:$CW$6,DR$6,$F$4:$CW$4,DR$5)+DO43</f>
        <v>0</v>
      </c>
      <c r="DS43" s="13">
        <f>SUMIFS($F43:$CW43,$F$6:$CW$6,DS$6,$F$4:$CW$4,DS$5)+DP43</f>
        <v>0</v>
      </c>
      <c r="DT43" s="13">
        <f>SUMIFS($F43:$CW43,$F$6:$CW$6,DT$6,$F$4:$CW$4,DT$5)+DQ43</f>
        <v>0</v>
      </c>
      <c r="DU43" s="13">
        <f>SUMIFS($F43:$CW43,$F$6:$CW$6,DU$6,$F$4:$CW$4,DU$5)+DR43</f>
        <v>0</v>
      </c>
      <c r="DV43" s="13">
        <f>SUMIFS($F43:$CW43,$F$6:$CW$6,DV$6,$F$4:$CW$4,DV$5)+DS43</f>
        <v>0</v>
      </c>
      <c r="DW43" s="13">
        <f>SUMIFS($F43:$CW43,$F$6:$CW$6,DW$6,$F$4:$CW$4,DW$5)+DT43</f>
        <v>0</v>
      </c>
      <c r="DX43" s="13">
        <f>SUMIFS($F43:$CW43,$F$6:$CW$6,DX$6,$F$4:$CW$4,DX$5)+DU43</f>
        <v>0</v>
      </c>
      <c r="DY43" s="13">
        <f>SUMIFS($F43:$CW43,$F$6:$CW$6,DY$6,$F$4:$CW$4,DY$5)+DV43</f>
        <v>0</v>
      </c>
      <c r="DZ43" s="13">
        <f>SUMIFS($F43:$CW43,$F$6:$CW$6,DZ$6,$F$4:$CW$4,DZ$5)+DW43</f>
        <v>0</v>
      </c>
      <c r="EA43" s="13">
        <f>SUMIFS($F43:$CW43,$F$6:$CW$6,EA$6,$F$4:$CW$4,EA$5)+DX43</f>
        <v>0</v>
      </c>
      <c r="EB43" s="13">
        <f>SUMIFS($F43:$CW43,$F$6:$CW$6,EB$6,$F$4:$CW$4,EB$5)+DY43</f>
        <v>0</v>
      </c>
      <c r="EC43" s="13">
        <f>SUMIFS($F43:$CW43,$F$6:$CW$6,EC$6,$F$4:$CW$4,EC$5)+DZ43</f>
        <v>0</v>
      </c>
      <c r="ED43" s="13">
        <f>SUMIFS($F43:$CW43,$F$6:$CW$6,ED$6,$F$4:$CW$4,ED$5)+EA43</f>
        <v>0</v>
      </c>
      <c r="EE43" s="13">
        <f>SUMIFS($F43:$CW43,$F$6:$CW$6,EE$6,$F$4:$CW$4,EE$5)+EB43</f>
        <v>0</v>
      </c>
      <c r="EF43" s="13">
        <f>SUMIFS($F43:$CW43,$F$6:$CW$6,EF$6,$F$4:$CW$4,EF$5)+EC43</f>
        <v>0</v>
      </c>
      <c r="EG43" s="13">
        <f>SUMIFS($F43:$CW43,$F$6:$CW$6,EG$6,$F$4:$CW$4,EG$5)+ED43</f>
        <v>0</v>
      </c>
      <c r="EH43" s="13">
        <f>SUMIFS($F43:$CW43,$F$6:$CW$6,EH$6,$F$4:$CW$4,EH$5)+EE43</f>
        <v>0</v>
      </c>
      <c r="EI43" s="13">
        <f>SUMIFS($F43:$CW43,$F$6:$CW$6,EI$6,$F$4:$CW$4,EI$5)+EF43</f>
        <v>0</v>
      </c>
      <c r="EJ43" s="13">
        <f>SUMIFS($F43:$CW43,$F$6:$CW$6,EJ$6,$F$4:$CW$4,EJ$5)+EG43</f>
        <v>0</v>
      </c>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5"/>
    </row>
    <row r="44" spans="2:212" ht="29" x14ac:dyDescent="0.35">
      <c r="B44" s="23">
        <v>1818</v>
      </c>
      <c r="D44" s="22" t="str">
        <f>IFERROR(VLOOKUP($B44,'[1]2. Budget'!$C$7:$CN$104,5,2),"-")</f>
        <v>Optimisation of PrEP and SRH tools - AGYW Influencers cellphones and powerbanks</v>
      </c>
      <c r="E44" s="22" t="str">
        <f>IFERROR(VLOOKUP($B44,'[1]2. Budget'!$C$7:$CN$104,7,2),"-")</f>
        <v>9.1 IT - computers, computer equipment, software and applications</v>
      </c>
      <c r="BB44" s="19">
        <f>BK44/3</f>
        <v>0</v>
      </c>
      <c r="BC44" s="12">
        <f>SUMIFS('[1]3. Expenditure Journal'!$N:$N,'[1]3. Expenditure Journal'!$Y:$Y,'12. Data'!$B44,'[1]3. Expenditure Journal'!$B:$B,'12. Data'!BC$4)</f>
        <v>0</v>
      </c>
      <c r="BD44" s="21">
        <f>BB44-BC44</f>
        <v>0</v>
      </c>
      <c r="BE44" s="19">
        <f>BK44/3</f>
        <v>0</v>
      </c>
      <c r="BF44" s="12">
        <f>SUMIFS('[1]3. Expenditure Journal'!$N:$N,'[1]3. Expenditure Journal'!$Y:$Y,'12. Data'!$B44,'[1]3. Expenditure Journal'!$B:$B,'12. Data'!BF$4)</f>
        <v>0</v>
      </c>
      <c r="BG44" s="21">
        <f>BE44-BF44</f>
        <v>0</v>
      </c>
      <c r="BH44" s="19">
        <f>BK44/3</f>
        <v>0</v>
      </c>
      <c r="BI44" s="12">
        <f>SUMIFS('[1]3. Expenditure Journal'!$N:$N,'[1]3. Expenditure Journal'!$Y:$Y,'12. Data'!$B44,'[1]3. Expenditure Journal'!$B:$B,'12. Data'!BI$4)</f>
        <v>0</v>
      </c>
      <c r="BJ44" s="21">
        <f>BH44-BI44</f>
        <v>0</v>
      </c>
      <c r="BK44" s="18">
        <f>IFERROR(VLOOKUP($B44, '[1]2. Budget'!$C$10:$CN$93, 63, 2), 0)</f>
        <v>0</v>
      </c>
      <c r="BL44" s="18">
        <f>BC44+BF44+BI44</f>
        <v>0</v>
      </c>
      <c r="BM44" s="18">
        <f>BK44-BL44</f>
        <v>0</v>
      </c>
      <c r="BN44" s="19">
        <f>BW44/3</f>
        <v>0</v>
      </c>
      <c r="BO44" s="12">
        <f>SUMIFS('[1]3. Expenditure Journal'!$N:$N,'[1]3. Expenditure Journal'!$Y:$Y,'12. Data'!$B44,'[1]3. Expenditure Journal'!$B:$B,'12. Data'!BO$4)</f>
        <v>0</v>
      </c>
      <c r="BP44" s="21">
        <f>BN44-BO44</f>
        <v>0</v>
      </c>
      <c r="BQ44" s="19">
        <f>BW44/3</f>
        <v>0</v>
      </c>
      <c r="BR44" s="12">
        <f>SUMIFS('[1]3. Expenditure Journal'!$N:$N,'[1]3. Expenditure Journal'!$Y:$Y,'12. Data'!$B44,'[1]3. Expenditure Journal'!$B:$B,'12. Data'!BR$4)</f>
        <v>0</v>
      </c>
      <c r="BS44" s="21">
        <f>BQ44-BR44</f>
        <v>0</v>
      </c>
      <c r="BT44" s="19">
        <f>BW44/3</f>
        <v>0</v>
      </c>
      <c r="BU44" s="12">
        <f>SUMIFS('[1]3. Expenditure Journal'!$N:$N,'[1]3. Expenditure Journal'!$Y:$Y,'12. Data'!$B44,'[1]3. Expenditure Journal'!$B:$B,'12. Data'!BU$4)</f>
        <v>0</v>
      </c>
      <c r="BV44" s="21">
        <f>BT44-BU44</f>
        <v>0</v>
      </c>
      <c r="BW44" s="18">
        <f>IFERROR(VLOOKUP($B44, '[1]2. Budget'!$C$10:$CN$93, 68, 2), 0)</f>
        <v>0</v>
      </c>
      <c r="BX44" s="18">
        <f>BO44+BR44+BU44</f>
        <v>0</v>
      </c>
      <c r="BY44" s="18">
        <f>BW44-BX44</f>
        <v>0</v>
      </c>
      <c r="BZ44" s="19">
        <f>CI44/3</f>
        <v>0</v>
      </c>
      <c r="CA44" s="12">
        <f>SUMIFS('[1]3. Expenditure Journal'!$N:$N,'[1]3. Expenditure Journal'!$Y:$Y,'12. Data'!$B44,'[1]3. Expenditure Journal'!$B:$B,'12. Data'!CA$4)</f>
        <v>0</v>
      </c>
      <c r="CB44" s="21">
        <f>BZ44-CA44</f>
        <v>0</v>
      </c>
      <c r="CC44" s="19">
        <f>CI44/3</f>
        <v>0</v>
      </c>
      <c r="CD44" s="12">
        <f>SUMIFS('[1]3. Expenditure Journal'!$N:$N,'[1]3. Expenditure Journal'!$Y:$Y,'12. Data'!$B44,'[1]3. Expenditure Journal'!$B:$B,'12. Data'!CD$4)</f>
        <v>0</v>
      </c>
      <c r="CE44" s="21">
        <f>CC44-CD44</f>
        <v>0</v>
      </c>
      <c r="CF44" s="19">
        <f>CI44/3</f>
        <v>0</v>
      </c>
      <c r="CG44" s="12">
        <f>SUMIFS('[1]3. Expenditure Journal'!$N:$N,'[1]3. Expenditure Journal'!$Y:$Y,'12. Data'!$B44,'[1]3. Expenditure Journal'!$B:$B,'12. Data'!CG$4)</f>
        <v>0</v>
      </c>
      <c r="CH44" s="21">
        <f>CF44-CG44</f>
        <v>0</v>
      </c>
      <c r="CI44" s="18">
        <f>IFERROR(VLOOKUP($B44, '[1]2. Budget'!$C$10:$CN$93, 73, 2), 0)</f>
        <v>0</v>
      </c>
      <c r="CJ44" s="18">
        <f>CA44+CD44+CG44</f>
        <v>0</v>
      </c>
      <c r="CK44" s="18">
        <f>CI44-CJ44</f>
        <v>0</v>
      </c>
      <c r="CL44" s="19">
        <f>CU44/3</f>
        <v>0</v>
      </c>
      <c r="CM44" s="12">
        <f>SUMIFS('[1]3. Expenditure Journal'!$N:$N,'[1]3. Expenditure Journal'!$Y:$Y,'12. Data'!$B44,'[1]3. Expenditure Journal'!$B:$B,'12. Data'!CM$4)</f>
        <v>0</v>
      </c>
      <c r="CN44" s="21">
        <f>CL44-CM44</f>
        <v>0</v>
      </c>
      <c r="CO44" s="19">
        <f>CU44/3</f>
        <v>0</v>
      </c>
      <c r="CP44" s="12">
        <f>SUMIFS('[1]3. Expenditure Journal'!$N:$N,'[1]3. Expenditure Journal'!$Y:$Y,'12. Data'!$B44,'[1]3. Expenditure Journal'!$B:$B,'12. Data'!CP$4)</f>
        <v>0</v>
      </c>
      <c r="CQ44" s="21">
        <f>CO44-CP44</f>
        <v>0</v>
      </c>
      <c r="CR44" s="19">
        <f>CU44/3</f>
        <v>0</v>
      </c>
      <c r="CS44" s="12">
        <f>SUMIFS('[1]3. Expenditure Journal'!$N:$N,'[1]3. Expenditure Journal'!$Y:$Y,'12. Data'!$B44,'[1]3. Expenditure Journal'!$B:$B,'12. Data'!CS$4)</f>
        <v>0</v>
      </c>
      <c r="CT44" s="21">
        <f>CR44-CS44</f>
        <v>0</v>
      </c>
      <c r="CU44" s="18">
        <f>IFERROR(VLOOKUP($B44, '[1]2. Budget'!$C$10:$CN$93, 78, 2), 0)</f>
        <v>0</v>
      </c>
      <c r="CV44" s="18">
        <f>CM44+CP44+CS44</f>
        <v>0</v>
      </c>
      <c r="CW44" s="18">
        <f>CU44-CV44</f>
        <v>0</v>
      </c>
      <c r="DA44" s="12">
        <f>SUMIFS($F44:$CW44,$F$6:$CW$6,DA$6,$F$4:$CW$4,DA$5)+CX137</f>
        <v>0</v>
      </c>
      <c r="DB44" s="13">
        <f>SUMIFS($F44:$CW44,$F$6:$CW$6,DB$6,$F$4:$CW$4,DB$5)+CY44</f>
        <v>0</v>
      </c>
      <c r="DC44" s="13">
        <f>SUMIFS($F44:$CW44,$F$6:$CW$6,DC$6,$F$4:$CW$4,DC$5)+CZ44</f>
        <v>0</v>
      </c>
      <c r="DD44" s="13">
        <f>SUMIFS($F44:$CW44,$F$6:$CW$6,DD$6,$F$4:$CW$4,DD$5)+DA44</f>
        <v>0</v>
      </c>
      <c r="DE44" s="13">
        <f>SUMIFS($F44:$CW44,$F$6:$CW$6,DE$6,$F$4:$CW$4,DE$5)+DB44</f>
        <v>0</v>
      </c>
      <c r="DF44" s="13">
        <f>SUMIFS($F44:$CW44,$F$6:$CW$6,DF$6,$F$4:$CW$4,DF$5)+DC44</f>
        <v>0</v>
      </c>
      <c r="DG44" s="13">
        <f>SUMIFS($F44:$CW44,$F$6:$CW$6,DG$6,$F$4:$CW$4,DG$5)+DD44</f>
        <v>0</v>
      </c>
      <c r="DH44" s="13">
        <f>SUMIFS($F44:$CW44,$F$6:$CW$6,DH$6,$F$4:$CW$4,DH$5)+DE44</f>
        <v>0</v>
      </c>
      <c r="DI44" s="13">
        <f>SUMIFS($F44:$CW44,$F$6:$CW$6,DI$6,$F$4:$CW$4,DI$5)+DF44</f>
        <v>0</v>
      </c>
      <c r="DJ44" s="13">
        <f>SUMIFS($F44:$CW44,$F$6:$CW$6,DJ$6,$F$4:$CW$4,DJ$5)+DG44</f>
        <v>0</v>
      </c>
      <c r="DK44" s="13">
        <f>SUMIFS($F44:$CW44,$F$6:$CW$6,DK$6,$F$4:$CW$4,DK$5)+DH44</f>
        <v>0</v>
      </c>
      <c r="DL44" s="13">
        <f>SUMIFS($F44:$CW44,$F$6:$CW$6,DL$6,$F$4:$CW$4,DL$5)+DI44</f>
        <v>0</v>
      </c>
      <c r="DM44" s="13">
        <f>SUMIFS($F44:$CW44,$F$6:$CW$6,DM$6,$F$4:$CW$4,DM$5)+DJ44</f>
        <v>0</v>
      </c>
      <c r="DN44" s="13">
        <f>SUMIFS($F44:$CW44,$F$6:$CW$6,DN$6,$F$4:$CW$4,DN$5)+DK44</f>
        <v>0</v>
      </c>
      <c r="DO44" s="13">
        <f>SUMIFS($F44:$CW44,$F$6:$CW$6,DO$6,$F$4:$CW$4,DO$5)+DL44</f>
        <v>0</v>
      </c>
      <c r="DP44" s="13">
        <f>SUMIFS($F44:$CW44,$F$6:$CW$6,DP$6,$F$4:$CW$4,DP$5)+DM44</f>
        <v>0</v>
      </c>
      <c r="DQ44" s="13">
        <f>SUMIFS($F44:$CW44,$F$6:$CW$6,DQ$6,$F$4:$CW$4,DQ$5)+DN44</f>
        <v>0</v>
      </c>
      <c r="DR44" s="13">
        <f>SUMIFS($F44:$CW44,$F$6:$CW$6,DR$6,$F$4:$CW$4,DR$5)+DO44</f>
        <v>0</v>
      </c>
      <c r="DS44" s="13">
        <f>SUMIFS($F44:$CW44,$F$6:$CW$6,DS$6,$F$4:$CW$4,DS$5)+DP44</f>
        <v>0</v>
      </c>
      <c r="DT44" s="13">
        <f>SUMIFS($F44:$CW44,$F$6:$CW$6,DT$6,$F$4:$CW$4,DT$5)+DQ44</f>
        <v>0</v>
      </c>
      <c r="DU44" s="13">
        <f>SUMIFS($F44:$CW44,$F$6:$CW$6,DU$6,$F$4:$CW$4,DU$5)+DR44</f>
        <v>0</v>
      </c>
      <c r="DV44" s="13">
        <f>SUMIFS($F44:$CW44,$F$6:$CW$6,DV$6,$F$4:$CW$4,DV$5)+DS44</f>
        <v>0</v>
      </c>
      <c r="DW44" s="13">
        <f>SUMIFS($F44:$CW44,$F$6:$CW$6,DW$6,$F$4:$CW$4,DW$5)+DT44</f>
        <v>0</v>
      </c>
      <c r="DX44" s="13">
        <f>SUMIFS($F44:$CW44,$F$6:$CW$6,DX$6,$F$4:$CW$4,DX$5)+DU44</f>
        <v>0</v>
      </c>
      <c r="DY44" s="13">
        <f>SUMIFS($F44:$CW44,$F$6:$CW$6,DY$6,$F$4:$CW$4,DY$5)+DV44</f>
        <v>0</v>
      </c>
      <c r="DZ44" s="13">
        <f>SUMIFS($F44:$CW44,$F$6:$CW$6,DZ$6,$F$4:$CW$4,DZ$5)+DW44</f>
        <v>0</v>
      </c>
      <c r="EA44" s="13">
        <f>SUMIFS($F44:$CW44,$F$6:$CW$6,EA$6,$F$4:$CW$4,EA$5)+DX44</f>
        <v>0</v>
      </c>
      <c r="EB44" s="13">
        <f>SUMIFS($F44:$CW44,$F$6:$CW$6,EB$6,$F$4:$CW$4,EB$5)+DY44</f>
        <v>0</v>
      </c>
      <c r="EC44" s="13">
        <f>SUMIFS($F44:$CW44,$F$6:$CW$6,EC$6,$F$4:$CW$4,EC$5)+DZ44</f>
        <v>0</v>
      </c>
      <c r="ED44" s="13">
        <f>SUMIFS($F44:$CW44,$F$6:$CW$6,ED$6,$F$4:$CW$4,ED$5)+EA44</f>
        <v>0</v>
      </c>
      <c r="EE44" s="13">
        <f>SUMIFS($F44:$CW44,$F$6:$CW$6,EE$6,$F$4:$CW$4,EE$5)+EB44</f>
        <v>0</v>
      </c>
      <c r="EF44" s="13">
        <f>SUMIFS($F44:$CW44,$F$6:$CW$6,EF$6,$F$4:$CW$4,EF$5)+EC44</f>
        <v>0</v>
      </c>
      <c r="EG44" s="13">
        <f>SUMIFS($F44:$CW44,$F$6:$CW$6,EG$6,$F$4:$CW$4,EG$5)+ED44</f>
        <v>0</v>
      </c>
      <c r="EH44" s="13">
        <f>SUMIFS($F44:$CW44,$F$6:$CW$6,EH$6,$F$4:$CW$4,EH$5)+EE44</f>
        <v>0</v>
      </c>
      <c r="EI44" s="13">
        <f>SUMIFS($F44:$CW44,$F$6:$CW$6,EI$6,$F$4:$CW$4,EI$5)+EF44</f>
        <v>0</v>
      </c>
      <c r="EJ44" s="13">
        <f>SUMIFS($F44:$CW44,$F$6:$CW$6,EJ$6,$F$4:$CW$4,EJ$5)+EG44</f>
        <v>0</v>
      </c>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5"/>
    </row>
    <row r="45" spans="2:212" x14ac:dyDescent="0.35">
      <c r="B45" s="23">
        <v>1819</v>
      </c>
      <c r="D45" s="22" t="str">
        <f>IFERROR(VLOOKUP($B45,'[1]2. Budget'!$C$7:$CN$104,5,2),"-")</f>
        <v>Grassroots Soccer - Equipment and support for Male facilitators.</v>
      </c>
      <c r="E45" s="22" t="str">
        <f>IFERROR(VLOOKUP($B45,'[1]2. Budget'!$C$7:$CN$104,7,2),"-")</f>
        <v>9.3 Other non-health equipment</v>
      </c>
      <c r="BB45" s="19">
        <f>BK45/3</f>
        <v>0</v>
      </c>
      <c r="BC45" s="12">
        <f>SUMIFS('[1]3. Expenditure Journal'!$N:$N,'[1]3. Expenditure Journal'!$Y:$Y,'12. Data'!$B45,'[1]3. Expenditure Journal'!$B:$B,'12. Data'!BC$4)</f>
        <v>0</v>
      </c>
      <c r="BD45" s="21">
        <f>BB45-BC45</f>
        <v>0</v>
      </c>
      <c r="BE45" s="19">
        <f>BK45/3</f>
        <v>0</v>
      </c>
      <c r="BF45" s="12">
        <f>SUMIFS('[1]3. Expenditure Journal'!$N:$N,'[1]3. Expenditure Journal'!$Y:$Y,'12. Data'!$B45,'[1]3. Expenditure Journal'!$B:$B,'12. Data'!BF$4)</f>
        <v>0</v>
      </c>
      <c r="BG45" s="21">
        <f>BE45-BF45</f>
        <v>0</v>
      </c>
      <c r="BH45" s="19">
        <f>BK45/3</f>
        <v>0</v>
      </c>
      <c r="BI45" s="12">
        <f>SUMIFS('[1]3. Expenditure Journal'!$N:$N,'[1]3. Expenditure Journal'!$Y:$Y,'12. Data'!$B45,'[1]3. Expenditure Journal'!$B:$B,'12. Data'!BI$4)</f>
        <v>0</v>
      </c>
      <c r="BJ45" s="21">
        <f>BH45-BI45</f>
        <v>0</v>
      </c>
      <c r="BK45" s="18">
        <f>IFERROR(VLOOKUP($B45, '[1]2. Budget'!$C$10:$CN$93, 63, 2), 0)</f>
        <v>0</v>
      </c>
      <c r="BL45" s="18">
        <f>BC45+BF45+BI45</f>
        <v>0</v>
      </c>
      <c r="BM45" s="18">
        <f>BK45-BL45</f>
        <v>0</v>
      </c>
      <c r="BN45" s="19">
        <f>BW45/3</f>
        <v>0</v>
      </c>
      <c r="BO45" s="12">
        <f>SUMIFS('[1]3. Expenditure Journal'!$N:$N,'[1]3. Expenditure Journal'!$Y:$Y,'12. Data'!$B45,'[1]3. Expenditure Journal'!$B:$B,'12. Data'!BO$4)</f>
        <v>0</v>
      </c>
      <c r="BP45" s="21">
        <f>BN45-BO45</f>
        <v>0</v>
      </c>
      <c r="BQ45" s="19">
        <f>BW45/3</f>
        <v>0</v>
      </c>
      <c r="BR45" s="12">
        <f>SUMIFS('[1]3. Expenditure Journal'!$N:$N,'[1]3. Expenditure Journal'!$Y:$Y,'12. Data'!$B45,'[1]3. Expenditure Journal'!$B:$B,'12. Data'!BR$4)</f>
        <v>0</v>
      </c>
      <c r="BS45" s="21">
        <f>BQ45-BR45</f>
        <v>0</v>
      </c>
      <c r="BT45" s="19">
        <f>BW45/3</f>
        <v>0</v>
      </c>
      <c r="BU45" s="12">
        <f>SUMIFS('[1]3. Expenditure Journal'!$N:$N,'[1]3. Expenditure Journal'!$Y:$Y,'12. Data'!$B45,'[1]3. Expenditure Journal'!$B:$B,'12. Data'!BU$4)</f>
        <v>0</v>
      </c>
      <c r="BV45" s="21">
        <f>BT45-BU45</f>
        <v>0</v>
      </c>
      <c r="BW45" s="18">
        <f>IFERROR(VLOOKUP($B45, '[1]2. Budget'!$C$10:$CN$93, 68, 2), 0)</f>
        <v>0</v>
      </c>
      <c r="BX45" s="18">
        <f>BO45+BR45+BU45</f>
        <v>0</v>
      </c>
      <c r="BY45" s="18">
        <f>BW45-BX45</f>
        <v>0</v>
      </c>
      <c r="BZ45" s="19">
        <f>CI45/3</f>
        <v>0</v>
      </c>
      <c r="CA45" s="12">
        <f>SUMIFS('[1]3. Expenditure Journal'!$N:$N,'[1]3. Expenditure Journal'!$Y:$Y,'12. Data'!$B45,'[1]3. Expenditure Journal'!$B:$B,'12. Data'!CA$4)</f>
        <v>0</v>
      </c>
      <c r="CB45" s="21">
        <f>BZ45-CA45</f>
        <v>0</v>
      </c>
      <c r="CC45" s="19">
        <f>CI45/3</f>
        <v>0</v>
      </c>
      <c r="CD45" s="12">
        <f>SUMIFS('[1]3. Expenditure Journal'!$N:$N,'[1]3. Expenditure Journal'!$Y:$Y,'12. Data'!$B45,'[1]3. Expenditure Journal'!$B:$B,'12. Data'!CD$4)</f>
        <v>0</v>
      </c>
      <c r="CE45" s="21">
        <f>CC45-CD45</f>
        <v>0</v>
      </c>
      <c r="CF45" s="19">
        <f>CI45/3</f>
        <v>0</v>
      </c>
      <c r="CG45" s="12">
        <f>SUMIFS('[1]3. Expenditure Journal'!$N:$N,'[1]3. Expenditure Journal'!$Y:$Y,'12. Data'!$B45,'[1]3. Expenditure Journal'!$B:$B,'12. Data'!CG$4)</f>
        <v>0</v>
      </c>
      <c r="CH45" s="21">
        <f>CF45-CG45</f>
        <v>0</v>
      </c>
      <c r="CI45" s="18">
        <f>IFERROR(VLOOKUP($B45, '[1]2. Budget'!$C$10:$CN$93, 73, 2), 0)</f>
        <v>0</v>
      </c>
      <c r="CJ45" s="18">
        <f>CA45+CD45+CG45</f>
        <v>0</v>
      </c>
      <c r="CK45" s="18">
        <f>CI45-CJ45</f>
        <v>0</v>
      </c>
      <c r="CL45" s="19">
        <f>CU45/3</f>
        <v>0</v>
      </c>
      <c r="CM45" s="12">
        <f>SUMIFS('[1]3. Expenditure Journal'!$N:$N,'[1]3. Expenditure Journal'!$Y:$Y,'12. Data'!$B45,'[1]3. Expenditure Journal'!$B:$B,'12. Data'!CM$4)</f>
        <v>0</v>
      </c>
      <c r="CN45" s="21">
        <f>CL45-CM45</f>
        <v>0</v>
      </c>
      <c r="CO45" s="19">
        <f>CU45/3</f>
        <v>0</v>
      </c>
      <c r="CP45" s="12">
        <f>SUMIFS('[1]3. Expenditure Journal'!$N:$N,'[1]3. Expenditure Journal'!$Y:$Y,'12. Data'!$B45,'[1]3. Expenditure Journal'!$B:$B,'12. Data'!CP$4)</f>
        <v>0</v>
      </c>
      <c r="CQ45" s="21">
        <f>CO45-CP45</f>
        <v>0</v>
      </c>
      <c r="CR45" s="19">
        <f>CU45/3</f>
        <v>0</v>
      </c>
      <c r="CS45" s="12">
        <f>SUMIFS('[1]3. Expenditure Journal'!$N:$N,'[1]3. Expenditure Journal'!$Y:$Y,'12. Data'!$B45,'[1]3. Expenditure Journal'!$B:$B,'12. Data'!CS$4)</f>
        <v>0</v>
      </c>
      <c r="CT45" s="21">
        <f>CR45-CS45</f>
        <v>0</v>
      </c>
      <c r="CU45" s="18">
        <f>IFERROR(VLOOKUP($B45, '[1]2. Budget'!$C$10:$CN$93, 78, 2), 0)</f>
        <v>0</v>
      </c>
      <c r="CV45" s="18">
        <f>CM45+CP45+CS45</f>
        <v>0</v>
      </c>
      <c r="CW45" s="18">
        <f>CU45-CV45</f>
        <v>0</v>
      </c>
      <c r="DA45" s="12">
        <f>SUMIFS($F45:$CW45,$F$6:$CW$6,DA$6,$F$4:$CW$4,DA$5)+CX138</f>
        <v>0</v>
      </c>
      <c r="DB45" s="13">
        <f>SUMIFS($F45:$CW45,$F$6:$CW$6,DB$6,$F$4:$CW$4,DB$5)+CY45</f>
        <v>0</v>
      </c>
      <c r="DC45" s="13">
        <f>SUMIFS($F45:$CW45,$F$6:$CW$6,DC$6,$F$4:$CW$4,DC$5)+CZ45</f>
        <v>0</v>
      </c>
      <c r="DD45" s="13">
        <f>SUMIFS($F45:$CW45,$F$6:$CW$6,DD$6,$F$4:$CW$4,DD$5)+DA45</f>
        <v>0</v>
      </c>
      <c r="DE45" s="13">
        <f>SUMIFS($F45:$CW45,$F$6:$CW$6,DE$6,$F$4:$CW$4,DE$5)+DB45</f>
        <v>0</v>
      </c>
      <c r="DF45" s="13">
        <f>SUMIFS($F45:$CW45,$F$6:$CW$6,DF$6,$F$4:$CW$4,DF$5)+DC45</f>
        <v>0</v>
      </c>
      <c r="DG45" s="13">
        <f>SUMIFS($F45:$CW45,$F$6:$CW$6,DG$6,$F$4:$CW$4,DG$5)+DD45</f>
        <v>0</v>
      </c>
      <c r="DH45" s="13">
        <f>SUMIFS($F45:$CW45,$F$6:$CW$6,DH$6,$F$4:$CW$4,DH$5)+DE45</f>
        <v>0</v>
      </c>
      <c r="DI45" s="13">
        <f>SUMIFS($F45:$CW45,$F$6:$CW$6,DI$6,$F$4:$CW$4,DI$5)+DF45</f>
        <v>0</v>
      </c>
      <c r="DJ45" s="13">
        <f>SUMIFS($F45:$CW45,$F$6:$CW$6,DJ$6,$F$4:$CW$4,DJ$5)+DG45</f>
        <v>0</v>
      </c>
      <c r="DK45" s="13">
        <f>SUMIFS($F45:$CW45,$F$6:$CW$6,DK$6,$F$4:$CW$4,DK$5)+DH45</f>
        <v>0</v>
      </c>
      <c r="DL45" s="13">
        <f>SUMIFS($F45:$CW45,$F$6:$CW$6,DL$6,$F$4:$CW$4,DL$5)+DI45</f>
        <v>0</v>
      </c>
      <c r="DM45" s="13">
        <f>SUMIFS($F45:$CW45,$F$6:$CW$6,DM$6,$F$4:$CW$4,DM$5)+DJ45</f>
        <v>0</v>
      </c>
      <c r="DN45" s="13">
        <f>SUMIFS($F45:$CW45,$F$6:$CW$6,DN$6,$F$4:$CW$4,DN$5)+DK45</f>
        <v>0</v>
      </c>
      <c r="DO45" s="13">
        <f>SUMIFS($F45:$CW45,$F$6:$CW$6,DO$6,$F$4:$CW$4,DO$5)+DL45</f>
        <v>0</v>
      </c>
      <c r="DP45" s="13">
        <f>SUMIFS($F45:$CW45,$F$6:$CW$6,DP$6,$F$4:$CW$4,DP$5)+DM45</f>
        <v>0</v>
      </c>
      <c r="DQ45" s="13">
        <f>SUMIFS($F45:$CW45,$F$6:$CW$6,DQ$6,$F$4:$CW$4,DQ$5)+DN45</f>
        <v>0</v>
      </c>
      <c r="DR45" s="13">
        <f>SUMIFS($F45:$CW45,$F$6:$CW$6,DR$6,$F$4:$CW$4,DR$5)+DO45</f>
        <v>0</v>
      </c>
      <c r="DS45" s="13">
        <f>SUMIFS($F45:$CW45,$F$6:$CW$6,DS$6,$F$4:$CW$4,DS$5)+DP45</f>
        <v>0</v>
      </c>
      <c r="DT45" s="13">
        <f>SUMIFS($F45:$CW45,$F$6:$CW$6,DT$6,$F$4:$CW$4,DT$5)+DQ45</f>
        <v>0</v>
      </c>
      <c r="DU45" s="13">
        <f>SUMIFS($F45:$CW45,$F$6:$CW$6,DU$6,$F$4:$CW$4,DU$5)+DR45</f>
        <v>0</v>
      </c>
      <c r="DV45" s="13">
        <f>SUMIFS($F45:$CW45,$F$6:$CW$6,DV$6,$F$4:$CW$4,DV$5)+DS45</f>
        <v>0</v>
      </c>
      <c r="DW45" s="13">
        <f>SUMIFS($F45:$CW45,$F$6:$CW$6,DW$6,$F$4:$CW$4,DW$5)+DT45</f>
        <v>0</v>
      </c>
      <c r="DX45" s="13">
        <f>SUMIFS($F45:$CW45,$F$6:$CW$6,DX$6,$F$4:$CW$4,DX$5)+DU45</f>
        <v>0</v>
      </c>
      <c r="DY45" s="13">
        <f>SUMIFS($F45:$CW45,$F$6:$CW$6,DY$6,$F$4:$CW$4,DY$5)+DV45</f>
        <v>0</v>
      </c>
      <c r="DZ45" s="13">
        <f>SUMIFS($F45:$CW45,$F$6:$CW$6,DZ$6,$F$4:$CW$4,DZ$5)+DW45</f>
        <v>0</v>
      </c>
      <c r="EA45" s="13">
        <f>SUMIFS($F45:$CW45,$F$6:$CW$6,EA$6,$F$4:$CW$4,EA$5)+DX45</f>
        <v>0</v>
      </c>
      <c r="EB45" s="13">
        <f>SUMIFS($F45:$CW45,$F$6:$CW$6,EB$6,$F$4:$CW$4,EB$5)+DY45</f>
        <v>0</v>
      </c>
      <c r="EC45" s="13">
        <f>SUMIFS($F45:$CW45,$F$6:$CW$6,EC$6,$F$4:$CW$4,EC$5)+DZ45</f>
        <v>0</v>
      </c>
      <c r="ED45" s="13">
        <f>SUMIFS($F45:$CW45,$F$6:$CW$6,ED$6,$F$4:$CW$4,ED$5)+EA45</f>
        <v>0</v>
      </c>
      <c r="EE45" s="13">
        <f>SUMIFS($F45:$CW45,$F$6:$CW$6,EE$6,$F$4:$CW$4,EE$5)+EB45</f>
        <v>0</v>
      </c>
      <c r="EF45" s="13">
        <f>SUMIFS($F45:$CW45,$F$6:$CW$6,EF$6,$F$4:$CW$4,EF$5)+EC45</f>
        <v>0</v>
      </c>
      <c r="EG45" s="13">
        <f>SUMIFS($F45:$CW45,$F$6:$CW$6,EG$6,$F$4:$CW$4,EG$5)+ED45</f>
        <v>0</v>
      </c>
      <c r="EH45" s="13">
        <f>SUMIFS($F45:$CW45,$F$6:$CW$6,EH$6,$F$4:$CW$4,EH$5)+EE45</f>
        <v>0</v>
      </c>
      <c r="EI45" s="13">
        <f>SUMIFS($F45:$CW45,$F$6:$CW$6,EI$6,$F$4:$CW$4,EI$5)+EF45</f>
        <v>0</v>
      </c>
      <c r="EJ45" s="13">
        <f>SUMIFS($F45:$CW45,$F$6:$CW$6,EJ$6,$F$4:$CW$4,EJ$5)+EG45</f>
        <v>0</v>
      </c>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5"/>
    </row>
    <row r="46" spans="2:212" x14ac:dyDescent="0.35">
      <c r="B46" s="23">
        <v>1820</v>
      </c>
      <c r="D46" s="22" t="str">
        <f>IFERROR(VLOOKUP($B46,'[1]2. Budget'!$C$7:$CN$104,5,2),"-")</f>
        <v>One Man Can - Equipment and support for Male facilitators.</v>
      </c>
      <c r="E46" s="22" t="str">
        <f>IFERROR(VLOOKUP($B46,'[1]2. Budget'!$C$7:$CN$104,7,2),"-")</f>
        <v>9.3 Other non-health equipment</v>
      </c>
      <c r="BB46" s="19">
        <f>BK46/3</f>
        <v>0</v>
      </c>
      <c r="BC46" s="12">
        <f>SUMIFS('[1]3. Expenditure Journal'!$N:$N,'[1]3. Expenditure Journal'!$Y:$Y,'12. Data'!$B46,'[1]3. Expenditure Journal'!$B:$B,'12. Data'!BC$4)</f>
        <v>0</v>
      </c>
      <c r="BD46" s="21">
        <f>BB46-BC46</f>
        <v>0</v>
      </c>
      <c r="BE46" s="19">
        <f>BK46/3</f>
        <v>0</v>
      </c>
      <c r="BF46" s="12">
        <f>SUMIFS('[1]3. Expenditure Journal'!$N:$N,'[1]3. Expenditure Journal'!$Y:$Y,'12. Data'!$B46,'[1]3. Expenditure Journal'!$B:$B,'12. Data'!BF$4)</f>
        <v>0</v>
      </c>
      <c r="BG46" s="21">
        <f>BE46-BF46</f>
        <v>0</v>
      </c>
      <c r="BH46" s="19">
        <f>BK46/3</f>
        <v>0</v>
      </c>
      <c r="BI46" s="12">
        <f>SUMIFS('[1]3. Expenditure Journal'!$N:$N,'[1]3. Expenditure Journal'!$Y:$Y,'12. Data'!$B46,'[1]3. Expenditure Journal'!$B:$B,'12. Data'!BI$4)</f>
        <v>0</v>
      </c>
      <c r="BJ46" s="21">
        <f>BH46-BI46</f>
        <v>0</v>
      </c>
      <c r="BK46" s="18">
        <f>IFERROR(VLOOKUP($B46, '[1]2. Budget'!$C$10:$CN$93, 63, 2), 0)</f>
        <v>0</v>
      </c>
      <c r="BL46" s="18">
        <f>BC46+BF46+BI46</f>
        <v>0</v>
      </c>
      <c r="BM46" s="18">
        <f>BK46-BL46</f>
        <v>0</v>
      </c>
      <c r="BN46" s="19">
        <f>BW46/3</f>
        <v>0</v>
      </c>
      <c r="BO46" s="12">
        <f>SUMIFS('[1]3. Expenditure Journal'!$N:$N,'[1]3. Expenditure Journal'!$Y:$Y,'12. Data'!$B46,'[1]3. Expenditure Journal'!$B:$B,'12. Data'!BO$4)</f>
        <v>0</v>
      </c>
      <c r="BP46" s="21">
        <f>BN46-BO46</f>
        <v>0</v>
      </c>
      <c r="BQ46" s="19">
        <f>BW46/3</f>
        <v>0</v>
      </c>
      <c r="BR46" s="12">
        <f>SUMIFS('[1]3. Expenditure Journal'!$N:$N,'[1]3. Expenditure Journal'!$Y:$Y,'12. Data'!$B46,'[1]3. Expenditure Journal'!$B:$B,'12. Data'!BR$4)</f>
        <v>0</v>
      </c>
      <c r="BS46" s="21">
        <f>BQ46-BR46</f>
        <v>0</v>
      </c>
      <c r="BT46" s="19">
        <f>BW46/3</f>
        <v>0</v>
      </c>
      <c r="BU46" s="12">
        <f>SUMIFS('[1]3. Expenditure Journal'!$N:$N,'[1]3. Expenditure Journal'!$Y:$Y,'12. Data'!$B46,'[1]3. Expenditure Journal'!$B:$B,'12. Data'!BU$4)</f>
        <v>0</v>
      </c>
      <c r="BV46" s="21">
        <f>BT46-BU46</f>
        <v>0</v>
      </c>
      <c r="BW46" s="18">
        <f>IFERROR(VLOOKUP($B46, '[1]2. Budget'!$C$10:$CN$93, 68, 2), 0)</f>
        <v>0</v>
      </c>
      <c r="BX46" s="18">
        <f>BO46+BR46+BU46</f>
        <v>0</v>
      </c>
      <c r="BY46" s="18">
        <f>BW46-BX46</f>
        <v>0</v>
      </c>
      <c r="BZ46" s="19">
        <f>CI46/3</f>
        <v>0</v>
      </c>
      <c r="CA46" s="12">
        <f>SUMIFS('[1]3. Expenditure Journal'!$N:$N,'[1]3. Expenditure Journal'!$Y:$Y,'12. Data'!$B46,'[1]3. Expenditure Journal'!$B:$B,'12. Data'!CA$4)</f>
        <v>0</v>
      </c>
      <c r="CB46" s="21">
        <f>BZ46-CA46</f>
        <v>0</v>
      </c>
      <c r="CC46" s="19">
        <f>CI46/3</f>
        <v>0</v>
      </c>
      <c r="CD46" s="12">
        <f>SUMIFS('[1]3. Expenditure Journal'!$N:$N,'[1]3. Expenditure Journal'!$Y:$Y,'12. Data'!$B46,'[1]3. Expenditure Journal'!$B:$B,'12. Data'!CD$4)</f>
        <v>0</v>
      </c>
      <c r="CE46" s="21">
        <f>CC46-CD46</f>
        <v>0</v>
      </c>
      <c r="CF46" s="19">
        <f>CI46/3</f>
        <v>0</v>
      </c>
      <c r="CG46" s="12">
        <f>SUMIFS('[1]3. Expenditure Journal'!$N:$N,'[1]3. Expenditure Journal'!$Y:$Y,'12. Data'!$B46,'[1]3. Expenditure Journal'!$B:$B,'12. Data'!CG$4)</f>
        <v>0</v>
      </c>
      <c r="CH46" s="21">
        <f>CF46-CG46</f>
        <v>0</v>
      </c>
      <c r="CI46" s="18">
        <f>IFERROR(VLOOKUP($B46, '[1]2. Budget'!$C$10:$CN$93, 73, 2), 0)</f>
        <v>0</v>
      </c>
      <c r="CJ46" s="18">
        <f>CA46+CD46+CG46</f>
        <v>0</v>
      </c>
      <c r="CK46" s="18">
        <f>CI46-CJ46</f>
        <v>0</v>
      </c>
      <c r="CL46" s="19">
        <f>CU46/3</f>
        <v>0</v>
      </c>
      <c r="CM46" s="12">
        <f>SUMIFS('[1]3. Expenditure Journal'!$N:$N,'[1]3. Expenditure Journal'!$Y:$Y,'12. Data'!$B46,'[1]3. Expenditure Journal'!$B:$B,'12. Data'!CM$4)</f>
        <v>0</v>
      </c>
      <c r="CN46" s="21">
        <f>CL46-CM46</f>
        <v>0</v>
      </c>
      <c r="CO46" s="19">
        <f>CU46/3</f>
        <v>0</v>
      </c>
      <c r="CP46" s="12">
        <f>SUMIFS('[1]3. Expenditure Journal'!$N:$N,'[1]3. Expenditure Journal'!$Y:$Y,'12. Data'!$B46,'[1]3. Expenditure Journal'!$B:$B,'12. Data'!CP$4)</f>
        <v>0</v>
      </c>
      <c r="CQ46" s="21">
        <f>CO46-CP46</f>
        <v>0</v>
      </c>
      <c r="CR46" s="19">
        <f>CU46/3</f>
        <v>0</v>
      </c>
      <c r="CS46" s="12">
        <f>SUMIFS('[1]3. Expenditure Journal'!$N:$N,'[1]3. Expenditure Journal'!$Y:$Y,'12. Data'!$B46,'[1]3. Expenditure Journal'!$B:$B,'12. Data'!CS$4)</f>
        <v>0</v>
      </c>
      <c r="CT46" s="21">
        <f>CR46-CS46</f>
        <v>0</v>
      </c>
      <c r="CU46" s="18">
        <f>IFERROR(VLOOKUP($B46, '[1]2. Budget'!$C$10:$CN$93, 78, 2), 0)</f>
        <v>0</v>
      </c>
      <c r="CV46" s="18">
        <f>CM46+CP46+CS46</f>
        <v>0</v>
      </c>
      <c r="CW46" s="18">
        <f>CU46-CV46</f>
        <v>0</v>
      </c>
      <c r="DA46" s="12">
        <f>SUMIFS($F46:$CW46,$F$6:$CW$6,DA$6,$F$4:$CW$4,DA$5)+CX139</f>
        <v>0</v>
      </c>
      <c r="DB46" s="13">
        <f>SUMIFS($F46:$CW46,$F$6:$CW$6,DB$6,$F$4:$CW$4,DB$5)+CY46</f>
        <v>0</v>
      </c>
      <c r="DC46" s="13">
        <f>SUMIFS($F46:$CW46,$F$6:$CW$6,DC$6,$F$4:$CW$4,DC$5)+CZ46</f>
        <v>0</v>
      </c>
      <c r="DD46" s="13">
        <f>SUMIFS($F46:$CW46,$F$6:$CW$6,DD$6,$F$4:$CW$4,DD$5)+DA46</f>
        <v>0</v>
      </c>
      <c r="DE46" s="13">
        <f>SUMIFS($F46:$CW46,$F$6:$CW$6,DE$6,$F$4:$CW$4,DE$5)+DB46</f>
        <v>0</v>
      </c>
      <c r="DF46" s="13">
        <f>SUMIFS($F46:$CW46,$F$6:$CW$6,DF$6,$F$4:$CW$4,DF$5)+DC46</f>
        <v>0</v>
      </c>
      <c r="DG46" s="13">
        <f>SUMIFS($F46:$CW46,$F$6:$CW$6,DG$6,$F$4:$CW$4,DG$5)+DD46</f>
        <v>0</v>
      </c>
      <c r="DH46" s="13">
        <f>SUMIFS($F46:$CW46,$F$6:$CW$6,DH$6,$F$4:$CW$4,DH$5)+DE46</f>
        <v>0</v>
      </c>
      <c r="DI46" s="13">
        <f>SUMIFS($F46:$CW46,$F$6:$CW$6,DI$6,$F$4:$CW$4,DI$5)+DF46</f>
        <v>0</v>
      </c>
      <c r="DJ46" s="13">
        <f>SUMIFS($F46:$CW46,$F$6:$CW$6,DJ$6,$F$4:$CW$4,DJ$5)+DG46</f>
        <v>0</v>
      </c>
      <c r="DK46" s="13">
        <f>SUMIFS($F46:$CW46,$F$6:$CW$6,DK$6,$F$4:$CW$4,DK$5)+DH46</f>
        <v>0</v>
      </c>
      <c r="DL46" s="13">
        <f>SUMIFS($F46:$CW46,$F$6:$CW$6,DL$6,$F$4:$CW$4,DL$5)+DI46</f>
        <v>0</v>
      </c>
      <c r="DM46" s="13">
        <f>SUMIFS($F46:$CW46,$F$6:$CW$6,DM$6,$F$4:$CW$4,DM$5)+DJ46</f>
        <v>0</v>
      </c>
      <c r="DN46" s="13">
        <f>SUMIFS($F46:$CW46,$F$6:$CW$6,DN$6,$F$4:$CW$4,DN$5)+DK46</f>
        <v>0</v>
      </c>
      <c r="DO46" s="13">
        <f>SUMIFS($F46:$CW46,$F$6:$CW$6,DO$6,$F$4:$CW$4,DO$5)+DL46</f>
        <v>0</v>
      </c>
      <c r="DP46" s="13">
        <f>SUMIFS($F46:$CW46,$F$6:$CW$6,DP$6,$F$4:$CW$4,DP$5)+DM46</f>
        <v>0</v>
      </c>
      <c r="DQ46" s="13">
        <f>SUMIFS($F46:$CW46,$F$6:$CW$6,DQ$6,$F$4:$CW$4,DQ$5)+DN46</f>
        <v>0</v>
      </c>
      <c r="DR46" s="13">
        <f>SUMIFS($F46:$CW46,$F$6:$CW$6,DR$6,$F$4:$CW$4,DR$5)+DO46</f>
        <v>0</v>
      </c>
      <c r="DS46" s="13">
        <f>SUMIFS($F46:$CW46,$F$6:$CW$6,DS$6,$F$4:$CW$4,DS$5)+DP46</f>
        <v>0</v>
      </c>
      <c r="DT46" s="13">
        <f>SUMIFS($F46:$CW46,$F$6:$CW$6,DT$6,$F$4:$CW$4,DT$5)+DQ46</f>
        <v>0</v>
      </c>
      <c r="DU46" s="13">
        <f>SUMIFS($F46:$CW46,$F$6:$CW$6,DU$6,$F$4:$CW$4,DU$5)+DR46</f>
        <v>0</v>
      </c>
      <c r="DV46" s="13">
        <f>SUMIFS($F46:$CW46,$F$6:$CW$6,DV$6,$F$4:$CW$4,DV$5)+DS46</f>
        <v>0</v>
      </c>
      <c r="DW46" s="13">
        <f>SUMIFS($F46:$CW46,$F$6:$CW$6,DW$6,$F$4:$CW$4,DW$5)+DT46</f>
        <v>0</v>
      </c>
      <c r="DX46" s="13">
        <f>SUMIFS($F46:$CW46,$F$6:$CW$6,DX$6,$F$4:$CW$4,DX$5)+DU46</f>
        <v>0</v>
      </c>
      <c r="DY46" s="13">
        <f>SUMIFS($F46:$CW46,$F$6:$CW$6,DY$6,$F$4:$CW$4,DY$5)+DV46</f>
        <v>0</v>
      </c>
      <c r="DZ46" s="13">
        <f>SUMIFS($F46:$CW46,$F$6:$CW$6,DZ$6,$F$4:$CW$4,DZ$5)+DW46</f>
        <v>0</v>
      </c>
      <c r="EA46" s="13">
        <f>SUMIFS($F46:$CW46,$F$6:$CW$6,EA$6,$F$4:$CW$4,EA$5)+DX46</f>
        <v>0</v>
      </c>
      <c r="EB46" s="13">
        <f>SUMIFS($F46:$CW46,$F$6:$CW$6,EB$6,$F$4:$CW$4,EB$5)+DY46</f>
        <v>0</v>
      </c>
      <c r="EC46" s="13">
        <f>SUMIFS($F46:$CW46,$F$6:$CW$6,EC$6,$F$4:$CW$4,EC$5)+DZ46</f>
        <v>0</v>
      </c>
      <c r="ED46" s="13">
        <f>SUMIFS($F46:$CW46,$F$6:$CW$6,ED$6,$F$4:$CW$4,ED$5)+EA46</f>
        <v>0</v>
      </c>
      <c r="EE46" s="13">
        <f>SUMIFS($F46:$CW46,$F$6:$CW$6,EE$6,$F$4:$CW$4,EE$5)+EB46</f>
        <v>0</v>
      </c>
      <c r="EF46" s="13">
        <f>SUMIFS($F46:$CW46,$F$6:$CW$6,EF$6,$F$4:$CW$4,EF$5)+EC46</f>
        <v>0</v>
      </c>
      <c r="EG46" s="13">
        <f>SUMIFS($F46:$CW46,$F$6:$CW$6,EG$6,$F$4:$CW$4,EG$5)+ED46</f>
        <v>0</v>
      </c>
      <c r="EH46" s="13">
        <f>SUMIFS($F46:$CW46,$F$6:$CW$6,EH$6,$F$4:$CW$4,EH$5)+EE46</f>
        <v>0</v>
      </c>
      <c r="EI46" s="13">
        <f>SUMIFS($F46:$CW46,$F$6:$CW$6,EI$6,$F$4:$CW$4,EI$5)+EF46</f>
        <v>0</v>
      </c>
      <c r="EJ46" s="13">
        <f>SUMIFS($F46:$CW46,$F$6:$CW$6,EJ$6,$F$4:$CW$4,EJ$5)+EG46</f>
        <v>0</v>
      </c>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5"/>
    </row>
    <row r="47" spans="2:212" ht="43.5" x14ac:dyDescent="0.35">
      <c r="B47" s="23">
        <v>1821</v>
      </c>
      <c r="D47" s="22" t="str">
        <f>IFERROR(VLOOKUP($B47,'[1]2. Budget'!$C$7:$CN$104,5,2),"-")</f>
        <v>Program Director salary - Provide overall leadership and management, as well as technical oversight to the AFSA- AGYW program.</v>
      </c>
      <c r="E47" s="22" t="str">
        <f>IFERROR(VLOOKUP($B47,'[1]2. Budget'!$C$7:$CN$104,7,2),"-")</f>
        <v>1.1 Salaries - program management</v>
      </c>
      <c r="BB47" s="19">
        <f>BK47/3</f>
        <v>0</v>
      </c>
      <c r="BC47" s="12">
        <f>SUMIFS('[1]3. Expenditure Journal'!$N:$N,'[1]3. Expenditure Journal'!$Y:$Y,'12. Data'!$B47,'[1]3. Expenditure Journal'!$B:$B,'12. Data'!BC$4)</f>
        <v>0</v>
      </c>
      <c r="BD47" s="21">
        <f>BB47-BC47</f>
        <v>0</v>
      </c>
      <c r="BE47" s="19">
        <f>BK47/3</f>
        <v>0</v>
      </c>
      <c r="BF47" s="12">
        <f>SUMIFS('[1]3. Expenditure Journal'!$N:$N,'[1]3. Expenditure Journal'!$Y:$Y,'12. Data'!$B47,'[1]3. Expenditure Journal'!$B:$B,'12. Data'!BF$4)</f>
        <v>0</v>
      </c>
      <c r="BG47" s="21">
        <f>BE47-BF47</f>
        <v>0</v>
      </c>
      <c r="BH47" s="19">
        <f>BK47/3</f>
        <v>0</v>
      </c>
      <c r="BI47" s="12">
        <f>SUMIFS('[1]3. Expenditure Journal'!$N:$N,'[1]3. Expenditure Journal'!$Y:$Y,'12. Data'!$B47,'[1]3. Expenditure Journal'!$B:$B,'12. Data'!BI$4)</f>
        <v>0</v>
      </c>
      <c r="BJ47" s="21">
        <f>BH47-BI47</f>
        <v>0</v>
      </c>
      <c r="BK47" s="18">
        <f>IFERROR(VLOOKUP($B47, '[1]2. Budget'!$C$10:$CN$93, 63, 2), 0)</f>
        <v>0</v>
      </c>
      <c r="BL47" s="18">
        <f>BC47+BF47+BI47</f>
        <v>0</v>
      </c>
      <c r="BM47" s="18">
        <f>BK47-BL47</f>
        <v>0</v>
      </c>
      <c r="BN47" s="19">
        <f>BW47/3</f>
        <v>0</v>
      </c>
      <c r="BO47" s="12">
        <f>SUMIFS('[1]3. Expenditure Journal'!$N:$N,'[1]3. Expenditure Journal'!$Y:$Y,'12. Data'!$B47,'[1]3. Expenditure Journal'!$B:$B,'12. Data'!BO$4)</f>
        <v>0</v>
      </c>
      <c r="BP47" s="21">
        <f>BN47-BO47</f>
        <v>0</v>
      </c>
      <c r="BQ47" s="19">
        <f>BW47/3</f>
        <v>0</v>
      </c>
      <c r="BR47" s="12">
        <f>SUMIFS('[1]3. Expenditure Journal'!$N:$N,'[1]3. Expenditure Journal'!$Y:$Y,'12. Data'!$B47,'[1]3. Expenditure Journal'!$B:$B,'12. Data'!BR$4)</f>
        <v>0</v>
      </c>
      <c r="BS47" s="21">
        <f>BQ47-BR47</f>
        <v>0</v>
      </c>
      <c r="BT47" s="19">
        <f>BW47/3</f>
        <v>0</v>
      </c>
      <c r="BU47" s="12">
        <f>SUMIFS('[1]3. Expenditure Journal'!$N:$N,'[1]3. Expenditure Journal'!$Y:$Y,'12. Data'!$B47,'[1]3. Expenditure Journal'!$B:$B,'12. Data'!BU$4)</f>
        <v>0</v>
      </c>
      <c r="BV47" s="21">
        <f>BT47-BU47</f>
        <v>0</v>
      </c>
      <c r="BW47" s="18">
        <f>IFERROR(VLOOKUP($B47, '[1]2. Budget'!$C$10:$CN$93, 68, 2), 0)</f>
        <v>0</v>
      </c>
      <c r="BX47" s="18">
        <f>BO47+BR47+BU47</f>
        <v>0</v>
      </c>
      <c r="BY47" s="18">
        <f>BW47-BX47</f>
        <v>0</v>
      </c>
      <c r="BZ47" s="19">
        <f>CI47/3</f>
        <v>0</v>
      </c>
      <c r="CA47" s="12">
        <f>SUMIFS('[1]3. Expenditure Journal'!$N:$N,'[1]3. Expenditure Journal'!$Y:$Y,'12. Data'!$B47,'[1]3. Expenditure Journal'!$B:$B,'12. Data'!CA$4)</f>
        <v>0</v>
      </c>
      <c r="CB47" s="21">
        <f>BZ47-CA47</f>
        <v>0</v>
      </c>
      <c r="CC47" s="19">
        <f>CI47/3</f>
        <v>0</v>
      </c>
      <c r="CD47" s="12">
        <f>SUMIFS('[1]3. Expenditure Journal'!$N:$N,'[1]3. Expenditure Journal'!$Y:$Y,'12. Data'!$B47,'[1]3. Expenditure Journal'!$B:$B,'12. Data'!CD$4)</f>
        <v>0</v>
      </c>
      <c r="CE47" s="21">
        <f>CC47-CD47</f>
        <v>0</v>
      </c>
      <c r="CF47" s="19">
        <f>CI47/3</f>
        <v>0</v>
      </c>
      <c r="CG47" s="12">
        <f>SUMIFS('[1]3. Expenditure Journal'!$N:$N,'[1]3. Expenditure Journal'!$Y:$Y,'12. Data'!$B47,'[1]3. Expenditure Journal'!$B:$B,'12. Data'!CG$4)</f>
        <v>0</v>
      </c>
      <c r="CH47" s="21">
        <f>CF47-CG47</f>
        <v>0</v>
      </c>
      <c r="CI47" s="18">
        <f>IFERROR(VLOOKUP($B47, '[1]2. Budget'!$C$10:$CN$93, 73, 2), 0)</f>
        <v>0</v>
      </c>
      <c r="CJ47" s="18">
        <f>CA47+CD47+CG47</f>
        <v>0</v>
      </c>
      <c r="CK47" s="18">
        <f>CI47-CJ47</f>
        <v>0</v>
      </c>
      <c r="CL47" s="19">
        <f>CU47/3</f>
        <v>0</v>
      </c>
      <c r="CM47" s="12">
        <f>SUMIFS('[1]3. Expenditure Journal'!$N:$N,'[1]3. Expenditure Journal'!$Y:$Y,'12. Data'!$B47,'[1]3. Expenditure Journal'!$B:$B,'12. Data'!CM$4)</f>
        <v>0</v>
      </c>
      <c r="CN47" s="21">
        <f>CL47-CM47</f>
        <v>0</v>
      </c>
      <c r="CO47" s="19">
        <f>CU47/3</f>
        <v>0</v>
      </c>
      <c r="CP47" s="12">
        <f>SUMIFS('[1]3. Expenditure Journal'!$N:$N,'[1]3. Expenditure Journal'!$Y:$Y,'12. Data'!$B47,'[1]3. Expenditure Journal'!$B:$B,'12. Data'!CP$4)</f>
        <v>0</v>
      </c>
      <c r="CQ47" s="21">
        <f>CO47-CP47</f>
        <v>0</v>
      </c>
      <c r="CR47" s="19">
        <f>CU47/3</f>
        <v>0</v>
      </c>
      <c r="CS47" s="12">
        <f>SUMIFS('[1]3. Expenditure Journal'!$N:$N,'[1]3. Expenditure Journal'!$Y:$Y,'12. Data'!$B47,'[1]3. Expenditure Journal'!$B:$B,'12. Data'!CS$4)</f>
        <v>0</v>
      </c>
      <c r="CT47" s="21">
        <f>CR47-CS47</f>
        <v>0</v>
      </c>
      <c r="CU47" s="18">
        <f>IFERROR(VLOOKUP($B47, '[1]2. Budget'!$C$10:$CN$93, 78, 2), 0)</f>
        <v>0</v>
      </c>
      <c r="CV47" s="18">
        <f>CM47+CP47+CS47</f>
        <v>0</v>
      </c>
      <c r="CW47" s="18">
        <f>CU47-CV47</f>
        <v>0</v>
      </c>
      <c r="DA47" s="12">
        <f>SUMIFS($F47:$CW47,$F$6:$CW$6,DA$6,$F$4:$CW$4,DA$5)+CX140</f>
        <v>0</v>
      </c>
      <c r="DB47" s="13">
        <f>SUMIFS($F47:$CW47,$F$6:$CW$6,DB$6,$F$4:$CW$4,DB$5)+CY47</f>
        <v>0</v>
      </c>
      <c r="DC47" s="13">
        <f>SUMIFS($F47:$CW47,$F$6:$CW$6,DC$6,$F$4:$CW$4,DC$5)+CZ47</f>
        <v>0</v>
      </c>
      <c r="DD47" s="13">
        <f>SUMIFS($F47:$CW47,$F$6:$CW$6,DD$6,$F$4:$CW$4,DD$5)+DA47</f>
        <v>0</v>
      </c>
      <c r="DE47" s="13">
        <f>SUMIFS($F47:$CW47,$F$6:$CW$6,DE$6,$F$4:$CW$4,DE$5)+DB47</f>
        <v>0</v>
      </c>
      <c r="DF47" s="13">
        <f>SUMIFS($F47:$CW47,$F$6:$CW$6,DF$6,$F$4:$CW$4,DF$5)+DC47</f>
        <v>0</v>
      </c>
      <c r="DG47" s="13">
        <f>SUMIFS($F47:$CW47,$F$6:$CW$6,DG$6,$F$4:$CW$4,DG$5)+DD47</f>
        <v>0</v>
      </c>
      <c r="DH47" s="13">
        <f>SUMIFS($F47:$CW47,$F$6:$CW$6,DH$6,$F$4:$CW$4,DH$5)+DE47</f>
        <v>0</v>
      </c>
      <c r="DI47" s="13">
        <f>SUMIFS($F47:$CW47,$F$6:$CW$6,DI$6,$F$4:$CW$4,DI$5)+DF47</f>
        <v>0</v>
      </c>
      <c r="DJ47" s="13">
        <f>SUMIFS($F47:$CW47,$F$6:$CW$6,DJ$6,$F$4:$CW$4,DJ$5)+DG47</f>
        <v>0</v>
      </c>
      <c r="DK47" s="13">
        <f>SUMIFS($F47:$CW47,$F$6:$CW$6,DK$6,$F$4:$CW$4,DK$5)+DH47</f>
        <v>0</v>
      </c>
      <c r="DL47" s="13">
        <f>SUMIFS($F47:$CW47,$F$6:$CW$6,DL$6,$F$4:$CW$4,DL$5)+DI47</f>
        <v>0</v>
      </c>
      <c r="DM47" s="13">
        <f>SUMIFS($F47:$CW47,$F$6:$CW$6,DM$6,$F$4:$CW$4,DM$5)+DJ47</f>
        <v>0</v>
      </c>
      <c r="DN47" s="13">
        <f>SUMIFS($F47:$CW47,$F$6:$CW$6,DN$6,$F$4:$CW$4,DN$5)+DK47</f>
        <v>0</v>
      </c>
      <c r="DO47" s="13">
        <f>SUMIFS($F47:$CW47,$F$6:$CW$6,DO$6,$F$4:$CW$4,DO$5)+DL47</f>
        <v>0</v>
      </c>
      <c r="DP47" s="13">
        <f>SUMIFS($F47:$CW47,$F$6:$CW$6,DP$6,$F$4:$CW$4,DP$5)+DM47</f>
        <v>0</v>
      </c>
      <c r="DQ47" s="13">
        <f>SUMIFS($F47:$CW47,$F$6:$CW$6,DQ$6,$F$4:$CW$4,DQ$5)+DN47</f>
        <v>0</v>
      </c>
      <c r="DR47" s="13">
        <f>SUMIFS($F47:$CW47,$F$6:$CW$6,DR$6,$F$4:$CW$4,DR$5)+DO47</f>
        <v>0</v>
      </c>
      <c r="DS47" s="13">
        <f>SUMIFS($F47:$CW47,$F$6:$CW$6,DS$6,$F$4:$CW$4,DS$5)+DP47</f>
        <v>0</v>
      </c>
      <c r="DT47" s="13">
        <f>SUMIFS($F47:$CW47,$F$6:$CW$6,DT$6,$F$4:$CW$4,DT$5)+DQ47</f>
        <v>0</v>
      </c>
      <c r="DU47" s="13">
        <f>SUMIFS($F47:$CW47,$F$6:$CW$6,DU$6,$F$4:$CW$4,DU$5)+DR47</f>
        <v>0</v>
      </c>
      <c r="DV47" s="13">
        <f>SUMIFS($F47:$CW47,$F$6:$CW$6,DV$6,$F$4:$CW$4,DV$5)+DS47</f>
        <v>0</v>
      </c>
      <c r="DW47" s="13">
        <f>SUMIFS($F47:$CW47,$F$6:$CW$6,DW$6,$F$4:$CW$4,DW$5)+DT47</f>
        <v>0</v>
      </c>
      <c r="DX47" s="13">
        <f>SUMIFS($F47:$CW47,$F$6:$CW$6,DX$6,$F$4:$CW$4,DX$5)+DU47</f>
        <v>0</v>
      </c>
      <c r="DY47" s="13">
        <f>SUMIFS($F47:$CW47,$F$6:$CW$6,DY$6,$F$4:$CW$4,DY$5)+DV47</f>
        <v>0</v>
      </c>
      <c r="DZ47" s="13">
        <f>SUMIFS($F47:$CW47,$F$6:$CW$6,DZ$6,$F$4:$CW$4,DZ$5)+DW47</f>
        <v>0</v>
      </c>
      <c r="EA47" s="13">
        <f>SUMIFS($F47:$CW47,$F$6:$CW$6,EA$6,$F$4:$CW$4,EA$5)+DX47</f>
        <v>0</v>
      </c>
      <c r="EB47" s="13">
        <f>SUMIFS($F47:$CW47,$F$6:$CW$6,EB$6,$F$4:$CW$4,EB$5)+DY47</f>
        <v>0</v>
      </c>
      <c r="EC47" s="13">
        <f>SUMIFS($F47:$CW47,$F$6:$CW$6,EC$6,$F$4:$CW$4,EC$5)+DZ47</f>
        <v>0</v>
      </c>
      <c r="ED47" s="13">
        <f>SUMIFS($F47:$CW47,$F$6:$CW$6,ED$6,$F$4:$CW$4,ED$5)+EA47</f>
        <v>0</v>
      </c>
      <c r="EE47" s="13">
        <f>SUMIFS($F47:$CW47,$F$6:$CW$6,EE$6,$F$4:$CW$4,EE$5)+EB47</f>
        <v>0</v>
      </c>
      <c r="EF47" s="13">
        <f>SUMIFS($F47:$CW47,$F$6:$CW$6,EF$6,$F$4:$CW$4,EF$5)+EC47</f>
        <v>0</v>
      </c>
      <c r="EG47" s="13">
        <f>SUMIFS($F47:$CW47,$F$6:$CW$6,EG$6,$F$4:$CW$4,EG$5)+ED47</f>
        <v>0</v>
      </c>
      <c r="EH47" s="13">
        <f>SUMIFS($F47:$CW47,$F$6:$CW$6,EH$6,$F$4:$CW$4,EH$5)+EE47</f>
        <v>0</v>
      </c>
      <c r="EI47" s="13">
        <f>SUMIFS($F47:$CW47,$F$6:$CW$6,EI$6,$F$4:$CW$4,EI$5)+EF47</f>
        <v>0</v>
      </c>
      <c r="EJ47" s="13">
        <f>SUMIFS($F47:$CW47,$F$6:$CW$6,EJ$6,$F$4:$CW$4,EJ$5)+EG47</f>
        <v>0</v>
      </c>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row>
    <row r="48" spans="2:212" ht="43.5" x14ac:dyDescent="0.35">
      <c r="B48" s="23">
        <v>1822</v>
      </c>
      <c r="D48" s="22" t="str">
        <f>IFERROR(VLOOKUP($B48,'[1]2. Budget'!$C$7:$CN$104,5,2),"-")</f>
        <v xml:space="preserve">Safe space &amp; SR operations - Office Rental/ hall or similar space (incl. cost of insurance, cleaning, security, maintenance, stationery and forms </v>
      </c>
      <c r="E48" s="22" t="str">
        <f>IFERROR(VLOOKUP($B48,'[1]2. Budget'!$C$7:$CN$104,7,2),"-")</f>
        <v>11.5 Shared costs</v>
      </c>
      <c r="BB48" s="19">
        <f>BK48/3</f>
        <v>26666.666668000002</v>
      </c>
      <c r="BC48" s="12">
        <f>SUMIFS('[1]3. Expenditure Journal'!$N:$N,'[1]3. Expenditure Journal'!$Y:$Y,'12. Data'!$B48,'[1]3. Expenditure Journal'!$B:$B,'12. Data'!BC$4)</f>
        <v>0</v>
      </c>
      <c r="BD48" s="21">
        <f>BB48-BC48</f>
        <v>26666.666668000002</v>
      </c>
      <c r="BE48" s="19">
        <f>BK48/3</f>
        <v>26666.666668000002</v>
      </c>
      <c r="BF48" s="12">
        <f>SUMIFS('[1]3. Expenditure Journal'!$N:$N,'[1]3. Expenditure Journal'!$Y:$Y,'12. Data'!$B48,'[1]3. Expenditure Journal'!$B:$B,'12. Data'!BF$4)</f>
        <v>0</v>
      </c>
      <c r="BG48" s="21">
        <f>BE48-BF48</f>
        <v>26666.666668000002</v>
      </c>
      <c r="BH48" s="19">
        <f>BK48/3</f>
        <v>26666.666668000002</v>
      </c>
      <c r="BI48" s="12">
        <f>SUMIFS('[1]3. Expenditure Journal'!$N:$N,'[1]3. Expenditure Journal'!$Y:$Y,'12. Data'!$B48,'[1]3. Expenditure Journal'!$B:$B,'12. Data'!BI$4)</f>
        <v>66649.56</v>
      </c>
      <c r="BJ48" s="21">
        <f>BH48-BI48</f>
        <v>-39982.893331999992</v>
      </c>
      <c r="BK48" s="18">
        <f>IFERROR(VLOOKUP($B48, '[1]2. Budget'!$C$10:$CN$93, 63, 2), 0)</f>
        <v>80000.000004000001</v>
      </c>
      <c r="BL48" s="18">
        <f>BC48+BF48+BI48</f>
        <v>66649.56</v>
      </c>
      <c r="BM48" s="18">
        <f>BK48-BL48</f>
        <v>13350.440004000004</v>
      </c>
      <c r="BN48" s="19">
        <f>BW48/3</f>
        <v>40000</v>
      </c>
      <c r="BO48" s="12">
        <f>SUMIFS('[1]3. Expenditure Journal'!$N:$N,'[1]3. Expenditure Journal'!$Y:$Y,'12. Data'!$B48,'[1]3. Expenditure Journal'!$B:$B,'12. Data'!BO$4)</f>
        <v>42153.520000000004</v>
      </c>
      <c r="BP48" s="21">
        <f>BN48-BO48</f>
        <v>-2153.5200000000041</v>
      </c>
      <c r="BQ48" s="19">
        <f>BW48/3</f>
        <v>40000</v>
      </c>
      <c r="BR48" s="12">
        <f>SUMIFS('[1]3. Expenditure Journal'!$N:$N,'[1]3. Expenditure Journal'!$Y:$Y,'12. Data'!$B48,'[1]3. Expenditure Journal'!$B:$B,'12. Data'!BR$4)</f>
        <v>46682.66</v>
      </c>
      <c r="BS48" s="21">
        <f>BQ48-BR48</f>
        <v>-6682.6600000000035</v>
      </c>
      <c r="BT48" s="19">
        <f>BW48/3</f>
        <v>40000</v>
      </c>
      <c r="BU48" s="12">
        <f>SUMIFS('[1]3. Expenditure Journal'!$N:$N,'[1]3. Expenditure Journal'!$Y:$Y,'12. Data'!$B48,'[1]3. Expenditure Journal'!$B:$B,'12. Data'!BU$4)</f>
        <v>45682.21</v>
      </c>
      <c r="BV48" s="21">
        <f>BT48-BU48</f>
        <v>-5682.2099999999991</v>
      </c>
      <c r="BW48" s="18">
        <f>IFERROR(VLOOKUP($B48, '[1]2. Budget'!$C$10:$CN$93, 68, 2), 0)</f>
        <v>120000</v>
      </c>
      <c r="BX48" s="18">
        <f>BO48+BR48+BU48</f>
        <v>134518.39000000001</v>
      </c>
      <c r="BY48" s="18">
        <f>BW48-BX48</f>
        <v>-14518.390000000014</v>
      </c>
      <c r="BZ48" s="19">
        <f>CI48/3</f>
        <v>26666.666668000002</v>
      </c>
      <c r="CA48" s="12">
        <f>SUMIFS('[1]3. Expenditure Journal'!$N:$N,'[1]3. Expenditure Journal'!$Y:$Y,'12. Data'!$B48,'[1]3. Expenditure Journal'!$B:$B,'12. Data'!CA$4)</f>
        <v>44433.979999999996</v>
      </c>
      <c r="CB48" s="21">
        <f>BZ48-CA48</f>
        <v>-17767.313331999994</v>
      </c>
      <c r="CC48" s="19">
        <f>CI48/3</f>
        <v>26666.666668000002</v>
      </c>
      <c r="CD48" s="12">
        <f>SUMIFS('[1]3. Expenditure Journal'!$N:$N,'[1]3. Expenditure Journal'!$Y:$Y,'12. Data'!$B48,'[1]3. Expenditure Journal'!$B:$B,'12. Data'!CD$4)</f>
        <v>31770.309999999998</v>
      </c>
      <c r="CE48" s="21">
        <f>CC48-CD48</f>
        <v>-5103.643331999996</v>
      </c>
      <c r="CF48" s="19">
        <f>CI48/3</f>
        <v>26666.666668000002</v>
      </c>
      <c r="CG48" s="12">
        <f>SUMIFS('[1]3. Expenditure Journal'!$N:$N,'[1]3. Expenditure Journal'!$Y:$Y,'12. Data'!$B48,'[1]3. Expenditure Journal'!$B:$B,'12. Data'!CG$4)</f>
        <v>37654.69</v>
      </c>
      <c r="CH48" s="21">
        <f>CF48-CG48</f>
        <v>-10988.023332000001</v>
      </c>
      <c r="CI48" s="18">
        <f>IFERROR(VLOOKUP($B48, '[1]2. Budget'!$C$10:$CN$93, 73, 2), 0)</f>
        <v>80000.000004000001</v>
      </c>
      <c r="CJ48" s="18">
        <f>CA48+CD48+CG48</f>
        <v>113858.98</v>
      </c>
      <c r="CK48" s="18">
        <f>CI48-CJ48</f>
        <v>-33858.979995999995</v>
      </c>
      <c r="CL48" s="19">
        <f>CU48/3</f>
        <v>26666.666668000002</v>
      </c>
      <c r="CM48" s="12">
        <f>SUMIFS('[1]3. Expenditure Journal'!$N:$N,'[1]3. Expenditure Journal'!$Y:$Y,'12. Data'!$B48,'[1]3. Expenditure Journal'!$B:$B,'12. Data'!CM$4)</f>
        <v>33618.339999999997</v>
      </c>
      <c r="CN48" s="21">
        <f>CL48-CM48</f>
        <v>-6951.6733319999948</v>
      </c>
      <c r="CO48" s="19">
        <f>CU48/3</f>
        <v>26666.666668000002</v>
      </c>
      <c r="CP48" s="12">
        <f>SUMIFS('[1]3. Expenditure Journal'!$N:$N,'[1]3. Expenditure Journal'!$Y:$Y,'12. Data'!$B48,'[1]3. Expenditure Journal'!$B:$B,'12. Data'!CP$4)</f>
        <v>1344.5499999999995</v>
      </c>
      <c r="CQ48" s="21">
        <f>CO48-CP48</f>
        <v>25322.116668000002</v>
      </c>
      <c r="CR48" s="19">
        <f>CU48/3</f>
        <v>26666.666668000002</v>
      </c>
      <c r="CS48" s="12">
        <f>SUMIFS('[1]3. Expenditure Journal'!$N:$N,'[1]3. Expenditure Journal'!$Y:$Y,'12. Data'!$B48,'[1]3. Expenditure Journal'!$B:$B,'12. Data'!CS$4)</f>
        <v>832.68000000000006</v>
      </c>
      <c r="CT48" s="21">
        <f>CR48-CS48</f>
        <v>25833.986668000001</v>
      </c>
      <c r="CU48" s="18">
        <f>IFERROR(VLOOKUP($B48, '[1]2. Budget'!$C$10:$CN$93, 78, 2), 0)</f>
        <v>80000.000004000001</v>
      </c>
      <c r="CV48" s="18">
        <f>CM48+CP48+CS48</f>
        <v>35795.57</v>
      </c>
      <c r="CW48" s="18">
        <f>CU48-CV48</f>
        <v>44204.430004000002</v>
      </c>
      <c r="DA48" s="12">
        <f>SUMIFS($F48:$CW48,$F$6:$CW$6,DA$6,$F$4:$CW$4,DA$5)+CX141</f>
        <v>26666.666668000002</v>
      </c>
      <c r="DB48" s="13">
        <f>SUMIFS($F48:$CW48,$F$6:$CW$6,DB$6,$F$4:$CW$4,DB$5)+CY48</f>
        <v>0</v>
      </c>
      <c r="DC48" s="13">
        <f>SUMIFS($F48:$CW48,$F$6:$CW$6,DC$6,$F$4:$CW$4,DC$5)+CZ48</f>
        <v>26666.666668000002</v>
      </c>
      <c r="DD48" s="13">
        <f>SUMIFS($F48:$CW48,$F$6:$CW$6,DD$6,$F$4:$CW$4,DD$5)+DA48</f>
        <v>53333.333336000003</v>
      </c>
      <c r="DE48" s="13">
        <f>SUMIFS($F48:$CW48,$F$6:$CW$6,DE$6,$F$4:$CW$4,DE$5)+DB48</f>
        <v>0</v>
      </c>
      <c r="DF48" s="13">
        <f>SUMIFS($F48:$CW48,$F$6:$CW$6,DF$6,$F$4:$CW$4,DF$5)+DC48</f>
        <v>53333.333336000003</v>
      </c>
      <c r="DG48" s="13">
        <f>SUMIFS($F48:$CW48,$F$6:$CW$6,DG$6,$F$4:$CW$4,DG$5)+DD48</f>
        <v>80000.000004000001</v>
      </c>
      <c r="DH48" s="13">
        <f>SUMIFS($F48:$CW48,$F$6:$CW$6,DH$6,$F$4:$CW$4,DH$5)+DE48</f>
        <v>66649.56</v>
      </c>
      <c r="DI48" s="13">
        <f>SUMIFS($F48:$CW48,$F$6:$CW$6,DI$6,$F$4:$CW$4,DI$5)+DF48</f>
        <v>13350.440004000011</v>
      </c>
      <c r="DJ48" s="13">
        <f>SUMIFS($F48:$CW48,$F$6:$CW$6,DJ$6,$F$4:$CW$4,DJ$5)+DG48</f>
        <v>120000.000004</v>
      </c>
      <c r="DK48" s="13">
        <f>SUMIFS($F48:$CW48,$F$6:$CW$6,DK$6,$F$4:$CW$4,DK$5)+DH48</f>
        <v>108803.08</v>
      </c>
      <c r="DL48" s="13">
        <f>SUMIFS($F48:$CW48,$F$6:$CW$6,DL$6,$F$4:$CW$4,DL$5)+DI48</f>
        <v>11196.920004000007</v>
      </c>
      <c r="DM48" s="13">
        <f>SUMIFS($F48:$CW48,$F$6:$CW$6,DM$6,$F$4:$CW$4,DM$5)+DJ48</f>
        <v>160000.000004</v>
      </c>
      <c r="DN48" s="13">
        <f>SUMIFS($F48:$CW48,$F$6:$CW$6,DN$6,$F$4:$CW$4,DN$5)+DK48</f>
        <v>155485.74</v>
      </c>
      <c r="DO48" s="13">
        <f>SUMIFS($F48:$CW48,$F$6:$CW$6,DO$6,$F$4:$CW$4,DO$5)+DL48</f>
        <v>4514.2600040000034</v>
      </c>
      <c r="DP48" s="13">
        <f>SUMIFS($F48:$CW48,$F$6:$CW$6,DP$6,$F$4:$CW$4,DP$5)+DM48</f>
        <v>200000.000004</v>
      </c>
      <c r="DQ48" s="13">
        <f>SUMIFS($F48:$CW48,$F$6:$CW$6,DQ$6,$F$4:$CW$4,DQ$5)+DN48</f>
        <v>201167.94999999998</v>
      </c>
      <c r="DR48" s="13">
        <f>SUMIFS($F48:$CW48,$F$6:$CW$6,DR$6,$F$4:$CW$4,DR$5)+DO48</f>
        <v>-1167.9499959999957</v>
      </c>
      <c r="DS48" s="13">
        <f>SUMIFS($F48:$CW48,$F$6:$CW$6,DS$6,$F$4:$CW$4,DS$5)+DP48</f>
        <v>226666.66667199999</v>
      </c>
      <c r="DT48" s="13">
        <f>SUMIFS($F48:$CW48,$F$6:$CW$6,DT$6,$F$4:$CW$4,DT$5)+DQ48</f>
        <v>245601.93</v>
      </c>
      <c r="DU48" s="13">
        <f>SUMIFS($F48:$CW48,$F$6:$CW$6,DU$6,$F$4:$CW$4,DU$5)+DR48</f>
        <v>-18935.26332799999</v>
      </c>
      <c r="DV48" s="13">
        <f>SUMIFS($F48:$CW48,$F$6:$CW$6,DV$6,$F$4:$CW$4,DV$5)+DS48</f>
        <v>253333.33333999998</v>
      </c>
      <c r="DW48" s="13">
        <f>SUMIFS($F48:$CW48,$F$6:$CW$6,DW$6,$F$4:$CW$4,DW$5)+DT48</f>
        <v>277372.24</v>
      </c>
      <c r="DX48" s="13">
        <f>SUMIFS($F48:$CW48,$F$6:$CW$6,DX$6,$F$4:$CW$4,DX$5)+DU48</f>
        <v>-24038.906659999986</v>
      </c>
      <c r="DY48" s="13">
        <f>SUMIFS($F48:$CW48,$F$6:$CW$6,DY$6,$F$4:$CW$4,DY$5)+DV48</f>
        <v>280000.000008</v>
      </c>
      <c r="DZ48" s="13">
        <f>SUMIFS($F48:$CW48,$F$6:$CW$6,DZ$6,$F$4:$CW$4,DZ$5)+DW48</f>
        <v>315026.93</v>
      </c>
      <c r="EA48" s="13">
        <f>SUMIFS($F48:$CW48,$F$6:$CW$6,EA$6,$F$4:$CW$4,EA$5)+DX48</f>
        <v>-35026.92999199999</v>
      </c>
      <c r="EB48" s="13">
        <f>SUMIFS($F48:$CW48,$F$6:$CW$6,EB$6,$F$4:$CW$4,EB$5)+DY48</f>
        <v>306666.66667599999</v>
      </c>
      <c r="EC48" s="13">
        <f>SUMIFS($F48:$CW48,$F$6:$CW$6,EC$6,$F$4:$CW$4,EC$5)+DZ48</f>
        <v>348645.27</v>
      </c>
      <c r="ED48" s="13">
        <f>SUMIFS($F48:$CW48,$F$6:$CW$6,ED$6,$F$4:$CW$4,ED$5)+EA48</f>
        <v>-41978.603323999982</v>
      </c>
      <c r="EE48" s="13">
        <f>SUMIFS($F48:$CW48,$F$6:$CW$6,EE$6,$F$4:$CW$4,EE$5)+EB48</f>
        <v>333333.33334399998</v>
      </c>
      <c r="EF48" s="13">
        <f>SUMIFS($F48:$CW48,$F$6:$CW$6,EF$6,$F$4:$CW$4,EF$5)+EC48</f>
        <v>349989.82</v>
      </c>
      <c r="EG48" s="13">
        <f>SUMIFS($F48:$CW48,$F$6:$CW$6,EG$6,$F$4:$CW$4,EG$5)+ED48</f>
        <v>-16144.61665599998</v>
      </c>
      <c r="EH48" s="13">
        <f>SUMIFS($F48:$CW48,$F$6:$CW$6,EH$6,$F$4:$CW$4,EH$5)+EE48</f>
        <v>360000.00001199997</v>
      </c>
      <c r="EI48" s="13">
        <f>SUMIFS($F48:$CW48,$F$6:$CW$6,EI$6,$F$4:$CW$4,EI$5)+EF48</f>
        <v>350822.5</v>
      </c>
      <c r="EJ48" s="13">
        <f>SUMIFS($F48:$CW48,$F$6:$CW$6,EJ$6,$F$4:$CW$4,EJ$5)+EG48</f>
        <v>9689.3700120000212</v>
      </c>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5"/>
    </row>
    <row r="49" spans="2:212" ht="29" x14ac:dyDescent="0.35">
      <c r="B49" s="23">
        <v>1823</v>
      </c>
      <c r="D49" s="22" t="str">
        <f>IFERROR(VLOOKUP($B49,'[1]2. Budget'!$C$7:$CN$104,5,2),"-")</f>
        <v>FA Supervisor salary - Provide F&amp;A leadership and management support to the program.</v>
      </c>
      <c r="E49" s="22" t="str">
        <f>IFERROR(VLOOKUP($B49,'[1]2. Budget'!$C$7:$CN$104,7,2),"-")</f>
        <v>1.1 Salaries - program management</v>
      </c>
      <c r="BB49" s="19">
        <f>BK49/3</f>
        <v>41759.737500000003</v>
      </c>
      <c r="BC49" s="12">
        <f>SUMIFS('[1]3. Expenditure Journal'!$N:$N,'[1]3. Expenditure Journal'!$Y:$Y,'12. Data'!$B49,'[1]3. Expenditure Journal'!$B:$B,'12. Data'!BC$4)</f>
        <v>0</v>
      </c>
      <c r="BD49" s="21">
        <f>BB49-BC49</f>
        <v>41759.737500000003</v>
      </c>
      <c r="BE49" s="19">
        <f>BK49/3</f>
        <v>41759.737500000003</v>
      </c>
      <c r="BF49" s="12">
        <f>SUMIFS('[1]3. Expenditure Journal'!$N:$N,'[1]3. Expenditure Journal'!$Y:$Y,'12. Data'!$B49,'[1]3. Expenditure Journal'!$B:$B,'12. Data'!BF$4)</f>
        <v>0</v>
      </c>
      <c r="BG49" s="21">
        <f>BE49-BF49</f>
        <v>41759.737500000003</v>
      </c>
      <c r="BH49" s="19">
        <f>BK49/3</f>
        <v>41759.737500000003</v>
      </c>
      <c r="BI49" s="12">
        <f>SUMIFS('[1]3. Expenditure Journal'!$N:$N,'[1]3. Expenditure Journal'!$Y:$Y,'12. Data'!$B49,'[1]3. Expenditure Journal'!$B:$B,'12. Data'!BI$4)</f>
        <v>128063.19750000001</v>
      </c>
      <c r="BJ49" s="21">
        <f>BH49-BI49</f>
        <v>-86303.46</v>
      </c>
      <c r="BK49" s="18">
        <f>IFERROR(VLOOKUP($B49, '[1]2. Budget'!$C$10:$CN$93, 63, 2), 0)</f>
        <v>125279.21250000001</v>
      </c>
      <c r="BL49" s="18">
        <f>BC49+BF49+BI49</f>
        <v>128063.19750000001</v>
      </c>
      <c r="BM49" s="18">
        <f>BK49-BL49</f>
        <v>-2783.9850000000006</v>
      </c>
      <c r="BN49" s="19">
        <f>BW49/3</f>
        <v>41759.737500000003</v>
      </c>
      <c r="BO49" s="12">
        <f>SUMIFS('[1]3. Expenditure Journal'!$N:$N,'[1]3. Expenditure Journal'!$Y:$Y,'12. Data'!$B49,'[1]3. Expenditure Journal'!$B:$B,'12. Data'!BO$4)</f>
        <v>41759.74</v>
      </c>
      <c r="BP49" s="21">
        <f>BN49-BO49</f>
        <v>-2.4999999950523488E-3</v>
      </c>
      <c r="BQ49" s="19">
        <f>BW49/3</f>
        <v>41759.737500000003</v>
      </c>
      <c r="BR49" s="12">
        <f>SUMIFS('[1]3. Expenditure Journal'!$N:$N,'[1]3. Expenditure Journal'!$Y:$Y,'12. Data'!$B49,'[1]3. Expenditure Journal'!$B:$B,'12. Data'!BR$4)</f>
        <v>41759.74</v>
      </c>
      <c r="BS49" s="21">
        <f>BQ49-BR49</f>
        <v>-2.4999999950523488E-3</v>
      </c>
      <c r="BT49" s="19">
        <f>BW49/3</f>
        <v>41759.737500000003</v>
      </c>
      <c r="BU49" s="12">
        <f>SUMIFS('[1]3. Expenditure Journal'!$N:$N,'[1]3. Expenditure Journal'!$Y:$Y,'12. Data'!$B49,'[1]3. Expenditure Journal'!$B:$B,'12. Data'!BU$4)</f>
        <v>41759.74</v>
      </c>
      <c r="BV49" s="21">
        <f>BT49-BU49</f>
        <v>-2.4999999950523488E-3</v>
      </c>
      <c r="BW49" s="18">
        <f>IFERROR(VLOOKUP($B49, '[1]2. Budget'!$C$10:$CN$93, 68, 2), 0)</f>
        <v>125279.21250000001</v>
      </c>
      <c r="BX49" s="18">
        <f>BO49+BR49+BU49</f>
        <v>125279.22</v>
      </c>
      <c r="BY49" s="18">
        <f>BW49-BX49</f>
        <v>-7.4999999924330041E-3</v>
      </c>
      <c r="BZ49" s="19">
        <f>CI49/3</f>
        <v>41759.737500000003</v>
      </c>
      <c r="CA49" s="12">
        <f>SUMIFS('[1]3. Expenditure Journal'!$N:$N,'[1]3. Expenditure Journal'!$Y:$Y,'12. Data'!$B49,'[1]3. Expenditure Journal'!$B:$B,'12. Data'!CA$4)</f>
        <v>41759.74</v>
      </c>
      <c r="CB49" s="21">
        <f>BZ49-CA49</f>
        <v>-2.4999999950523488E-3</v>
      </c>
      <c r="CC49" s="19">
        <f>CI49/3</f>
        <v>41759.737500000003</v>
      </c>
      <c r="CD49" s="12">
        <f>SUMIFS('[1]3. Expenditure Journal'!$N:$N,'[1]3. Expenditure Journal'!$Y:$Y,'12. Data'!$B49,'[1]3. Expenditure Journal'!$B:$B,'12. Data'!CD$4)</f>
        <v>41759.74</v>
      </c>
      <c r="CE49" s="21">
        <f>CC49-CD49</f>
        <v>-2.4999999950523488E-3</v>
      </c>
      <c r="CF49" s="19">
        <f>CI49/3</f>
        <v>41759.737500000003</v>
      </c>
      <c r="CG49" s="12">
        <f>SUMIFS('[1]3. Expenditure Journal'!$N:$N,'[1]3. Expenditure Journal'!$Y:$Y,'12. Data'!$B49,'[1]3. Expenditure Journal'!$B:$B,'12. Data'!CG$4)</f>
        <v>41759.74</v>
      </c>
      <c r="CH49" s="21">
        <f>CF49-CG49</f>
        <v>-2.4999999950523488E-3</v>
      </c>
      <c r="CI49" s="18">
        <f>IFERROR(VLOOKUP($B49, '[1]2. Budget'!$C$10:$CN$93, 73, 2), 0)</f>
        <v>125279.21250000001</v>
      </c>
      <c r="CJ49" s="18">
        <f>CA49+CD49+CG49</f>
        <v>125279.22</v>
      </c>
      <c r="CK49" s="18">
        <f>CI49-CJ49</f>
        <v>-7.4999999924330041E-3</v>
      </c>
      <c r="CL49" s="19">
        <f>CU49/3</f>
        <v>41759.737500000003</v>
      </c>
      <c r="CM49" s="12">
        <f>SUMIFS('[1]3. Expenditure Journal'!$N:$N,'[1]3. Expenditure Journal'!$Y:$Y,'12. Data'!$B49,'[1]3. Expenditure Journal'!$B:$B,'12. Data'!CM$4)</f>
        <v>41759.74</v>
      </c>
      <c r="CN49" s="21">
        <f>CL49-CM49</f>
        <v>-2.4999999950523488E-3</v>
      </c>
      <c r="CO49" s="19">
        <f>CU49/3</f>
        <v>41759.737500000003</v>
      </c>
      <c r="CP49" s="12">
        <f>SUMIFS('[1]3. Expenditure Journal'!$N:$N,'[1]3. Expenditure Journal'!$Y:$Y,'12. Data'!$B49,'[1]3. Expenditure Journal'!$B:$B,'12. Data'!CP$4)</f>
        <v>41759.74</v>
      </c>
      <c r="CQ49" s="21">
        <f>CO49-CP49</f>
        <v>-2.4999999950523488E-3</v>
      </c>
      <c r="CR49" s="19">
        <f>CU49/3</f>
        <v>41759.737500000003</v>
      </c>
      <c r="CS49" s="12">
        <f>SUMIFS('[1]3. Expenditure Journal'!$N:$N,'[1]3. Expenditure Journal'!$Y:$Y,'12. Data'!$B49,'[1]3. Expenditure Journal'!$B:$B,'12. Data'!CS$4)</f>
        <v>41759.74</v>
      </c>
      <c r="CT49" s="21">
        <f>CR49-CS49</f>
        <v>-2.4999999950523488E-3</v>
      </c>
      <c r="CU49" s="18">
        <f>IFERROR(VLOOKUP($B49, '[1]2. Budget'!$C$10:$CN$93, 78, 2), 0)</f>
        <v>125279.21250000001</v>
      </c>
      <c r="CV49" s="18">
        <f>CM49+CP49+CS49</f>
        <v>125279.22</v>
      </c>
      <c r="CW49" s="18">
        <f>CU49-CV49</f>
        <v>-7.4999999924330041E-3</v>
      </c>
      <c r="DA49" s="12">
        <f>SUMIFS($F49:$CW49,$F$6:$CW$6,DA$6,$F$4:$CW$4,DA$5)+CX142</f>
        <v>41759.737500000003</v>
      </c>
      <c r="DB49" s="13">
        <f>SUMIFS($F49:$CW49,$F$6:$CW$6,DB$6,$F$4:$CW$4,DB$5)+CY49</f>
        <v>0</v>
      </c>
      <c r="DC49" s="13">
        <f>SUMIFS($F49:$CW49,$F$6:$CW$6,DC$6,$F$4:$CW$4,DC$5)+CZ49</f>
        <v>41759.737500000003</v>
      </c>
      <c r="DD49" s="13">
        <f>SUMIFS($F49:$CW49,$F$6:$CW$6,DD$6,$F$4:$CW$4,DD$5)+DA49</f>
        <v>83519.475000000006</v>
      </c>
      <c r="DE49" s="13">
        <f>SUMIFS($F49:$CW49,$F$6:$CW$6,DE$6,$F$4:$CW$4,DE$5)+DB49</f>
        <v>0</v>
      </c>
      <c r="DF49" s="13">
        <f>SUMIFS($F49:$CW49,$F$6:$CW$6,DF$6,$F$4:$CW$4,DF$5)+DC49</f>
        <v>83519.475000000006</v>
      </c>
      <c r="DG49" s="13">
        <f>SUMIFS($F49:$CW49,$F$6:$CW$6,DG$6,$F$4:$CW$4,DG$5)+DD49</f>
        <v>125279.21250000001</v>
      </c>
      <c r="DH49" s="13">
        <f>SUMIFS($F49:$CW49,$F$6:$CW$6,DH$6,$F$4:$CW$4,DH$5)+DE49</f>
        <v>128063.19750000001</v>
      </c>
      <c r="DI49" s="13">
        <f>SUMIFS($F49:$CW49,$F$6:$CW$6,DI$6,$F$4:$CW$4,DI$5)+DF49</f>
        <v>-2783.9850000000006</v>
      </c>
      <c r="DJ49" s="13">
        <f>SUMIFS($F49:$CW49,$F$6:$CW$6,DJ$6,$F$4:$CW$4,DJ$5)+DG49</f>
        <v>167038.95000000001</v>
      </c>
      <c r="DK49" s="13">
        <f>SUMIFS($F49:$CW49,$F$6:$CW$6,DK$6,$F$4:$CW$4,DK$5)+DH49</f>
        <v>169822.9375</v>
      </c>
      <c r="DL49" s="13">
        <f>SUMIFS($F49:$CW49,$F$6:$CW$6,DL$6,$F$4:$CW$4,DL$5)+DI49</f>
        <v>-2783.9874999999956</v>
      </c>
      <c r="DM49" s="13">
        <f>SUMIFS($F49:$CW49,$F$6:$CW$6,DM$6,$F$4:$CW$4,DM$5)+DJ49</f>
        <v>208798.6875</v>
      </c>
      <c r="DN49" s="13">
        <f>SUMIFS($F49:$CW49,$F$6:$CW$6,DN$6,$F$4:$CW$4,DN$5)+DK49</f>
        <v>211582.67749999999</v>
      </c>
      <c r="DO49" s="13">
        <f>SUMIFS($F49:$CW49,$F$6:$CW$6,DO$6,$F$4:$CW$4,DO$5)+DL49</f>
        <v>-2783.9899999999907</v>
      </c>
      <c r="DP49" s="13">
        <f>SUMIFS($F49:$CW49,$F$6:$CW$6,DP$6,$F$4:$CW$4,DP$5)+DM49</f>
        <v>250558.42499999999</v>
      </c>
      <c r="DQ49" s="13">
        <f>SUMIFS($F49:$CW49,$F$6:$CW$6,DQ$6,$F$4:$CW$4,DQ$5)+DN49</f>
        <v>253342.41749999998</v>
      </c>
      <c r="DR49" s="13">
        <f>SUMIFS($F49:$CW49,$F$6:$CW$6,DR$6,$F$4:$CW$4,DR$5)+DO49</f>
        <v>-2783.9924999999857</v>
      </c>
      <c r="DS49" s="13">
        <f>SUMIFS($F49:$CW49,$F$6:$CW$6,DS$6,$F$4:$CW$4,DS$5)+DP49</f>
        <v>292318.16249999998</v>
      </c>
      <c r="DT49" s="13">
        <f>SUMIFS($F49:$CW49,$F$6:$CW$6,DT$6,$F$4:$CW$4,DT$5)+DQ49</f>
        <v>295102.15749999997</v>
      </c>
      <c r="DU49" s="13">
        <f>SUMIFS($F49:$CW49,$F$6:$CW$6,DU$6,$F$4:$CW$4,DU$5)+DR49</f>
        <v>-2783.9949999999808</v>
      </c>
      <c r="DV49" s="13">
        <f>SUMIFS($F49:$CW49,$F$6:$CW$6,DV$6,$F$4:$CW$4,DV$5)+DS49</f>
        <v>334077.89999999997</v>
      </c>
      <c r="DW49" s="13">
        <f>SUMIFS($F49:$CW49,$F$6:$CW$6,DW$6,$F$4:$CW$4,DW$5)+DT49</f>
        <v>336861.89749999996</v>
      </c>
      <c r="DX49" s="13">
        <f>SUMIFS($F49:$CW49,$F$6:$CW$6,DX$6,$F$4:$CW$4,DX$5)+DU49</f>
        <v>-2783.9974999999758</v>
      </c>
      <c r="DY49" s="13">
        <f>SUMIFS($F49:$CW49,$F$6:$CW$6,DY$6,$F$4:$CW$4,DY$5)+DV49</f>
        <v>375837.63749999995</v>
      </c>
      <c r="DZ49" s="13">
        <f>SUMIFS($F49:$CW49,$F$6:$CW$6,DZ$6,$F$4:$CW$4,DZ$5)+DW49</f>
        <v>378621.63749999995</v>
      </c>
      <c r="EA49" s="13">
        <f>SUMIFS($F49:$CW49,$F$6:$CW$6,EA$6,$F$4:$CW$4,EA$5)+DX49</f>
        <v>-2783.9999999999709</v>
      </c>
      <c r="EB49" s="13">
        <f>SUMIFS($F49:$CW49,$F$6:$CW$6,EB$6,$F$4:$CW$4,EB$5)+DY49</f>
        <v>417597.37499999994</v>
      </c>
      <c r="EC49" s="13">
        <f>SUMIFS($F49:$CW49,$F$6:$CW$6,EC$6,$F$4:$CW$4,EC$5)+DZ49</f>
        <v>420381.37749999994</v>
      </c>
      <c r="ED49" s="13">
        <f>SUMIFS($F49:$CW49,$F$6:$CW$6,ED$6,$F$4:$CW$4,ED$5)+EA49</f>
        <v>-2784.0024999999659</v>
      </c>
      <c r="EE49" s="13">
        <f>SUMIFS($F49:$CW49,$F$6:$CW$6,EE$6,$F$4:$CW$4,EE$5)+EB49</f>
        <v>459357.11249999993</v>
      </c>
      <c r="EF49" s="13">
        <f>SUMIFS($F49:$CW49,$F$6:$CW$6,EF$6,$F$4:$CW$4,EF$5)+EC49</f>
        <v>462141.11749999993</v>
      </c>
      <c r="EG49" s="13">
        <f>SUMIFS($F49:$CW49,$F$6:$CW$6,EG$6,$F$4:$CW$4,EG$5)+ED49</f>
        <v>-2784.004999999961</v>
      </c>
      <c r="EH49" s="13">
        <f>SUMIFS($F49:$CW49,$F$6:$CW$6,EH$6,$F$4:$CW$4,EH$5)+EE49</f>
        <v>501116.84999999992</v>
      </c>
      <c r="EI49" s="13">
        <f>SUMIFS($F49:$CW49,$F$6:$CW$6,EI$6,$F$4:$CW$4,EI$5)+EF49</f>
        <v>503900.85749999993</v>
      </c>
      <c r="EJ49" s="13">
        <f>SUMIFS($F49:$CW49,$F$6:$CW$6,EJ$6,$F$4:$CW$4,EJ$5)+EG49</f>
        <v>-2784.0074999999561</v>
      </c>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5"/>
    </row>
    <row r="50" spans="2:212" ht="29" x14ac:dyDescent="0.35">
      <c r="B50" s="23">
        <v>1824</v>
      </c>
      <c r="D50" s="22" t="str">
        <f>IFERROR(VLOOKUP($B50,'[1]2. Budget'!$C$7:$CN$104,5,2),"-")</f>
        <v>HR Coordinator salary - Provide HR management and administration support to the program.</v>
      </c>
      <c r="E50" s="22" t="str">
        <f>IFERROR(VLOOKUP($B50,'[1]2. Budget'!$C$7:$CN$104,7,2),"-")</f>
        <v>1.1 Salaries - program management</v>
      </c>
      <c r="BB50" s="19">
        <f>BK50/3</f>
        <v>31500</v>
      </c>
      <c r="BC50" s="12">
        <f>SUMIFS('[1]3. Expenditure Journal'!$N:$N,'[1]3. Expenditure Journal'!$Y:$Y,'12. Data'!$B50,'[1]3. Expenditure Journal'!$B:$B,'12. Data'!BC$4)</f>
        <v>0</v>
      </c>
      <c r="BD50" s="21">
        <f>BB50-BC50</f>
        <v>31500</v>
      </c>
      <c r="BE50" s="19">
        <f>BK50/3</f>
        <v>31500</v>
      </c>
      <c r="BF50" s="12">
        <f>SUMIFS('[1]3. Expenditure Journal'!$N:$N,'[1]3. Expenditure Journal'!$Y:$Y,'12. Data'!$B50,'[1]3. Expenditure Journal'!$B:$B,'12. Data'!BF$4)</f>
        <v>0</v>
      </c>
      <c r="BG50" s="21">
        <f>BE50-BF50</f>
        <v>31500</v>
      </c>
      <c r="BH50" s="19">
        <f>BK50/3</f>
        <v>31500</v>
      </c>
      <c r="BI50" s="12">
        <f>SUMIFS('[1]3. Expenditure Journal'!$N:$N,'[1]3. Expenditure Journal'!$Y:$Y,'12. Data'!$B50,'[1]3. Expenditure Journal'!$B:$B,'12. Data'!BI$4)</f>
        <v>98000</v>
      </c>
      <c r="BJ50" s="21">
        <f>BH50-BI50</f>
        <v>-66500</v>
      </c>
      <c r="BK50" s="18">
        <f>IFERROR(VLOOKUP($B50, '[1]2. Budget'!$C$10:$CN$93, 63, 2), 0)</f>
        <v>94500</v>
      </c>
      <c r="BL50" s="18">
        <f>BC50+BF50+BI50</f>
        <v>98000</v>
      </c>
      <c r="BM50" s="18">
        <f>BK50-BL50</f>
        <v>-3500</v>
      </c>
      <c r="BN50" s="19">
        <f>BW50/3</f>
        <v>31500</v>
      </c>
      <c r="BO50" s="12">
        <f>SUMIFS('[1]3. Expenditure Journal'!$N:$N,'[1]3. Expenditure Journal'!$Y:$Y,'12. Data'!$B50,'[1]3. Expenditure Journal'!$B:$B,'12. Data'!BO$4)</f>
        <v>31500</v>
      </c>
      <c r="BP50" s="21">
        <f>BN50-BO50</f>
        <v>0</v>
      </c>
      <c r="BQ50" s="19">
        <f>BW50/3</f>
        <v>31500</v>
      </c>
      <c r="BR50" s="12">
        <f>SUMIFS('[1]3. Expenditure Journal'!$N:$N,'[1]3. Expenditure Journal'!$Y:$Y,'12. Data'!$B50,'[1]3. Expenditure Journal'!$B:$B,'12. Data'!BR$4)</f>
        <v>31500</v>
      </c>
      <c r="BS50" s="21">
        <f>BQ50-BR50</f>
        <v>0</v>
      </c>
      <c r="BT50" s="19">
        <f>BW50/3</f>
        <v>31500</v>
      </c>
      <c r="BU50" s="12">
        <f>SUMIFS('[1]3. Expenditure Journal'!$N:$N,'[1]3. Expenditure Journal'!$Y:$Y,'12. Data'!$B50,'[1]3. Expenditure Journal'!$B:$B,'12. Data'!BU$4)</f>
        <v>31500</v>
      </c>
      <c r="BV50" s="21">
        <f>BT50-BU50</f>
        <v>0</v>
      </c>
      <c r="BW50" s="18">
        <f>IFERROR(VLOOKUP($B50, '[1]2. Budget'!$C$10:$CN$93, 68, 2), 0)</f>
        <v>94500</v>
      </c>
      <c r="BX50" s="18">
        <f>BO50+BR50+BU50</f>
        <v>94500</v>
      </c>
      <c r="BY50" s="18">
        <f>BW50-BX50</f>
        <v>0</v>
      </c>
      <c r="BZ50" s="19">
        <f>CI50/3</f>
        <v>31500</v>
      </c>
      <c r="CA50" s="12">
        <f>SUMIFS('[1]3. Expenditure Journal'!$N:$N,'[1]3. Expenditure Journal'!$Y:$Y,'12. Data'!$B50,'[1]3. Expenditure Journal'!$B:$B,'12. Data'!CA$4)</f>
        <v>31500</v>
      </c>
      <c r="CB50" s="21">
        <f>BZ50-CA50</f>
        <v>0</v>
      </c>
      <c r="CC50" s="19">
        <f>CI50/3</f>
        <v>31500</v>
      </c>
      <c r="CD50" s="12">
        <f>SUMIFS('[1]3. Expenditure Journal'!$N:$N,'[1]3. Expenditure Journal'!$Y:$Y,'12. Data'!$B50,'[1]3. Expenditure Journal'!$B:$B,'12. Data'!CD$4)</f>
        <v>31500</v>
      </c>
      <c r="CE50" s="21">
        <f>CC50-CD50</f>
        <v>0</v>
      </c>
      <c r="CF50" s="19">
        <f>CI50/3</f>
        <v>31500</v>
      </c>
      <c r="CG50" s="12">
        <f>SUMIFS('[1]3. Expenditure Journal'!$N:$N,'[1]3. Expenditure Journal'!$Y:$Y,'12. Data'!$B50,'[1]3. Expenditure Journal'!$B:$B,'12. Data'!CG$4)</f>
        <v>31500</v>
      </c>
      <c r="CH50" s="21">
        <f>CF50-CG50</f>
        <v>0</v>
      </c>
      <c r="CI50" s="18">
        <f>IFERROR(VLOOKUP($B50, '[1]2. Budget'!$C$10:$CN$93, 73, 2), 0)</f>
        <v>94500</v>
      </c>
      <c r="CJ50" s="18">
        <f>CA50+CD50+CG50</f>
        <v>94500</v>
      </c>
      <c r="CK50" s="18">
        <f>CI50-CJ50</f>
        <v>0</v>
      </c>
      <c r="CL50" s="19">
        <f>CU50/3</f>
        <v>31500</v>
      </c>
      <c r="CM50" s="12">
        <f>SUMIFS('[1]3. Expenditure Journal'!$N:$N,'[1]3. Expenditure Journal'!$Y:$Y,'12. Data'!$B50,'[1]3. Expenditure Journal'!$B:$B,'12. Data'!CM$4)</f>
        <v>31500</v>
      </c>
      <c r="CN50" s="21">
        <f>CL50-CM50</f>
        <v>0</v>
      </c>
      <c r="CO50" s="19">
        <f>CU50/3</f>
        <v>31500</v>
      </c>
      <c r="CP50" s="12">
        <f>SUMIFS('[1]3. Expenditure Journal'!$N:$N,'[1]3. Expenditure Journal'!$Y:$Y,'12. Data'!$B50,'[1]3. Expenditure Journal'!$B:$B,'12. Data'!CP$4)</f>
        <v>31500</v>
      </c>
      <c r="CQ50" s="21">
        <f>CO50-CP50</f>
        <v>0</v>
      </c>
      <c r="CR50" s="19">
        <f>CU50/3</f>
        <v>31500</v>
      </c>
      <c r="CS50" s="12">
        <f>SUMIFS('[1]3. Expenditure Journal'!$N:$N,'[1]3. Expenditure Journal'!$Y:$Y,'12. Data'!$B50,'[1]3. Expenditure Journal'!$B:$B,'12. Data'!CS$4)</f>
        <v>31500</v>
      </c>
      <c r="CT50" s="21">
        <f>CR50-CS50</f>
        <v>0</v>
      </c>
      <c r="CU50" s="18">
        <f>IFERROR(VLOOKUP($B50, '[1]2. Budget'!$C$10:$CN$93, 78, 2), 0)</f>
        <v>94500</v>
      </c>
      <c r="CV50" s="18">
        <f>CM50+CP50+CS50</f>
        <v>94500</v>
      </c>
      <c r="CW50" s="18">
        <f>CU50-CV50</f>
        <v>0</v>
      </c>
      <c r="DA50" s="12">
        <f>SUMIFS($F50:$CW50,$F$6:$CW$6,DA$6,$F$4:$CW$4,DA$5)+CX143</f>
        <v>31500</v>
      </c>
      <c r="DB50" s="13">
        <f>SUMIFS($F50:$CW50,$F$6:$CW$6,DB$6,$F$4:$CW$4,DB$5)+CY50</f>
        <v>0</v>
      </c>
      <c r="DC50" s="13">
        <f>SUMIFS($F50:$CW50,$F$6:$CW$6,DC$6,$F$4:$CW$4,DC$5)+CZ50</f>
        <v>31500</v>
      </c>
      <c r="DD50" s="13">
        <f>SUMIFS($F50:$CW50,$F$6:$CW$6,DD$6,$F$4:$CW$4,DD$5)+DA50</f>
        <v>63000</v>
      </c>
      <c r="DE50" s="13">
        <f>SUMIFS($F50:$CW50,$F$6:$CW$6,DE$6,$F$4:$CW$4,DE$5)+DB50</f>
        <v>0</v>
      </c>
      <c r="DF50" s="13">
        <f>SUMIFS($F50:$CW50,$F$6:$CW$6,DF$6,$F$4:$CW$4,DF$5)+DC50</f>
        <v>63000</v>
      </c>
      <c r="DG50" s="13">
        <f>SUMIFS($F50:$CW50,$F$6:$CW$6,DG$6,$F$4:$CW$4,DG$5)+DD50</f>
        <v>94500</v>
      </c>
      <c r="DH50" s="13">
        <f>SUMIFS($F50:$CW50,$F$6:$CW$6,DH$6,$F$4:$CW$4,DH$5)+DE50</f>
        <v>98000</v>
      </c>
      <c r="DI50" s="13">
        <f>SUMIFS($F50:$CW50,$F$6:$CW$6,DI$6,$F$4:$CW$4,DI$5)+DF50</f>
        <v>-3500</v>
      </c>
      <c r="DJ50" s="13">
        <f>SUMIFS($F50:$CW50,$F$6:$CW$6,DJ$6,$F$4:$CW$4,DJ$5)+DG50</f>
        <v>126000</v>
      </c>
      <c r="DK50" s="13">
        <f>SUMIFS($F50:$CW50,$F$6:$CW$6,DK$6,$F$4:$CW$4,DK$5)+DH50</f>
        <v>129500</v>
      </c>
      <c r="DL50" s="13">
        <f>SUMIFS($F50:$CW50,$F$6:$CW$6,DL$6,$F$4:$CW$4,DL$5)+DI50</f>
        <v>-3500</v>
      </c>
      <c r="DM50" s="13">
        <f>SUMIFS($F50:$CW50,$F$6:$CW$6,DM$6,$F$4:$CW$4,DM$5)+DJ50</f>
        <v>157500</v>
      </c>
      <c r="DN50" s="13">
        <f>SUMIFS($F50:$CW50,$F$6:$CW$6,DN$6,$F$4:$CW$4,DN$5)+DK50</f>
        <v>161000</v>
      </c>
      <c r="DO50" s="13">
        <f>SUMIFS($F50:$CW50,$F$6:$CW$6,DO$6,$F$4:$CW$4,DO$5)+DL50</f>
        <v>-3500</v>
      </c>
      <c r="DP50" s="13">
        <f>SUMIFS($F50:$CW50,$F$6:$CW$6,DP$6,$F$4:$CW$4,DP$5)+DM50</f>
        <v>189000</v>
      </c>
      <c r="DQ50" s="13">
        <f>SUMIFS($F50:$CW50,$F$6:$CW$6,DQ$6,$F$4:$CW$4,DQ$5)+DN50</f>
        <v>192500</v>
      </c>
      <c r="DR50" s="13">
        <f>SUMIFS($F50:$CW50,$F$6:$CW$6,DR$6,$F$4:$CW$4,DR$5)+DO50</f>
        <v>-3500</v>
      </c>
      <c r="DS50" s="13">
        <f>SUMIFS($F50:$CW50,$F$6:$CW$6,DS$6,$F$4:$CW$4,DS$5)+DP50</f>
        <v>220500</v>
      </c>
      <c r="DT50" s="13">
        <f>SUMIFS($F50:$CW50,$F$6:$CW$6,DT$6,$F$4:$CW$4,DT$5)+DQ50</f>
        <v>224000</v>
      </c>
      <c r="DU50" s="13">
        <f>SUMIFS($F50:$CW50,$F$6:$CW$6,DU$6,$F$4:$CW$4,DU$5)+DR50</f>
        <v>-3500</v>
      </c>
      <c r="DV50" s="13">
        <f>SUMIFS($F50:$CW50,$F$6:$CW$6,DV$6,$F$4:$CW$4,DV$5)+DS50</f>
        <v>252000</v>
      </c>
      <c r="DW50" s="13">
        <f>SUMIFS($F50:$CW50,$F$6:$CW$6,DW$6,$F$4:$CW$4,DW$5)+DT50</f>
        <v>255500</v>
      </c>
      <c r="DX50" s="13">
        <f>SUMIFS($F50:$CW50,$F$6:$CW$6,DX$6,$F$4:$CW$4,DX$5)+DU50</f>
        <v>-3500</v>
      </c>
      <c r="DY50" s="13">
        <f>SUMIFS($F50:$CW50,$F$6:$CW$6,DY$6,$F$4:$CW$4,DY$5)+DV50</f>
        <v>283500</v>
      </c>
      <c r="DZ50" s="13">
        <f>SUMIFS($F50:$CW50,$F$6:$CW$6,DZ$6,$F$4:$CW$4,DZ$5)+DW50</f>
        <v>287000</v>
      </c>
      <c r="EA50" s="13">
        <f>SUMIFS($F50:$CW50,$F$6:$CW$6,EA$6,$F$4:$CW$4,EA$5)+DX50</f>
        <v>-3500</v>
      </c>
      <c r="EB50" s="13">
        <f>SUMIFS($F50:$CW50,$F$6:$CW$6,EB$6,$F$4:$CW$4,EB$5)+DY50</f>
        <v>315000</v>
      </c>
      <c r="EC50" s="13">
        <f>SUMIFS($F50:$CW50,$F$6:$CW$6,EC$6,$F$4:$CW$4,EC$5)+DZ50</f>
        <v>318500</v>
      </c>
      <c r="ED50" s="13">
        <f>SUMIFS($F50:$CW50,$F$6:$CW$6,ED$6,$F$4:$CW$4,ED$5)+EA50</f>
        <v>-3500</v>
      </c>
      <c r="EE50" s="13">
        <f>SUMIFS($F50:$CW50,$F$6:$CW$6,EE$6,$F$4:$CW$4,EE$5)+EB50</f>
        <v>346500</v>
      </c>
      <c r="EF50" s="13">
        <f>SUMIFS($F50:$CW50,$F$6:$CW$6,EF$6,$F$4:$CW$4,EF$5)+EC50</f>
        <v>350000</v>
      </c>
      <c r="EG50" s="13">
        <f>SUMIFS($F50:$CW50,$F$6:$CW$6,EG$6,$F$4:$CW$4,EG$5)+ED50</f>
        <v>-3500</v>
      </c>
      <c r="EH50" s="13">
        <f>SUMIFS($F50:$CW50,$F$6:$CW$6,EH$6,$F$4:$CW$4,EH$5)+EE50</f>
        <v>378000</v>
      </c>
      <c r="EI50" s="13">
        <f>SUMIFS($F50:$CW50,$F$6:$CW$6,EI$6,$F$4:$CW$4,EI$5)+EF50</f>
        <v>381500</v>
      </c>
      <c r="EJ50" s="13">
        <f>SUMIFS($F50:$CW50,$F$6:$CW$6,EJ$6,$F$4:$CW$4,EJ$5)+EG50</f>
        <v>-3500</v>
      </c>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5"/>
    </row>
    <row r="51" spans="2:212" ht="25.25" customHeight="1" x14ac:dyDescent="0.35">
      <c r="B51" s="23">
        <v>1825</v>
      </c>
      <c r="D51" s="22" t="str">
        <f>IFERROR(VLOOKUP($B51,'[1]2. Budget'!$C$7:$CN$104,5,2),"-")</f>
        <v>Provide district level co-ordination of youth programme - AGYW Programme SRs - Office and core operations</v>
      </c>
      <c r="E51" s="22" t="str">
        <f>IFERROR(VLOOKUP($B51,'[1]2. Budget'!$C$7:$CN$104,7,2),"-")</f>
        <v>11.5 Shared costs</v>
      </c>
      <c r="BB51" s="19">
        <f>BK51/3</f>
        <v>42000</v>
      </c>
      <c r="BC51" s="12">
        <f>SUMIFS('[1]3. Expenditure Journal'!$N:$N,'[1]3. Expenditure Journal'!$Y:$Y,'12. Data'!$B51,'[1]3. Expenditure Journal'!$B:$B,'12. Data'!BC$4)</f>
        <v>0</v>
      </c>
      <c r="BD51" s="21">
        <f>BB51-BC51</f>
        <v>42000</v>
      </c>
      <c r="BE51" s="19">
        <f>BK51/3</f>
        <v>42000</v>
      </c>
      <c r="BF51" s="12">
        <f>SUMIFS('[1]3. Expenditure Journal'!$N:$N,'[1]3. Expenditure Journal'!$Y:$Y,'12. Data'!$B51,'[1]3. Expenditure Journal'!$B:$B,'12. Data'!BF$4)</f>
        <v>0</v>
      </c>
      <c r="BG51" s="21">
        <f>BE51-BF51</f>
        <v>42000</v>
      </c>
      <c r="BH51" s="19">
        <f>BK51/3</f>
        <v>42000</v>
      </c>
      <c r="BI51" s="12">
        <f>SUMIFS('[1]3. Expenditure Journal'!$N:$N,'[1]3. Expenditure Journal'!$Y:$Y,'12. Data'!$B51,'[1]3. Expenditure Journal'!$B:$B,'12. Data'!BI$4)</f>
        <v>73668.44</v>
      </c>
      <c r="BJ51" s="21">
        <f>BH51-BI51</f>
        <v>-31668.440000000002</v>
      </c>
      <c r="BK51" s="18">
        <f>IFERROR(VLOOKUP($B51, '[1]2. Budget'!$C$10:$CN$93, 63, 2), 0)</f>
        <v>126000</v>
      </c>
      <c r="BL51" s="18">
        <f>BC51+BF51+BI51</f>
        <v>73668.44</v>
      </c>
      <c r="BM51" s="18">
        <f>BK51-BL51</f>
        <v>52331.56</v>
      </c>
      <c r="BN51" s="19">
        <f>BW51/3</f>
        <v>42000</v>
      </c>
      <c r="BO51" s="12">
        <f>SUMIFS('[1]3. Expenditure Journal'!$N:$N,'[1]3. Expenditure Journal'!$Y:$Y,'12. Data'!$B51,'[1]3. Expenditure Journal'!$B:$B,'12. Data'!BO$4)</f>
        <v>37911.000000000007</v>
      </c>
      <c r="BP51" s="21">
        <f>BN51-BO51</f>
        <v>4088.9999999999927</v>
      </c>
      <c r="BQ51" s="19">
        <f>BW51/3</f>
        <v>42000</v>
      </c>
      <c r="BR51" s="12">
        <f>SUMIFS('[1]3. Expenditure Journal'!$N:$N,'[1]3. Expenditure Journal'!$Y:$Y,'12. Data'!$B51,'[1]3. Expenditure Journal'!$B:$B,'12. Data'!BR$4)</f>
        <v>47266.624782608698</v>
      </c>
      <c r="BS51" s="21">
        <f>BQ51-BR51</f>
        <v>-5266.6247826086983</v>
      </c>
      <c r="BT51" s="19">
        <f>BW51/3</f>
        <v>42000</v>
      </c>
      <c r="BU51" s="12">
        <f>SUMIFS('[1]3. Expenditure Journal'!$N:$N,'[1]3. Expenditure Journal'!$Y:$Y,'12. Data'!$B51,'[1]3. Expenditure Journal'!$B:$B,'12. Data'!BU$4)</f>
        <v>83820.91</v>
      </c>
      <c r="BV51" s="21">
        <f>BT51-BU51</f>
        <v>-41820.910000000003</v>
      </c>
      <c r="BW51" s="18">
        <f>IFERROR(VLOOKUP($B51, '[1]2. Budget'!$C$10:$CN$93, 68, 2), 0)</f>
        <v>126000</v>
      </c>
      <c r="BX51" s="18">
        <f>BO51+BR51+BU51</f>
        <v>168998.53478260871</v>
      </c>
      <c r="BY51" s="18">
        <f>BW51-BX51</f>
        <v>-42998.534782608709</v>
      </c>
      <c r="BZ51" s="19">
        <f>CI51/3</f>
        <v>42000</v>
      </c>
      <c r="CA51" s="12">
        <f>SUMIFS('[1]3. Expenditure Journal'!$N:$N,'[1]3. Expenditure Journal'!$Y:$Y,'12. Data'!$B51,'[1]3. Expenditure Journal'!$B:$B,'12. Data'!CA$4)</f>
        <v>304848.03999999998</v>
      </c>
      <c r="CB51" s="21">
        <f>BZ51-CA51</f>
        <v>-262848.03999999998</v>
      </c>
      <c r="CC51" s="19">
        <f>CI51/3</f>
        <v>42000</v>
      </c>
      <c r="CD51" s="12">
        <f>SUMIFS('[1]3. Expenditure Journal'!$N:$N,'[1]3. Expenditure Journal'!$Y:$Y,'12. Data'!$B51,'[1]3. Expenditure Journal'!$B:$B,'12. Data'!CD$4)</f>
        <v>18777.509999999995</v>
      </c>
      <c r="CE51" s="21">
        <f>CC51-CD51</f>
        <v>23222.490000000005</v>
      </c>
      <c r="CF51" s="19">
        <f>CI51/3</f>
        <v>42000</v>
      </c>
      <c r="CG51" s="12">
        <f>SUMIFS('[1]3. Expenditure Journal'!$N:$N,'[1]3. Expenditure Journal'!$Y:$Y,'12. Data'!$B51,'[1]3. Expenditure Journal'!$B:$B,'12. Data'!CG$4)</f>
        <v>1127.8099999999995</v>
      </c>
      <c r="CH51" s="21">
        <f>CF51-CG51</f>
        <v>40872.19</v>
      </c>
      <c r="CI51" s="18">
        <f>IFERROR(VLOOKUP($B51, '[1]2. Budget'!$C$10:$CN$93, 73, 2), 0)</f>
        <v>126000</v>
      </c>
      <c r="CJ51" s="18">
        <f>CA51+CD51+CG51</f>
        <v>324753.36</v>
      </c>
      <c r="CK51" s="18">
        <f>CI51-CJ51</f>
        <v>-198753.36</v>
      </c>
      <c r="CL51" s="19">
        <f>CU51/3</f>
        <v>42000</v>
      </c>
      <c r="CM51" s="12">
        <f>SUMIFS('[1]3. Expenditure Journal'!$N:$N,'[1]3. Expenditure Journal'!$Y:$Y,'12. Data'!$B51,'[1]3. Expenditure Journal'!$B:$B,'12. Data'!CM$4)</f>
        <v>5754.16</v>
      </c>
      <c r="CN51" s="21">
        <f>CL51-CM51</f>
        <v>36245.839999999997</v>
      </c>
      <c r="CO51" s="19">
        <f>CU51/3</f>
        <v>42000</v>
      </c>
      <c r="CP51" s="12">
        <f>SUMIFS('[1]3. Expenditure Journal'!$N:$N,'[1]3. Expenditure Journal'!$Y:$Y,'12. Data'!$B51,'[1]3. Expenditure Journal'!$B:$B,'12. Data'!CP$4)</f>
        <v>0</v>
      </c>
      <c r="CQ51" s="21">
        <f>CO51-CP51</f>
        <v>42000</v>
      </c>
      <c r="CR51" s="19">
        <f>CU51/3</f>
        <v>42000</v>
      </c>
      <c r="CS51" s="12">
        <f>SUMIFS('[1]3. Expenditure Journal'!$N:$N,'[1]3. Expenditure Journal'!$Y:$Y,'12. Data'!$B51,'[1]3. Expenditure Journal'!$B:$B,'12. Data'!CS$4)</f>
        <v>0</v>
      </c>
      <c r="CT51" s="21">
        <f>CR51-CS51</f>
        <v>42000</v>
      </c>
      <c r="CU51" s="18">
        <f>IFERROR(VLOOKUP($B51, '[1]2. Budget'!$C$10:$CN$93, 78, 2), 0)</f>
        <v>126000</v>
      </c>
      <c r="CV51" s="18">
        <f>CM51+CP51+CS51</f>
        <v>5754.16</v>
      </c>
      <c r="CW51" s="18">
        <f>CU51-CV51</f>
        <v>120245.84</v>
      </c>
      <c r="DA51" s="12">
        <f>SUMIFS($F51:$CW51,$F$6:$CW$6,DA$6,$F$4:$CW$4,DA$5)+CX144</f>
        <v>42000</v>
      </c>
      <c r="DB51" s="13">
        <f>SUMIFS($F51:$CW51,$F$6:$CW$6,DB$6,$F$4:$CW$4,DB$5)+CY51</f>
        <v>0</v>
      </c>
      <c r="DC51" s="13">
        <f>SUMIFS($F51:$CW51,$F$6:$CW$6,DC$6,$F$4:$CW$4,DC$5)+CZ51</f>
        <v>42000</v>
      </c>
      <c r="DD51" s="13">
        <f>SUMIFS($F51:$CW51,$F$6:$CW$6,DD$6,$F$4:$CW$4,DD$5)+DA51</f>
        <v>84000</v>
      </c>
      <c r="DE51" s="13">
        <f>SUMIFS($F51:$CW51,$F$6:$CW$6,DE$6,$F$4:$CW$4,DE$5)+DB51</f>
        <v>0</v>
      </c>
      <c r="DF51" s="13">
        <f>SUMIFS($F51:$CW51,$F$6:$CW$6,DF$6,$F$4:$CW$4,DF$5)+DC51</f>
        <v>84000</v>
      </c>
      <c r="DG51" s="13">
        <f>SUMIFS($F51:$CW51,$F$6:$CW$6,DG$6,$F$4:$CW$4,DG$5)+DD51</f>
        <v>126000</v>
      </c>
      <c r="DH51" s="13">
        <f>SUMIFS($F51:$CW51,$F$6:$CW$6,DH$6,$F$4:$CW$4,DH$5)+DE51</f>
        <v>73668.44</v>
      </c>
      <c r="DI51" s="13">
        <f>SUMIFS($F51:$CW51,$F$6:$CW$6,DI$6,$F$4:$CW$4,DI$5)+DF51</f>
        <v>52331.56</v>
      </c>
      <c r="DJ51" s="13">
        <f>SUMIFS($F51:$CW51,$F$6:$CW$6,DJ$6,$F$4:$CW$4,DJ$5)+DG51</f>
        <v>168000</v>
      </c>
      <c r="DK51" s="13">
        <f>SUMIFS($F51:$CW51,$F$6:$CW$6,DK$6,$F$4:$CW$4,DK$5)+DH51</f>
        <v>111579.44</v>
      </c>
      <c r="DL51" s="13">
        <f>SUMIFS($F51:$CW51,$F$6:$CW$6,DL$6,$F$4:$CW$4,DL$5)+DI51</f>
        <v>56420.55999999999</v>
      </c>
      <c r="DM51" s="13">
        <f>SUMIFS($F51:$CW51,$F$6:$CW$6,DM$6,$F$4:$CW$4,DM$5)+DJ51</f>
        <v>210000</v>
      </c>
      <c r="DN51" s="13">
        <f>SUMIFS($F51:$CW51,$F$6:$CW$6,DN$6,$F$4:$CW$4,DN$5)+DK51</f>
        <v>158846.06478260871</v>
      </c>
      <c r="DO51" s="13">
        <f>SUMIFS($F51:$CW51,$F$6:$CW$6,DO$6,$F$4:$CW$4,DO$5)+DL51</f>
        <v>51153.935217391292</v>
      </c>
      <c r="DP51" s="13">
        <f>SUMIFS($F51:$CW51,$F$6:$CW$6,DP$6,$F$4:$CW$4,DP$5)+DM51</f>
        <v>252000</v>
      </c>
      <c r="DQ51" s="13">
        <f>SUMIFS($F51:$CW51,$F$6:$CW$6,DQ$6,$F$4:$CW$4,DQ$5)+DN51</f>
        <v>242666.97478260871</v>
      </c>
      <c r="DR51" s="13">
        <f>SUMIFS($F51:$CW51,$F$6:$CW$6,DR$6,$F$4:$CW$4,DR$5)+DO51</f>
        <v>9333.0252173912886</v>
      </c>
      <c r="DS51" s="13">
        <f>SUMIFS($F51:$CW51,$F$6:$CW$6,DS$6,$F$4:$CW$4,DS$5)+DP51</f>
        <v>294000</v>
      </c>
      <c r="DT51" s="13">
        <f>SUMIFS($F51:$CW51,$F$6:$CW$6,DT$6,$F$4:$CW$4,DT$5)+DQ51</f>
        <v>547515.01478260872</v>
      </c>
      <c r="DU51" s="13">
        <f>SUMIFS($F51:$CW51,$F$6:$CW$6,DU$6,$F$4:$CW$4,DU$5)+DR51</f>
        <v>-253515.01478260869</v>
      </c>
      <c r="DV51" s="13">
        <f>SUMIFS($F51:$CW51,$F$6:$CW$6,DV$6,$F$4:$CW$4,DV$5)+DS51</f>
        <v>336000</v>
      </c>
      <c r="DW51" s="13">
        <f>SUMIFS($F51:$CW51,$F$6:$CW$6,DW$6,$F$4:$CW$4,DW$5)+DT51</f>
        <v>566292.52478260873</v>
      </c>
      <c r="DX51" s="13">
        <f>SUMIFS($F51:$CW51,$F$6:$CW$6,DX$6,$F$4:$CW$4,DX$5)+DU51</f>
        <v>-230292.52478260867</v>
      </c>
      <c r="DY51" s="13">
        <f>SUMIFS($F51:$CW51,$F$6:$CW$6,DY$6,$F$4:$CW$4,DY$5)+DV51</f>
        <v>378000</v>
      </c>
      <c r="DZ51" s="13">
        <f>SUMIFS($F51:$CW51,$F$6:$CW$6,DZ$6,$F$4:$CW$4,DZ$5)+DW51</f>
        <v>567420.33478260878</v>
      </c>
      <c r="EA51" s="13">
        <f>SUMIFS($F51:$CW51,$F$6:$CW$6,EA$6,$F$4:$CW$4,EA$5)+DX51</f>
        <v>-189420.33478260867</v>
      </c>
      <c r="EB51" s="13">
        <f>SUMIFS($F51:$CW51,$F$6:$CW$6,EB$6,$F$4:$CW$4,EB$5)+DY51</f>
        <v>420000</v>
      </c>
      <c r="EC51" s="13">
        <f>SUMIFS($F51:$CW51,$F$6:$CW$6,EC$6,$F$4:$CW$4,EC$5)+DZ51</f>
        <v>573174.49478260882</v>
      </c>
      <c r="ED51" s="13">
        <f>SUMIFS($F51:$CW51,$F$6:$CW$6,ED$6,$F$4:$CW$4,ED$5)+EA51</f>
        <v>-153174.49478260867</v>
      </c>
      <c r="EE51" s="13">
        <f>SUMIFS($F51:$CW51,$F$6:$CW$6,EE$6,$F$4:$CW$4,EE$5)+EB51</f>
        <v>462000</v>
      </c>
      <c r="EF51" s="13">
        <f>SUMIFS($F51:$CW51,$F$6:$CW$6,EF$6,$F$4:$CW$4,EF$5)+EC51</f>
        <v>573174.49478260882</v>
      </c>
      <c r="EG51" s="13">
        <f>SUMIFS($F51:$CW51,$F$6:$CW$6,EG$6,$F$4:$CW$4,EG$5)+ED51</f>
        <v>-111174.49478260867</v>
      </c>
      <c r="EH51" s="13">
        <f>SUMIFS($F51:$CW51,$F$6:$CW$6,EH$6,$F$4:$CW$4,EH$5)+EE51</f>
        <v>504000</v>
      </c>
      <c r="EI51" s="13">
        <f>SUMIFS($F51:$CW51,$F$6:$CW$6,EI$6,$F$4:$CW$4,EI$5)+EF51</f>
        <v>573174.49478260882</v>
      </c>
      <c r="EJ51" s="13">
        <f>SUMIFS($F51:$CW51,$F$6:$CW$6,EJ$6,$F$4:$CW$4,EJ$5)+EG51</f>
        <v>-69174.494782608672</v>
      </c>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5"/>
    </row>
    <row r="52" spans="2:212" ht="18.649999999999999" customHeight="1" x14ac:dyDescent="0.35">
      <c r="B52" s="23">
        <v>1826</v>
      </c>
      <c r="D52" s="22" t="str">
        <f>IFERROR(VLOOKUP($B52,'[1]2. Budget'!$C$7:$CN$104,5,2),"-")</f>
        <v>Pharmacist Assistant Level 1</v>
      </c>
      <c r="E52" s="22" t="str">
        <f>IFERROR(VLOOKUP($B52,'[1]2. Budget'!$C$7:$CN$104,7,2),"-")</f>
        <v>1.2 Salaries - outreach workers, medical staff and other service providers</v>
      </c>
      <c r="BB52" s="19">
        <f>BK52/3</f>
        <v>6666.666666666667</v>
      </c>
      <c r="BC52" s="12">
        <f>SUMIFS('[1]3. Expenditure Journal'!$N:$N,'[1]3. Expenditure Journal'!$Y:$Y,'12. Data'!$B52,'[1]3. Expenditure Journal'!$B:$B,'12. Data'!BC$4)</f>
        <v>0</v>
      </c>
      <c r="BD52" s="21">
        <f>BB52-BC52</f>
        <v>6666.666666666667</v>
      </c>
      <c r="BE52" s="19">
        <f>BK52/3</f>
        <v>6666.666666666667</v>
      </c>
      <c r="BF52" s="12">
        <f>SUMIFS('[1]3. Expenditure Journal'!$N:$N,'[1]3. Expenditure Journal'!$Y:$Y,'12. Data'!$B52,'[1]3. Expenditure Journal'!$B:$B,'12. Data'!BF$4)</f>
        <v>0</v>
      </c>
      <c r="BG52" s="21">
        <f>BE52-BF52</f>
        <v>6666.666666666667</v>
      </c>
      <c r="BH52" s="19">
        <f>BK52/3</f>
        <v>6666.666666666667</v>
      </c>
      <c r="BI52" s="12">
        <f>SUMIFS('[1]3. Expenditure Journal'!$N:$N,'[1]3. Expenditure Journal'!$Y:$Y,'12. Data'!$B52,'[1]3. Expenditure Journal'!$B:$B,'12. Data'!BI$4)</f>
        <v>20000</v>
      </c>
      <c r="BJ52" s="21">
        <f>BH52-BI52</f>
        <v>-13333.333333333332</v>
      </c>
      <c r="BK52" s="18">
        <f>IFERROR(VLOOKUP($B52, '[1]2. Budget'!$C$10:$CN$93, 63, 2), 0)</f>
        <v>20000</v>
      </c>
      <c r="BL52" s="18">
        <f>BC52+BF52+BI52</f>
        <v>20000</v>
      </c>
      <c r="BM52" s="18">
        <f>BK52-BL52</f>
        <v>0</v>
      </c>
      <c r="BN52" s="19">
        <f>BW52/3</f>
        <v>20000</v>
      </c>
      <c r="BO52" s="12">
        <f>SUMIFS('[1]3. Expenditure Journal'!$N:$N,'[1]3. Expenditure Journal'!$Y:$Y,'12. Data'!$B52,'[1]3. Expenditure Journal'!$B:$B,'12. Data'!BO$4)</f>
        <v>20000</v>
      </c>
      <c r="BP52" s="21">
        <f>BN52-BO52</f>
        <v>0</v>
      </c>
      <c r="BQ52" s="19">
        <f>BW52/3</f>
        <v>20000</v>
      </c>
      <c r="BR52" s="12">
        <f>SUMIFS('[1]3. Expenditure Journal'!$N:$N,'[1]3. Expenditure Journal'!$Y:$Y,'12. Data'!$B52,'[1]3. Expenditure Journal'!$B:$B,'12. Data'!BR$4)</f>
        <v>20000</v>
      </c>
      <c r="BS52" s="21">
        <f>BQ52-BR52</f>
        <v>0</v>
      </c>
      <c r="BT52" s="19">
        <f>BW52/3</f>
        <v>20000</v>
      </c>
      <c r="BU52" s="12">
        <f>SUMIFS('[1]3. Expenditure Journal'!$N:$N,'[1]3. Expenditure Journal'!$Y:$Y,'12. Data'!$B52,'[1]3. Expenditure Journal'!$B:$B,'12. Data'!BU$4)</f>
        <v>20000</v>
      </c>
      <c r="BV52" s="21">
        <f>BT52-BU52</f>
        <v>0</v>
      </c>
      <c r="BW52" s="18">
        <f>IFERROR(VLOOKUP($B52, '[1]2. Budget'!$C$10:$CN$93, 68, 2), 0)</f>
        <v>60000</v>
      </c>
      <c r="BX52" s="18">
        <f>BO52+BR52+BU52</f>
        <v>60000</v>
      </c>
      <c r="BY52" s="18">
        <f>BW52-BX52</f>
        <v>0</v>
      </c>
      <c r="BZ52" s="19">
        <f>CI52/3</f>
        <v>20000</v>
      </c>
      <c r="CA52" s="12">
        <f>SUMIFS('[1]3. Expenditure Journal'!$N:$N,'[1]3. Expenditure Journal'!$Y:$Y,'12. Data'!$B52,'[1]3. Expenditure Journal'!$B:$B,'12. Data'!CA$4)</f>
        <v>20000</v>
      </c>
      <c r="CB52" s="21">
        <f>BZ52-CA52</f>
        <v>0</v>
      </c>
      <c r="CC52" s="19">
        <f>CI52/3</f>
        <v>20000</v>
      </c>
      <c r="CD52" s="12">
        <f>SUMIFS('[1]3. Expenditure Journal'!$N:$N,'[1]3. Expenditure Journal'!$Y:$Y,'12. Data'!$B52,'[1]3. Expenditure Journal'!$B:$B,'12. Data'!CD$4)</f>
        <v>20000</v>
      </c>
      <c r="CE52" s="21">
        <f>CC52-CD52</f>
        <v>0</v>
      </c>
      <c r="CF52" s="19">
        <f>CI52/3</f>
        <v>20000</v>
      </c>
      <c r="CG52" s="12">
        <f>SUMIFS('[1]3. Expenditure Journal'!$N:$N,'[1]3. Expenditure Journal'!$Y:$Y,'12. Data'!$B52,'[1]3. Expenditure Journal'!$B:$B,'12. Data'!CG$4)</f>
        <v>20000</v>
      </c>
      <c r="CH52" s="21">
        <f>CF52-CG52</f>
        <v>0</v>
      </c>
      <c r="CI52" s="18">
        <f>IFERROR(VLOOKUP($B52, '[1]2. Budget'!$C$10:$CN$93, 73, 2), 0)</f>
        <v>60000</v>
      </c>
      <c r="CJ52" s="18">
        <f>CA52+CD52+CG52</f>
        <v>60000</v>
      </c>
      <c r="CK52" s="18">
        <f>CI52-CJ52</f>
        <v>0</v>
      </c>
      <c r="CL52" s="19">
        <f>CU52/3</f>
        <v>20000</v>
      </c>
      <c r="CM52" s="12">
        <f>SUMIFS('[1]3. Expenditure Journal'!$N:$N,'[1]3. Expenditure Journal'!$Y:$Y,'12. Data'!$B52,'[1]3. Expenditure Journal'!$B:$B,'12. Data'!CM$4)</f>
        <v>20000</v>
      </c>
      <c r="CN52" s="21">
        <f>CL52-CM52</f>
        <v>0</v>
      </c>
      <c r="CO52" s="19">
        <f>CU52/3</f>
        <v>20000</v>
      </c>
      <c r="CP52" s="12">
        <f>SUMIFS('[1]3. Expenditure Journal'!$N:$N,'[1]3. Expenditure Journal'!$Y:$Y,'12. Data'!$B52,'[1]3. Expenditure Journal'!$B:$B,'12. Data'!CP$4)</f>
        <v>20000</v>
      </c>
      <c r="CQ52" s="21">
        <f>CO52-CP52</f>
        <v>0</v>
      </c>
      <c r="CR52" s="19">
        <f>CU52/3</f>
        <v>20000</v>
      </c>
      <c r="CS52" s="12">
        <f>SUMIFS('[1]3. Expenditure Journal'!$N:$N,'[1]3. Expenditure Journal'!$Y:$Y,'12. Data'!$B52,'[1]3. Expenditure Journal'!$B:$B,'12. Data'!CS$4)</f>
        <v>20000</v>
      </c>
      <c r="CT52" s="21">
        <f>CR52-CS52</f>
        <v>0</v>
      </c>
      <c r="CU52" s="18">
        <f>IFERROR(VLOOKUP($B52, '[1]2. Budget'!$C$10:$CN$93, 78, 2), 0)</f>
        <v>60000</v>
      </c>
      <c r="CV52" s="18">
        <f>CM52+CP52+CS52</f>
        <v>60000</v>
      </c>
      <c r="CW52" s="18">
        <f>CU52-CV52</f>
        <v>0</v>
      </c>
      <c r="DA52" s="12">
        <f>SUMIFS($F52:$CW52,$F$6:$CW$6,DA$6,$F$4:$CW$4,DA$5)+CX145</f>
        <v>6666.666666666667</v>
      </c>
      <c r="DB52" s="13">
        <f>SUMIFS($F52:$CW52,$F$6:$CW$6,DB$6,$F$4:$CW$4,DB$5)+CY52</f>
        <v>0</v>
      </c>
      <c r="DC52" s="13">
        <f>SUMIFS($F52:$CW52,$F$6:$CW$6,DC$6,$F$4:$CW$4,DC$5)+CZ52</f>
        <v>6666.666666666667</v>
      </c>
      <c r="DD52" s="13">
        <f>SUMIFS($F52:$CW52,$F$6:$CW$6,DD$6,$F$4:$CW$4,DD$5)+DA52</f>
        <v>13333.333333333334</v>
      </c>
      <c r="DE52" s="13">
        <f>SUMIFS($F52:$CW52,$F$6:$CW$6,DE$6,$F$4:$CW$4,DE$5)+DB52</f>
        <v>0</v>
      </c>
      <c r="DF52" s="13">
        <f>SUMIFS($F52:$CW52,$F$6:$CW$6,DF$6,$F$4:$CW$4,DF$5)+DC52</f>
        <v>13333.333333333334</v>
      </c>
      <c r="DG52" s="13">
        <f>SUMIFS($F52:$CW52,$F$6:$CW$6,DG$6,$F$4:$CW$4,DG$5)+DD52</f>
        <v>20000</v>
      </c>
      <c r="DH52" s="13">
        <f>SUMIFS($F52:$CW52,$F$6:$CW$6,DH$6,$F$4:$CW$4,DH$5)+DE52</f>
        <v>20000</v>
      </c>
      <c r="DI52" s="13">
        <f>SUMIFS($F52:$CW52,$F$6:$CW$6,DI$6,$F$4:$CW$4,DI$5)+DF52</f>
        <v>0</v>
      </c>
      <c r="DJ52" s="13">
        <f>SUMIFS($F52:$CW52,$F$6:$CW$6,DJ$6,$F$4:$CW$4,DJ$5)+DG52</f>
        <v>40000</v>
      </c>
      <c r="DK52" s="13">
        <f>SUMIFS($F52:$CW52,$F$6:$CW$6,DK$6,$F$4:$CW$4,DK$5)+DH52</f>
        <v>40000</v>
      </c>
      <c r="DL52" s="13">
        <f>SUMIFS($F52:$CW52,$F$6:$CW$6,DL$6,$F$4:$CW$4,DL$5)+DI52</f>
        <v>0</v>
      </c>
      <c r="DM52" s="13">
        <f>SUMIFS($F52:$CW52,$F$6:$CW$6,DM$6,$F$4:$CW$4,DM$5)+DJ52</f>
        <v>60000</v>
      </c>
      <c r="DN52" s="13">
        <f>SUMIFS($F52:$CW52,$F$6:$CW$6,DN$6,$F$4:$CW$4,DN$5)+DK52</f>
        <v>60000</v>
      </c>
      <c r="DO52" s="13">
        <f>SUMIFS($F52:$CW52,$F$6:$CW$6,DO$6,$F$4:$CW$4,DO$5)+DL52</f>
        <v>0</v>
      </c>
      <c r="DP52" s="13">
        <f>SUMIFS($F52:$CW52,$F$6:$CW$6,DP$6,$F$4:$CW$4,DP$5)+DM52</f>
        <v>80000</v>
      </c>
      <c r="DQ52" s="13">
        <f>SUMIFS($F52:$CW52,$F$6:$CW$6,DQ$6,$F$4:$CW$4,DQ$5)+DN52</f>
        <v>80000</v>
      </c>
      <c r="DR52" s="13">
        <f>SUMIFS($F52:$CW52,$F$6:$CW$6,DR$6,$F$4:$CW$4,DR$5)+DO52</f>
        <v>0</v>
      </c>
      <c r="DS52" s="13">
        <f>SUMIFS($F52:$CW52,$F$6:$CW$6,DS$6,$F$4:$CW$4,DS$5)+DP52</f>
        <v>100000</v>
      </c>
      <c r="DT52" s="13">
        <f>SUMIFS($F52:$CW52,$F$6:$CW$6,DT$6,$F$4:$CW$4,DT$5)+DQ52</f>
        <v>100000</v>
      </c>
      <c r="DU52" s="13">
        <f>SUMIFS($F52:$CW52,$F$6:$CW$6,DU$6,$F$4:$CW$4,DU$5)+DR52</f>
        <v>0</v>
      </c>
      <c r="DV52" s="13">
        <f>SUMIFS($F52:$CW52,$F$6:$CW$6,DV$6,$F$4:$CW$4,DV$5)+DS52</f>
        <v>120000</v>
      </c>
      <c r="DW52" s="13">
        <f>SUMIFS($F52:$CW52,$F$6:$CW$6,DW$6,$F$4:$CW$4,DW$5)+DT52</f>
        <v>120000</v>
      </c>
      <c r="DX52" s="13">
        <f>SUMIFS($F52:$CW52,$F$6:$CW$6,DX$6,$F$4:$CW$4,DX$5)+DU52</f>
        <v>0</v>
      </c>
      <c r="DY52" s="13">
        <f>SUMIFS($F52:$CW52,$F$6:$CW$6,DY$6,$F$4:$CW$4,DY$5)+DV52</f>
        <v>140000</v>
      </c>
      <c r="DZ52" s="13">
        <f>SUMIFS($F52:$CW52,$F$6:$CW$6,DZ$6,$F$4:$CW$4,DZ$5)+DW52</f>
        <v>140000</v>
      </c>
      <c r="EA52" s="13">
        <f>SUMIFS($F52:$CW52,$F$6:$CW$6,EA$6,$F$4:$CW$4,EA$5)+DX52</f>
        <v>0</v>
      </c>
      <c r="EB52" s="13">
        <f>SUMIFS($F52:$CW52,$F$6:$CW$6,EB$6,$F$4:$CW$4,EB$5)+DY52</f>
        <v>160000</v>
      </c>
      <c r="EC52" s="13">
        <f>SUMIFS($F52:$CW52,$F$6:$CW$6,EC$6,$F$4:$CW$4,EC$5)+DZ52</f>
        <v>160000</v>
      </c>
      <c r="ED52" s="13">
        <f>SUMIFS($F52:$CW52,$F$6:$CW$6,ED$6,$F$4:$CW$4,ED$5)+EA52</f>
        <v>0</v>
      </c>
      <c r="EE52" s="13">
        <f>SUMIFS($F52:$CW52,$F$6:$CW$6,EE$6,$F$4:$CW$4,EE$5)+EB52</f>
        <v>180000</v>
      </c>
      <c r="EF52" s="13">
        <f>SUMIFS($F52:$CW52,$F$6:$CW$6,EF$6,$F$4:$CW$4,EF$5)+EC52</f>
        <v>180000</v>
      </c>
      <c r="EG52" s="13">
        <f>SUMIFS($F52:$CW52,$F$6:$CW$6,EG$6,$F$4:$CW$4,EG$5)+ED52</f>
        <v>0</v>
      </c>
      <c r="EH52" s="13">
        <f>SUMIFS($F52:$CW52,$F$6:$CW$6,EH$6,$F$4:$CW$4,EH$5)+EE52</f>
        <v>200000</v>
      </c>
      <c r="EI52" s="13">
        <f>SUMIFS($F52:$CW52,$F$6:$CW$6,EI$6,$F$4:$CW$4,EI$5)+EF52</f>
        <v>200000</v>
      </c>
      <c r="EJ52" s="13">
        <f>SUMIFS($F52:$CW52,$F$6:$CW$6,EJ$6,$F$4:$CW$4,EJ$5)+EG52</f>
        <v>0</v>
      </c>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5"/>
    </row>
    <row r="53" spans="2:212" ht="29" x14ac:dyDescent="0.35">
      <c r="B53" s="23">
        <v>1827</v>
      </c>
      <c r="D53" s="22" t="str">
        <f>IFERROR(VLOOKUP($B53,'[1]2. Budget'!$C$7:$CN$104,5,2),"-")</f>
        <v>Snr Finance Officer salary - Provide finance and accounting support to the program.</v>
      </c>
      <c r="E53" s="22" t="str">
        <f>IFERROR(VLOOKUP($B53,'[1]2. Budget'!$C$7:$CN$104,7,2),"-")</f>
        <v>1.1 Salaries - program management</v>
      </c>
      <c r="BB53" s="19">
        <f>BK53/3</f>
        <v>22500</v>
      </c>
      <c r="BC53" s="12">
        <f>SUMIFS('[1]3. Expenditure Journal'!$N:$N,'[1]3. Expenditure Journal'!$Y:$Y,'12. Data'!$B53,'[1]3. Expenditure Journal'!$B:$B,'12. Data'!BC$4)</f>
        <v>0</v>
      </c>
      <c r="BD53" s="21">
        <f>BB53-BC53</f>
        <v>22500</v>
      </c>
      <c r="BE53" s="19">
        <f>BK53/3</f>
        <v>22500</v>
      </c>
      <c r="BF53" s="12">
        <f>SUMIFS('[1]3. Expenditure Journal'!$N:$N,'[1]3. Expenditure Journal'!$Y:$Y,'12. Data'!$B53,'[1]3. Expenditure Journal'!$B:$B,'12. Data'!BF$4)</f>
        <v>0</v>
      </c>
      <c r="BG53" s="21">
        <f>BE53-BF53</f>
        <v>22500</v>
      </c>
      <c r="BH53" s="19">
        <f>BK53/3</f>
        <v>22500</v>
      </c>
      <c r="BI53" s="12">
        <f>SUMIFS('[1]3. Expenditure Journal'!$N:$N,'[1]3. Expenditure Journal'!$Y:$Y,'12. Data'!$B53,'[1]3. Expenditure Journal'!$B:$B,'12. Data'!BI$4)</f>
        <v>22500</v>
      </c>
      <c r="BJ53" s="21">
        <f>BH53-BI53</f>
        <v>0</v>
      </c>
      <c r="BK53" s="18">
        <f>IFERROR(VLOOKUP($B53, '[1]2. Budget'!$C$10:$CN$93, 63, 2), 0)</f>
        <v>67500</v>
      </c>
      <c r="BL53" s="18">
        <f>BC53+BF53+BI53</f>
        <v>22500</v>
      </c>
      <c r="BM53" s="18">
        <f>BK53-BL53</f>
        <v>45000</v>
      </c>
      <c r="BN53" s="19">
        <f>BW53/3</f>
        <v>22500</v>
      </c>
      <c r="BO53" s="12">
        <f>SUMIFS('[1]3. Expenditure Journal'!$N:$N,'[1]3. Expenditure Journal'!$Y:$Y,'12. Data'!$B53,'[1]3. Expenditure Journal'!$B:$B,'12. Data'!BO$4)</f>
        <v>22500</v>
      </c>
      <c r="BP53" s="21">
        <f>BN53-BO53</f>
        <v>0</v>
      </c>
      <c r="BQ53" s="19">
        <f>BW53/3</f>
        <v>22500</v>
      </c>
      <c r="BR53" s="12">
        <f>SUMIFS('[1]3. Expenditure Journal'!$N:$N,'[1]3. Expenditure Journal'!$Y:$Y,'12. Data'!$B53,'[1]3. Expenditure Journal'!$B:$B,'12. Data'!BR$4)</f>
        <v>22500</v>
      </c>
      <c r="BS53" s="21">
        <f>BQ53-BR53</f>
        <v>0</v>
      </c>
      <c r="BT53" s="19">
        <f>BW53/3</f>
        <v>22500</v>
      </c>
      <c r="BU53" s="12">
        <f>SUMIFS('[1]3. Expenditure Journal'!$N:$N,'[1]3. Expenditure Journal'!$Y:$Y,'12. Data'!$B53,'[1]3. Expenditure Journal'!$B:$B,'12. Data'!BU$4)</f>
        <v>22500</v>
      </c>
      <c r="BV53" s="21">
        <f>BT53-BU53</f>
        <v>0</v>
      </c>
      <c r="BW53" s="18">
        <f>IFERROR(VLOOKUP($B53, '[1]2. Budget'!$C$10:$CN$93, 68, 2), 0)</f>
        <v>67500</v>
      </c>
      <c r="BX53" s="18">
        <f>BO53+BR53+BU53</f>
        <v>67500</v>
      </c>
      <c r="BY53" s="18">
        <f>BW53-BX53</f>
        <v>0</v>
      </c>
      <c r="BZ53" s="19">
        <f>CI53/3</f>
        <v>22500</v>
      </c>
      <c r="CA53" s="12">
        <f>SUMIFS('[1]3. Expenditure Journal'!$N:$N,'[1]3. Expenditure Journal'!$Y:$Y,'12. Data'!$B53,'[1]3. Expenditure Journal'!$B:$B,'12. Data'!CA$4)</f>
        <v>22500</v>
      </c>
      <c r="CB53" s="21">
        <f>BZ53-CA53</f>
        <v>0</v>
      </c>
      <c r="CC53" s="19">
        <f>CI53/3</f>
        <v>22500</v>
      </c>
      <c r="CD53" s="12">
        <f>SUMIFS('[1]3. Expenditure Journal'!$N:$N,'[1]3. Expenditure Journal'!$Y:$Y,'12. Data'!$B53,'[1]3. Expenditure Journal'!$B:$B,'12. Data'!CD$4)</f>
        <v>22500</v>
      </c>
      <c r="CE53" s="21">
        <f>CC53-CD53</f>
        <v>0</v>
      </c>
      <c r="CF53" s="19">
        <f>CI53/3</f>
        <v>22500</v>
      </c>
      <c r="CG53" s="12">
        <f>SUMIFS('[1]3. Expenditure Journal'!$N:$N,'[1]3. Expenditure Journal'!$Y:$Y,'12. Data'!$B53,'[1]3. Expenditure Journal'!$B:$B,'12. Data'!CG$4)</f>
        <v>22500</v>
      </c>
      <c r="CH53" s="21">
        <f>CF53-CG53</f>
        <v>0</v>
      </c>
      <c r="CI53" s="18">
        <f>IFERROR(VLOOKUP($B53, '[1]2. Budget'!$C$10:$CN$93, 73, 2), 0)</f>
        <v>67500</v>
      </c>
      <c r="CJ53" s="18">
        <f>CA53+CD53+CG53</f>
        <v>67500</v>
      </c>
      <c r="CK53" s="18">
        <f>CI53-CJ53</f>
        <v>0</v>
      </c>
      <c r="CL53" s="19">
        <f>CU53/3</f>
        <v>22500</v>
      </c>
      <c r="CM53" s="12">
        <f>SUMIFS('[1]3. Expenditure Journal'!$N:$N,'[1]3. Expenditure Journal'!$Y:$Y,'12. Data'!$B53,'[1]3. Expenditure Journal'!$B:$B,'12. Data'!CM$4)</f>
        <v>22500</v>
      </c>
      <c r="CN53" s="21">
        <f>CL53-CM53</f>
        <v>0</v>
      </c>
      <c r="CO53" s="19">
        <f>CU53/3</f>
        <v>22500</v>
      </c>
      <c r="CP53" s="12">
        <f>SUMIFS('[1]3. Expenditure Journal'!$N:$N,'[1]3. Expenditure Journal'!$Y:$Y,'12. Data'!$B53,'[1]3. Expenditure Journal'!$B:$B,'12. Data'!CP$4)</f>
        <v>22500</v>
      </c>
      <c r="CQ53" s="21">
        <f>CO53-CP53</f>
        <v>0</v>
      </c>
      <c r="CR53" s="19">
        <f>CU53/3</f>
        <v>22500</v>
      </c>
      <c r="CS53" s="12">
        <f>SUMIFS('[1]3. Expenditure Journal'!$N:$N,'[1]3. Expenditure Journal'!$Y:$Y,'12. Data'!$B53,'[1]3. Expenditure Journal'!$B:$B,'12. Data'!CS$4)</f>
        <v>22500</v>
      </c>
      <c r="CT53" s="21">
        <f>CR53-CS53</f>
        <v>0</v>
      </c>
      <c r="CU53" s="18">
        <f>IFERROR(VLOOKUP($B53, '[1]2. Budget'!$C$10:$CN$93, 78, 2), 0)</f>
        <v>67500</v>
      </c>
      <c r="CV53" s="18">
        <f>CM53+CP53+CS53</f>
        <v>67500</v>
      </c>
      <c r="CW53" s="18">
        <f>CU53-CV53</f>
        <v>0</v>
      </c>
      <c r="DA53" s="12">
        <f>SUMIFS($F53:$CW53,$F$6:$CW$6,DA$6,$F$4:$CW$4,DA$5)+CX146</f>
        <v>22500</v>
      </c>
      <c r="DB53" s="13">
        <f>SUMIFS($F53:$CW53,$F$6:$CW$6,DB$6,$F$4:$CW$4,DB$5)+CY53</f>
        <v>0</v>
      </c>
      <c r="DC53" s="13">
        <f>SUMIFS($F53:$CW53,$F$6:$CW$6,DC$6,$F$4:$CW$4,DC$5)+CZ53</f>
        <v>22500</v>
      </c>
      <c r="DD53" s="13">
        <f>SUMIFS($F53:$CW53,$F$6:$CW$6,DD$6,$F$4:$CW$4,DD$5)+DA53</f>
        <v>45000</v>
      </c>
      <c r="DE53" s="13">
        <f>SUMIFS($F53:$CW53,$F$6:$CW$6,DE$6,$F$4:$CW$4,DE$5)+DB53</f>
        <v>0</v>
      </c>
      <c r="DF53" s="13">
        <f>SUMIFS($F53:$CW53,$F$6:$CW$6,DF$6,$F$4:$CW$4,DF$5)+DC53</f>
        <v>45000</v>
      </c>
      <c r="DG53" s="13">
        <f>SUMIFS($F53:$CW53,$F$6:$CW$6,DG$6,$F$4:$CW$4,DG$5)+DD53</f>
        <v>67500</v>
      </c>
      <c r="DH53" s="13">
        <f>SUMIFS($F53:$CW53,$F$6:$CW$6,DH$6,$F$4:$CW$4,DH$5)+DE53</f>
        <v>22500</v>
      </c>
      <c r="DI53" s="13">
        <f>SUMIFS($F53:$CW53,$F$6:$CW$6,DI$6,$F$4:$CW$4,DI$5)+DF53</f>
        <v>45000</v>
      </c>
      <c r="DJ53" s="13">
        <f>SUMIFS($F53:$CW53,$F$6:$CW$6,DJ$6,$F$4:$CW$4,DJ$5)+DG53</f>
        <v>90000</v>
      </c>
      <c r="DK53" s="13">
        <f>SUMIFS($F53:$CW53,$F$6:$CW$6,DK$6,$F$4:$CW$4,DK$5)+DH53</f>
        <v>45000</v>
      </c>
      <c r="DL53" s="13">
        <f>SUMIFS($F53:$CW53,$F$6:$CW$6,DL$6,$F$4:$CW$4,DL$5)+DI53</f>
        <v>45000</v>
      </c>
      <c r="DM53" s="13">
        <f>SUMIFS($F53:$CW53,$F$6:$CW$6,DM$6,$F$4:$CW$4,DM$5)+DJ53</f>
        <v>112500</v>
      </c>
      <c r="DN53" s="13">
        <f>SUMIFS($F53:$CW53,$F$6:$CW$6,DN$6,$F$4:$CW$4,DN$5)+DK53</f>
        <v>67500</v>
      </c>
      <c r="DO53" s="13">
        <f>SUMIFS($F53:$CW53,$F$6:$CW$6,DO$6,$F$4:$CW$4,DO$5)+DL53</f>
        <v>45000</v>
      </c>
      <c r="DP53" s="13">
        <f>SUMIFS($F53:$CW53,$F$6:$CW$6,DP$6,$F$4:$CW$4,DP$5)+DM53</f>
        <v>135000</v>
      </c>
      <c r="DQ53" s="13">
        <f>SUMIFS($F53:$CW53,$F$6:$CW$6,DQ$6,$F$4:$CW$4,DQ$5)+DN53</f>
        <v>90000</v>
      </c>
      <c r="DR53" s="13">
        <f>SUMIFS($F53:$CW53,$F$6:$CW$6,DR$6,$F$4:$CW$4,DR$5)+DO53</f>
        <v>45000</v>
      </c>
      <c r="DS53" s="13">
        <f>SUMIFS($F53:$CW53,$F$6:$CW$6,DS$6,$F$4:$CW$4,DS$5)+DP53</f>
        <v>157500</v>
      </c>
      <c r="DT53" s="13">
        <f>SUMIFS($F53:$CW53,$F$6:$CW$6,DT$6,$F$4:$CW$4,DT$5)+DQ53</f>
        <v>112500</v>
      </c>
      <c r="DU53" s="13">
        <f>SUMIFS($F53:$CW53,$F$6:$CW$6,DU$6,$F$4:$CW$4,DU$5)+DR53</f>
        <v>45000</v>
      </c>
      <c r="DV53" s="13">
        <f>SUMIFS($F53:$CW53,$F$6:$CW$6,DV$6,$F$4:$CW$4,DV$5)+DS53</f>
        <v>180000</v>
      </c>
      <c r="DW53" s="13">
        <f>SUMIFS($F53:$CW53,$F$6:$CW$6,DW$6,$F$4:$CW$4,DW$5)+DT53</f>
        <v>135000</v>
      </c>
      <c r="DX53" s="13">
        <f>SUMIFS($F53:$CW53,$F$6:$CW$6,DX$6,$F$4:$CW$4,DX$5)+DU53</f>
        <v>45000</v>
      </c>
      <c r="DY53" s="13">
        <f>SUMIFS($F53:$CW53,$F$6:$CW$6,DY$6,$F$4:$CW$4,DY$5)+DV53</f>
        <v>202500</v>
      </c>
      <c r="DZ53" s="13">
        <f>SUMIFS($F53:$CW53,$F$6:$CW$6,DZ$6,$F$4:$CW$4,DZ$5)+DW53</f>
        <v>157500</v>
      </c>
      <c r="EA53" s="13">
        <f>SUMIFS($F53:$CW53,$F$6:$CW$6,EA$6,$F$4:$CW$4,EA$5)+DX53</f>
        <v>45000</v>
      </c>
      <c r="EB53" s="13">
        <f>SUMIFS($F53:$CW53,$F$6:$CW$6,EB$6,$F$4:$CW$4,EB$5)+DY53</f>
        <v>225000</v>
      </c>
      <c r="EC53" s="13">
        <f>SUMIFS($F53:$CW53,$F$6:$CW$6,EC$6,$F$4:$CW$4,EC$5)+DZ53</f>
        <v>180000</v>
      </c>
      <c r="ED53" s="13">
        <f>SUMIFS($F53:$CW53,$F$6:$CW$6,ED$6,$F$4:$CW$4,ED$5)+EA53</f>
        <v>45000</v>
      </c>
      <c r="EE53" s="13">
        <f>SUMIFS($F53:$CW53,$F$6:$CW$6,EE$6,$F$4:$CW$4,EE$5)+EB53</f>
        <v>247500</v>
      </c>
      <c r="EF53" s="13">
        <f>SUMIFS($F53:$CW53,$F$6:$CW$6,EF$6,$F$4:$CW$4,EF$5)+EC53</f>
        <v>202500</v>
      </c>
      <c r="EG53" s="13">
        <f>SUMIFS($F53:$CW53,$F$6:$CW$6,EG$6,$F$4:$CW$4,EG$5)+ED53</f>
        <v>45000</v>
      </c>
      <c r="EH53" s="13">
        <f>SUMIFS($F53:$CW53,$F$6:$CW$6,EH$6,$F$4:$CW$4,EH$5)+EE53</f>
        <v>270000</v>
      </c>
      <c r="EI53" s="13">
        <f>SUMIFS($F53:$CW53,$F$6:$CW$6,EI$6,$F$4:$CW$4,EI$5)+EF53</f>
        <v>225000</v>
      </c>
      <c r="EJ53" s="13">
        <f>SUMIFS($F53:$CW53,$F$6:$CW$6,EJ$6,$F$4:$CW$4,EJ$5)+EG53</f>
        <v>45000</v>
      </c>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5"/>
    </row>
    <row r="54" spans="2:212" ht="43.5" x14ac:dyDescent="0.35">
      <c r="B54" s="23">
        <v>1828</v>
      </c>
      <c r="D54" s="22" t="str">
        <f>IFERROR(VLOOKUP($B54,'[1]2. Budget'!$C$7:$CN$104,5,2),"-")</f>
        <v>Safe space &amp; SR operations - Office Rental/ hall or similar space (incl. cost of insurance, cleaning, security, maintenance, stationery and forms - Satellite Venue</v>
      </c>
      <c r="E54" s="22" t="str">
        <f>IFERROR(VLOOKUP($B54,'[1]2. Budget'!$C$7:$CN$104,7,2),"-")</f>
        <v>11.5 Shared costs</v>
      </c>
      <c r="BB54" s="19">
        <f>BK54/3</f>
        <v>0</v>
      </c>
      <c r="BC54" s="12">
        <f>SUMIFS('[1]3. Expenditure Journal'!$N:$N,'[1]3. Expenditure Journal'!$Y:$Y,'12. Data'!$B54,'[1]3. Expenditure Journal'!$B:$B,'12. Data'!BC$4)</f>
        <v>0</v>
      </c>
      <c r="BD54" s="21">
        <f>BB54-BC54</f>
        <v>0</v>
      </c>
      <c r="BE54" s="19">
        <f>BK54/3</f>
        <v>0</v>
      </c>
      <c r="BF54" s="12">
        <f>SUMIFS('[1]3. Expenditure Journal'!$N:$N,'[1]3. Expenditure Journal'!$Y:$Y,'12. Data'!$B54,'[1]3. Expenditure Journal'!$B:$B,'12. Data'!BF$4)</f>
        <v>0</v>
      </c>
      <c r="BG54" s="21">
        <f>BE54-BF54</f>
        <v>0</v>
      </c>
      <c r="BH54" s="19">
        <f>BK54/3</f>
        <v>0</v>
      </c>
      <c r="BI54" s="12">
        <f>SUMIFS('[1]3. Expenditure Journal'!$N:$N,'[1]3. Expenditure Journal'!$Y:$Y,'12. Data'!$B54,'[1]3. Expenditure Journal'!$B:$B,'12. Data'!BI$4)</f>
        <v>0</v>
      </c>
      <c r="BJ54" s="21">
        <f>BH54-BI54</f>
        <v>0</v>
      </c>
      <c r="BK54" s="18">
        <f>IFERROR(VLOOKUP($B54, '[1]2. Budget'!$C$10:$CN$93, 63, 2), 0)</f>
        <v>0</v>
      </c>
      <c r="BL54" s="18">
        <f>BC54+BF54+BI54</f>
        <v>0</v>
      </c>
      <c r="BM54" s="18">
        <f>BK54-BL54</f>
        <v>0</v>
      </c>
      <c r="BN54" s="19">
        <f>BW54/3</f>
        <v>0</v>
      </c>
      <c r="BO54" s="12">
        <f>SUMIFS('[1]3. Expenditure Journal'!$N:$N,'[1]3. Expenditure Journal'!$Y:$Y,'12. Data'!$B54,'[1]3. Expenditure Journal'!$B:$B,'12. Data'!BO$4)</f>
        <v>0</v>
      </c>
      <c r="BP54" s="21">
        <f>BN54-BO54</f>
        <v>0</v>
      </c>
      <c r="BQ54" s="19">
        <f>BW54/3</f>
        <v>0</v>
      </c>
      <c r="BR54" s="12">
        <f>SUMIFS('[1]3. Expenditure Journal'!$N:$N,'[1]3. Expenditure Journal'!$Y:$Y,'12. Data'!$B54,'[1]3. Expenditure Journal'!$B:$B,'12. Data'!BR$4)</f>
        <v>0</v>
      </c>
      <c r="BS54" s="21">
        <f>BQ54-BR54</f>
        <v>0</v>
      </c>
      <c r="BT54" s="19">
        <f>BW54/3</f>
        <v>0</v>
      </c>
      <c r="BU54" s="12">
        <f>SUMIFS('[1]3. Expenditure Journal'!$N:$N,'[1]3. Expenditure Journal'!$Y:$Y,'12. Data'!$B54,'[1]3. Expenditure Journal'!$B:$B,'12. Data'!BU$4)</f>
        <v>0</v>
      </c>
      <c r="BV54" s="21">
        <f>BT54-BU54</f>
        <v>0</v>
      </c>
      <c r="BW54" s="18">
        <f>IFERROR(VLOOKUP($B54, '[1]2. Budget'!$C$10:$CN$93, 68, 2), 0)</f>
        <v>0</v>
      </c>
      <c r="BX54" s="18">
        <f>BO54+BR54+BU54</f>
        <v>0</v>
      </c>
      <c r="BY54" s="18">
        <f>BW54-BX54</f>
        <v>0</v>
      </c>
      <c r="BZ54" s="19">
        <f>CI54/3</f>
        <v>0</v>
      </c>
      <c r="CA54" s="12">
        <f>SUMIFS('[1]3. Expenditure Journal'!$N:$N,'[1]3. Expenditure Journal'!$Y:$Y,'12. Data'!$B54,'[1]3. Expenditure Journal'!$B:$B,'12. Data'!CA$4)</f>
        <v>0</v>
      </c>
      <c r="CB54" s="21">
        <f>BZ54-CA54</f>
        <v>0</v>
      </c>
      <c r="CC54" s="19">
        <f>CI54/3</f>
        <v>0</v>
      </c>
      <c r="CD54" s="12">
        <f>SUMIFS('[1]3. Expenditure Journal'!$N:$N,'[1]3. Expenditure Journal'!$Y:$Y,'12. Data'!$B54,'[1]3. Expenditure Journal'!$B:$B,'12. Data'!CD$4)</f>
        <v>0</v>
      </c>
      <c r="CE54" s="21">
        <f>CC54-CD54</f>
        <v>0</v>
      </c>
      <c r="CF54" s="19">
        <f>CI54/3</f>
        <v>0</v>
      </c>
      <c r="CG54" s="12">
        <f>SUMIFS('[1]3. Expenditure Journal'!$N:$N,'[1]3. Expenditure Journal'!$Y:$Y,'12. Data'!$B54,'[1]3. Expenditure Journal'!$B:$B,'12. Data'!CG$4)</f>
        <v>0</v>
      </c>
      <c r="CH54" s="21">
        <f>CF54-CG54</f>
        <v>0</v>
      </c>
      <c r="CI54" s="18">
        <f>IFERROR(VLOOKUP($B54, '[1]2. Budget'!$C$10:$CN$93, 73, 2), 0)</f>
        <v>0</v>
      </c>
      <c r="CJ54" s="18">
        <f>CA54+CD54+CG54</f>
        <v>0</v>
      </c>
      <c r="CK54" s="18">
        <f>CI54-CJ54</f>
        <v>0</v>
      </c>
      <c r="CL54" s="19">
        <f>CU54/3</f>
        <v>0</v>
      </c>
      <c r="CM54" s="12">
        <f>SUMIFS('[1]3. Expenditure Journal'!$N:$N,'[1]3. Expenditure Journal'!$Y:$Y,'12. Data'!$B54,'[1]3. Expenditure Journal'!$B:$B,'12. Data'!CM$4)</f>
        <v>0</v>
      </c>
      <c r="CN54" s="21">
        <f>CL54-CM54</f>
        <v>0</v>
      </c>
      <c r="CO54" s="19">
        <f>CU54/3</f>
        <v>0</v>
      </c>
      <c r="CP54" s="12">
        <f>SUMIFS('[1]3. Expenditure Journal'!$N:$N,'[1]3. Expenditure Journal'!$Y:$Y,'12. Data'!$B54,'[1]3. Expenditure Journal'!$B:$B,'12. Data'!CP$4)</f>
        <v>0</v>
      </c>
      <c r="CQ54" s="21">
        <f>CO54-CP54</f>
        <v>0</v>
      </c>
      <c r="CR54" s="19">
        <f>CU54/3</f>
        <v>0</v>
      </c>
      <c r="CS54" s="12">
        <f>SUMIFS('[1]3. Expenditure Journal'!$N:$N,'[1]3. Expenditure Journal'!$Y:$Y,'12. Data'!$B54,'[1]3. Expenditure Journal'!$B:$B,'12. Data'!CS$4)</f>
        <v>0</v>
      </c>
      <c r="CT54" s="21">
        <f>CR54-CS54</f>
        <v>0</v>
      </c>
      <c r="CU54" s="18">
        <f>IFERROR(VLOOKUP($B54, '[1]2. Budget'!$C$10:$CN$93, 78, 2), 0)</f>
        <v>0</v>
      </c>
      <c r="CV54" s="18">
        <f>CM54+CP54+CS54</f>
        <v>0</v>
      </c>
      <c r="CW54" s="18">
        <f>CU54-CV54</f>
        <v>0</v>
      </c>
      <c r="DA54" s="12">
        <f>SUMIFS($F54:$CW54,$F$6:$CW$6,DA$6,$F$4:$CW$4,DA$5)+CX147</f>
        <v>0</v>
      </c>
      <c r="DB54" s="13">
        <f>SUMIFS($F54:$CW54,$F$6:$CW$6,DB$6,$F$4:$CW$4,DB$5)+CY54</f>
        <v>0</v>
      </c>
      <c r="DC54" s="13">
        <f>SUMIFS($F54:$CW54,$F$6:$CW$6,DC$6,$F$4:$CW$4,DC$5)+CZ54</f>
        <v>0</v>
      </c>
      <c r="DD54" s="13">
        <f>SUMIFS($F54:$CW54,$F$6:$CW$6,DD$6,$F$4:$CW$4,DD$5)+DA54</f>
        <v>0</v>
      </c>
      <c r="DE54" s="13">
        <f>SUMIFS($F54:$CW54,$F$6:$CW$6,DE$6,$F$4:$CW$4,DE$5)+DB54</f>
        <v>0</v>
      </c>
      <c r="DF54" s="13">
        <f>SUMIFS($F54:$CW54,$F$6:$CW$6,DF$6,$F$4:$CW$4,DF$5)+DC54</f>
        <v>0</v>
      </c>
      <c r="DG54" s="13">
        <f>SUMIFS($F54:$CW54,$F$6:$CW$6,DG$6,$F$4:$CW$4,DG$5)+DD54</f>
        <v>0</v>
      </c>
      <c r="DH54" s="13">
        <f>SUMIFS($F54:$CW54,$F$6:$CW$6,DH$6,$F$4:$CW$4,DH$5)+DE54</f>
        <v>0</v>
      </c>
      <c r="DI54" s="13">
        <f>SUMIFS($F54:$CW54,$F$6:$CW$6,DI$6,$F$4:$CW$4,DI$5)+DF54</f>
        <v>0</v>
      </c>
      <c r="DJ54" s="13">
        <f>SUMIFS($F54:$CW54,$F$6:$CW$6,DJ$6,$F$4:$CW$4,DJ$5)+DG54</f>
        <v>0</v>
      </c>
      <c r="DK54" s="13">
        <f>SUMIFS($F54:$CW54,$F$6:$CW$6,DK$6,$F$4:$CW$4,DK$5)+DH54</f>
        <v>0</v>
      </c>
      <c r="DL54" s="13">
        <f>SUMIFS($F54:$CW54,$F$6:$CW$6,DL$6,$F$4:$CW$4,DL$5)+DI54</f>
        <v>0</v>
      </c>
      <c r="DM54" s="13">
        <f>SUMIFS($F54:$CW54,$F$6:$CW$6,DM$6,$F$4:$CW$4,DM$5)+DJ54</f>
        <v>0</v>
      </c>
      <c r="DN54" s="13">
        <f>SUMIFS($F54:$CW54,$F$6:$CW$6,DN$6,$F$4:$CW$4,DN$5)+DK54</f>
        <v>0</v>
      </c>
      <c r="DO54" s="13">
        <f>SUMIFS($F54:$CW54,$F$6:$CW$6,DO$6,$F$4:$CW$4,DO$5)+DL54</f>
        <v>0</v>
      </c>
      <c r="DP54" s="13">
        <f>SUMIFS($F54:$CW54,$F$6:$CW$6,DP$6,$F$4:$CW$4,DP$5)+DM54</f>
        <v>0</v>
      </c>
      <c r="DQ54" s="13">
        <f>SUMIFS($F54:$CW54,$F$6:$CW$6,DQ$6,$F$4:$CW$4,DQ$5)+DN54</f>
        <v>0</v>
      </c>
      <c r="DR54" s="13">
        <f>SUMIFS($F54:$CW54,$F$6:$CW$6,DR$6,$F$4:$CW$4,DR$5)+DO54</f>
        <v>0</v>
      </c>
      <c r="DS54" s="13">
        <f>SUMIFS($F54:$CW54,$F$6:$CW$6,DS$6,$F$4:$CW$4,DS$5)+DP54</f>
        <v>0</v>
      </c>
      <c r="DT54" s="13">
        <f>SUMIFS($F54:$CW54,$F$6:$CW$6,DT$6,$F$4:$CW$4,DT$5)+DQ54</f>
        <v>0</v>
      </c>
      <c r="DU54" s="13">
        <f>SUMIFS($F54:$CW54,$F$6:$CW$6,DU$6,$F$4:$CW$4,DU$5)+DR54</f>
        <v>0</v>
      </c>
      <c r="DV54" s="13">
        <f>SUMIFS($F54:$CW54,$F$6:$CW$6,DV$6,$F$4:$CW$4,DV$5)+DS54</f>
        <v>0</v>
      </c>
      <c r="DW54" s="13">
        <f>SUMIFS($F54:$CW54,$F$6:$CW$6,DW$6,$F$4:$CW$4,DW$5)+DT54</f>
        <v>0</v>
      </c>
      <c r="DX54" s="13">
        <f>SUMIFS($F54:$CW54,$F$6:$CW$6,DX$6,$F$4:$CW$4,DX$5)+DU54</f>
        <v>0</v>
      </c>
      <c r="DY54" s="13">
        <f>SUMIFS($F54:$CW54,$F$6:$CW$6,DY$6,$F$4:$CW$4,DY$5)+DV54</f>
        <v>0</v>
      </c>
      <c r="DZ54" s="13">
        <f>SUMIFS($F54:$CW54,$F$6:$CW$6,DZ$6,$F$4:$CW$4,DZ$5)+DW54</f>
        <v>0</v>
      </c>
      <c r="EA54" s="13">
        <f>SUMIFS($F54:$CW54,$F$6:$CW$6,EA$6,$F$4:$CW$4,EA$5)+DX54</f>
        <v>0</v>
      </c>
      <c r="EB54" s="13">
        <f>SUMIFS($F54:$CW54,$F$6:$CW$6,EB$6,$F$4:$CW$4,EB$5)+DY54</f>
        <v>0</v>
      </c>
      <c r="EC54" s="13">
        <f>SUMIFS($F54:$CW54,$F$6:$CW$6,EC$6,$F$4:$CW$4,EC$5)+DZ54</f>
        <v>0</v>
      </c>
      <c r="ED54" s="13">
        <f>SUMIFS($F54:$CW54,$F$6:$CW$6,ED$6,$F$4:$CW$4,ED$5)+EA54</f>
        <v>0</v>
      </c>
      <c r="EE54" s="13">
        <f>SUMIFS($F54:$CW54,$F$6:$CW$6,EE$6,$F$4:$CW$4,EE$5)+EB54</f>
        <v>0</v>
      </c>
      <c r="EF54" s="13">
        <f>SUMIFS($F54:$CW54,$F$6:$CW$6,EF$6,$F$4:$CW$4,EF$5)+EC54</f>
        <v>0</v>
      </c>
      <c r="EG54" s="13">
        <f>SUMIFS($F54:$CW54,$F$6:$CW$6,EG$6,$F$4:$CW$4,EG$5)+ED54</f>
        <v>0</v>
      </c>
      <c r="EH54" s="13">
        <f>SUMIFS($F54:$CW54,$F$6:$CW$6,EH$6,$F$4:$CW$4,EH$5)+EE54</f>
        <v>0</v>
      </c>
      <c r="EI54" s="13">
        <f>SUMIFS($F54:$CW54,$F$6:$CW$6,EI$6,$F$4:$CW$4,EI$5)+EF54</f>
        <v>0</v>
      </c>
      <c r="EJ54" s="13">
        <f>SUMIFS($F54:$CW54,$F$6:$CW$6,EJ$6,$F$4:$CW$4,EJ$5)+EG54</f>
        <v>0</v>
      </c>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5"/>
    </row>
    <row r="55" spans="2:212" ht="29" x14ac:dyDescent="0.35">
      <c r="B55" s="23">
        <v>1829</v>
      </c>
      <c r="D55" s="22" t="str">
        <f>IFERROR(VLOOKUP($B55,'[1]2. Budget'!$C$7:$CN$104,5,2),"-")</f>
        <v>Program Administrate: Office Supplies, Gardening Service, Internet &amp; Telephone, Data &amp; Airtime, Legal services</v>
      </c>
      <c r="E55" s="22" t="str">
        <f>IFERROR(VLOOKUP($B55,'[1]2. Budget'!$C$7:$CN$104,7,2),"-")</f>
        <v>11.5 Shared costs</v>
      </c>
      <c r="BB55" s="19">
        <f>BK55/3</f>
        <v>0</v>
      </c>
      <c r="BC55" s="12">
        <f>SUMIFS('[1]3. Expenditure Journal'!$N:$N,'[1]3. Expenditure Journal'!$Y:$Y,'12. Data'!$B55,'[1]3. Expenditure Journal'!$B:$B,'12. Data'!BC$4)</f>
        <v>0</v>
      </c>
      <c r="BD55" s="21">
        <f>BB55-BC55</f>
        <v>0</v>
      </c>
      <c r="BE55" s="19">
        <f>BK55/3</f>
        <v>0</v>
      </c>
      <c r="BF55" s="12">
        <f>SUMIFS('[1]3. Expenditure Journal'!$N:$N,'[1]3. Expenditure Journal'!$Y:$Y,'12. Data'!$B55,'[1]3. Expenditure Journal'!$B:$B,'12. Data'!BF$4)</f>
        <v>0</v>
      </c>
      <c r="BG55" s="21">
        <f>BE55-BF55</f>
        <v>0</v>
      </c>
      <c r="BH55" s="19">
        <f>BK55/3</f>
        <v>0</v>
      </c>
      <c r="BI55" s="12">
        <f>SUMIFS('[1]3. Expenditure Journal'!$N:$N,'[1]3. Expenditure Journal'!$Y:$Y,'12. Data'!$B55,'[1]3. Expenditure Journal'!$B:$B,'12. Data'!BI$4)</f>
        <v>0</v>
      </c>
      <c r="BJ55" s="21">
        <f>BH55-BI55</f>
        <v>0</v>
      </c>
      <c r="BK55" s="18">
        <f>IFERROR(VLOOKUP($B55, '[1]2. Budget'!$C$10:$CN$93, 63, 2), 0)</f>
        <v>0</v>
      </c>
      <c r="BL55" s="18">
        <f>BC55+BF55+BI55</f>
        <v>0</v>
      </c>
      <c r="BM55" s="18">
        <f>BK55-BL55</f>
        <v>0</v>
      </c>
      <c r="BN55" s="19">
        <f>BW55/3</f>
        <v>0</v>
      </c>
      <c r="BO55" s="12">
        <f>SUMIFS('[1]3. Expenditure Journal'!$N:$N,'[1]3. Expenditure Journal'!$Y:$Y,'12. Data'!$B55,'[1]3. Expenditure Journal'!$B:$B,'12. Data'!BO$4)</f>
        <v>0</v>
      </c>
      <c r="BP55" s="21">
        <f>BN55-BO55</f>
        <v>0</v>
      </c>
      <c r="BQ55" s="19">
        <f>BW55/3</f>
        <v>0</v>
      </c>
      <c r="BR55" s="12">
        <f>SUMIFS('[1]3. Expenditure Journal'!$N:$N,'[1]3. Expenditure Journal'!$Y:$Y,'12. Data'!$B55,'[1]3. Expenditure Journal'!$B:$B,'12. Data'!BR$4)</f>
        <v>0</v>
      </c>
      <c r="BS55" s="21">
        <f>BQ55-BR55</f>
        <v>0</v>
      </c>
      <c r="BT55" s="19">
        <f>BW55/3</f>
        <v>0</v>
      </c>
      <c r="BU55" s="12">
        <f>SUMIFS('[1]3. Expenditure Journal'!$N:$N,'[1]3. Expenditure Journal'!$Y:$Y,'12. Data'!$B55,'[1]3. Expenditure Journal'!$B:$B,'12. Data'!BU$4)</f>
        <v>0</v>
      </c>
      <c r="BV55" s="21">
        <f>BT55-BU55</f>
        <v>0</v>
      </c>
      <c r="BW55" s="18">
        <f>IFERROR(VLOOKUP($B55, '[1]2. Budget'!$C$10:$CN$93, 68, 2), 0)</f>
        <v>0</v>
      </c>
      <c r="BX55" s="18">
        <f>BO55+BR55+BU55</f>
        <v>0</v>
      </c>
      <c r="BY55" s="18">
        <f>BW55-BX55</f>
        <v>0</v>
      </c>
      <c r="BZ55" s="19">
        <f>CI55/3</f>
        <v>0</v>
      </c>
      <c r="CA55" s="12">
        <f>SUMIFS('[1]3. Expenditure Journal'!$N:$N,'[1]3. Expenditure Journal'!$Y:$Y,'12. Data'!$B55,'[1]3. Expenditure Journal'!$B:$B,'12. Data'!CA$4)</f>
        <v>0</v>
      </c>
      <c r="CB55" s="21">
        <f>BZ55-CA55</f>
        <v>0</v>
      </c>
      <c r="CC55" s="19">
        <f>CI55/3</f>
        <v>0</v>
      </c>
      <c r="CD55" s="12">
        <f>SUMIFS('[1]3. Expenditure Journal'!$N:$N,'[1]3. Expenditure Journal'!$Y:$Y,'12. Data'!$B55,'[1]3. Expenditure Journal'!$B:$B,'12. Data'!CD$4)</f>
        <v>0</v>
      </c>
      <c r="CE55" s="21">
        <f>CC55-CD55</f>
        <v>0</v>
      </c>
      <c r="CF55" s="19">
        <f>CI55/3</f>
        <v>0</v>
      </c>
      <c r="CG55" s="12">
        <f>SUMIFS('[1]3. Expenditure Journal'!$N:$N,'[1]3. Expenditure Journal'!$Y:$Y,'12. Data'!$B55,'[1]3. Expenditure Journal'!$B:$B,'12. Data'!CG$4)</f>
        <v>0</v>
      </c>
      <c r="CH55" s="21">
        <f>CF55-CG55</f>
        <v>0</v>
      </c>
      <c r="CI55" s="18">
        <f>IFERROR(VLOOKUP($B55, '[1]2. Budget'!$C$10:$CN$93, 73, 2), 0)</f>
        <v>0</v>
      </c>
      <c r="CJ55" s="18">
        <f>CA55+CD55+CG55</f>
        <v>0</v>
      </c>
      <c r="CK55" s="18">
        <f>CI55-CJ55</f>
        <v>0</v>
      </c>
      <c r="CL55" s="19">
        <f>CU55/3</f>
        <v>0</v>
      </c>
      <c r="CM55" s="12">
        <f>SUMIFS('[1]3. Expenditure Journal'!$N:$N,'[1]3. Expenditure Journal'!$Y:$Y,'12. Data'!$B55,'[1]3. Expenditure Journal'!$B:$B,'12. Data'!CM$4)</f>
        <v>0</v>
      </c>
      <c r="CN55" s="21">
        <f>CL55-CM55</f>
        <v>0</v>
      </c>
      <c r="CO55" s="19">
        <f>CU55/3</f>
        <v>0</v>
      </c>
      <c r="CP55" s="12">
        <f>SUMIFS('[1]3. Expenditure Journal'!$N:$N,'[1]3. Expenditure Journal'!$Y:$Y,'12. Data'!$B55,'[1]3. Expenditure Journal'!$B:$B,'12. Data'!CP$4)</f>
        <v>0</v>
      </c>
      <c r="CQ55" s="21">
        <f>CO55-CP55</f>
        <v>0</v>
      </c>
      <c r="CR55" s="19">
        <f>CU55/3</f>
        <v>0</v>
      </c>
      <c r="CS55" s="12">
        <f>SUMIFS('[1]3. Expenditure Journal'!$N:$N,'[1]3. Expenditure Journal'!$Y:$Y,'12. Data'!$B55,'[1]3. Expenditure Journal'!$B:$B,'12. Data'!CS$4)</f>
        <v>0</v>
      </c>
      <c r="CT55" s="21">
        <f>CR55-CS55</f>
        <v>0</v>
      </c>
      <c r="CU55" s="18">
        <f>IFERROR(VLOOKUP($B55, '[1]2. Budget'!$C$10:$CN$93, 78, 2), 0)</f>
        <v>0</v>
      </c>
      <c r="CV55" s="18">
        <f>CM55+CP55+CS55</f>
        <v>0</v>
      </c>
      <c r="CW55" s="18">
        <f>CU55-CV55</f>
        <v>0</v>
      </c>
      <c r="DA55" s="12">
        <f>SUMIFS($F55:$CW55,$F$6:$CW$6,DA$6,$F$4:$CW$4,DA$5)+CX148</f>
        <v>0</v>
      </c>
      <c r="DB55" s="13">
        <f>SUMIFS($F55:$CW55,$F$6:$CW$6,DB$6,$F$4:$CW$4,DB$5)+CY55</f>
        <v>0</v>
      </c>
      <c r="DC55" s="13">
        <f>SUMIFS($F55:$CW55,$F$6:$CW$6,DC$6,$F$4:$CW$4,DC$5)+CZ55</f>
        <v>0</v>
      </c>
      <c r="DD55" s="13">
        <f>SUMIFS($F55:$CW55,$F$6:$CW$6,DD$6,$F$4:$CW$4,DD$5)+DA55</f>
        <v>0</v>
      </c>
      <c r="DE55" s="13">
        <f>SUMIFS($F55:$CW55,$F$6:$CW$6,DE$6,$F$4:$CW$4,DE$5)+DB55</f>
        <v>0</v>
      </c>
      <c r="DF55" s="13">
        <f>SUMIFS($F55:$CW55,$F$6:$CW$6,DF$6,$F$4:$CW$4,DF$5)+DC55</f>
        <v>0</v>
      </c>
      <c r="DG55" s="13">
        <f>SUMIFS($F55:$CW55,$F$6:$CW$6,DG$6,$F$4:$CW$4,DG$5)+DD55</f>
        <v>0</v>
      </c>
      <c r="DH55" s="13">
        <f>SUMIFS($F55:$CW55,$F$6:$CW$6,DH$6,$F$4:$CW$4,DH$5)+DE55</f>
        <v>0</v>
      </c>
      <c r="DI55" s="13">
        <f>SUMIFS($F55:$CW55,$F$6:$CW$6,DI$6,$F$4:$CW$4,DI$5)+DF55</f>
        <v>0</v>
      </c>
      <c r="DJ55" s="13">
        <f>SUMIFS($F55:$CW55,$F$6:$CW$6,DJ$6,$F$4:$CW$4,DJ$5)+DG55</f>
        <v>0</v>
      </c>
      <c r="DK55" s="13">
        <f>SUMIFS($F55:$CW55,$F$6:$CW$6,DK$6,$F$4:$CW$4,DK$5)+DH55</f>
        <v>0</v>
      </c>
      <c r="DL55" s="13">
        <f>SUMIFS($F55:$CW55,$F$6:$CW$6,DL$6,$F$4:$CW$4,DL$5)+DI55</f>
        <v>0</v>
      </c>
      <c r="DM55" s="13">
        <f>SUMIFS($F55:$CW55,$F$6:$CW$6,DM$6,$F$4:$CW$4,DM$5)+DJ55</f>
        <v>0</v>
      </c>
      <c r="DN55" s="13">
        <f>SUMIFS($F55:$CW55,$F$6:$CW$6,DN$6,$F$4:$CW$4,DN$5)+DK55</f>
        <v>0</v>
      </c>
      <c r="DO55" s="13">
        <f>SUMIFS($F55:$CW55,$F$6:$CW$6,DO$6,$F$4:$CW$4,DO$5)+DL55</f>
        <v>0</v>
      </c>
      <c r="DP55" s="13">
        <f>SUMIFS($F55:$CW55,$F$6:$CW$6,DP$6,$F$4:$CW$4,DP$5)+DM55</f>
        <v>0</v>
      </c>
      <c r="DQ55" s="13">
        <f>SUMIFS($F55:$CW55,$F$6:$CW$6,DQ$6,$F$4:$CW$4,DQ$5)+DN55</f>
        <v>0</v>
      </c>
      <c r="DR55" s="13">
        <f>SUMIFS($F55:$CW55,$F$6:$CW$6,DR$6,$F$4:$CW$4,DR$5)+DO55</f>
        <v>0</v>
      </c>
      <c r="DS55" s="13">
        <f>SUMIFS($F55:$CW55,$F$6:$CW$6,DS$6,$F$4:$CW$4,DS$5)+DP55</f>
        <v>0</v>
      </c>
      <c r="DT55" s="13">
        <f>SUMIFS($F55:$CW55,$F$6:$CW$6,DT$6,$F$4:$CW$4,DT$5)+DQ55</f>
        <v>0</v>
      </c>
      <c r="DU55" s="13">
        <f>SUMIFS($F55:$CW55,$F$6:$CW$6,DU$6,$F$4:$CW$4,DU$5)+DR55</f>
        <v>0</v>
      </c>
      <c r="DV55" s="13">
        <f>SUMIFS($F55:$CW55,$F$6:$CW$6,DV$6,$F$4:$CW$4,DV$5)+DS55</f>
        <v>0</v>
      </c>
      <c r="DW55" s="13">
        <f>SUMIFS($F55:$CW55,$F$6:$CW$6,DW$6,$F$4:$CW$4,DW$5)+DT55</f>
        <v>0</v>
      </c>
      <c r="DX55" s="13">
        <f>SUMIFS($F55:$CW55,$F$6:$CW$6,DX$6,$F$4:$CW$4,DX$5)+DU55</f>
        <v>0</v>
      </c>
      <c r="DY55" s="13">
        <f>SUMIFS($F55:$CW55,$F$6:$CW$6,DY$6,$F$4:$CW$4,DY$5)+DV55</f>
        <v>0</v>
      </c>
      <c r="DZ55" s="13">
        <f>SUMIFS($F55:$CW55,$F$6:$CW$6,DZ$6,$F$4:$CW$4,DZ$5)+DW55</f>
        <v>0</v>
      </c>
      <c r="EA55" s="13">
        <f>SUMIFS($F55:$CW55,$F$6:$CW$6,EA$6,$F$4:$CW$4,EA$5)+DX55</f>
        <v>0</v>
      </c>
      <c r="EB55" s="13">
        <f>SUMIFS($F55:$CW55,$F$6:$CW$6,EB$6,$F$4:$CW$4,EB$5)+DY55</f>
        <v>0</v>
      </c>
      <c r="EC55" s="13">
        <f>SUMIFS($F55:$CW55,$F$6:$CW$6,EC$6,$F$4:$CW$4,EC$5)+DZ55</f>
        <v>0</v>
      </c>
      <c r="ED55" s="13">
        <f>SUMIFS($F55:$CW55,$F$6:$CW$6,ED$6,$F$4:$CW$4,ED$5)+EA55</f>
        <v>0</v>
      </c>
      <c r="EE55" s="13">
        <f>SUMIFS($F55:$CW55,$F$6:$CW$6,EE$6,$F$4:$CW$4,EE$5)+EB55</f>
        <v>0</v>
      </c>
      <c r="EF55" s="13">
        <f>SUMIFS($F55:$CW55,$F$6:$CW$6,EF$6,$F$4:$CW$4,EF$5)+EC55</f>
        <v>0</v>
      </c>
      <c r="EG55" s="13">
        <f>SUMIFS($F55:$CW55,$F$6:$CW$6,EG$6,$F$4:$CW$4,EG$5)+ED55</f>
        <v>0</v>
      </c>
      <c r="EH55" s="13">
        <f>SUMIFS($F55:$CW55,$F$6:$CW$6,EH$6,$F$4:$CW$4,EH$5)+EE55</f>
        <v>0</v>
      </c>
      <c r="EI55" s="13">
        <f>SUMIFS($F55:$CW55,$F$6:$CW$6,EI$6,$F$4:$CW$4,EI$5)+EF55</f>
        <v>0</v>
      </c>
      <c r="EJ55" s="13">
        <f>SUMIFS($F55:$CW55,$F$6:$CW$6,EJ$6,$F$4:$CW$4,EJ$5)+EG55</f>
        <v>0</v>
      </c>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5"/>
    </row>
    <row r="56" spans="2:212" ht="29" x14ac:dyDescent="0.35">
      <c r="B56" s="23">
        <v>1830</v>
      </c>
      <c r="D56" s="22" t="str">
        <f>IFERROR(VLOOKUP($B56,'[1]2. Budget'!$C$7:$CN$104,5,2),"-")</f>
        <v>Admin Assistant salary - Provide administration support to the Head Office based program staff.</v>
      </c>
      <c r="E56" s="22" t="str">
        <f>IFERROR(VLOOKUP($B56,'[1]2. Budget'!$C$7:$CN$104,7,2),"-")</f>
        <v>1.1 Salaries - program management</v>
      </c>
      <c r="BB56" s="19">
        <f>BK56/3</f>
        <v>0</v>
      </c>
      <c r="BC56" s="12">
        <f>SUMIFS('[1]3. Expenditure Journal'!$N:$N,'[1]3. Expenditure Journal'!$Y:$Y,'12. Data'!$B56,'[1]3. Expenditure Journal'!$B:$B,'12. Data'!BC$4)</f>
        <v>0</v>
      </c>
      <c r="BD56" s="21">
        <f>BB56-BC56</f>
        <v>0</v>
      </c>
      <c r="BE56" s="19">
        <f>BK56/3</f>
        <v>0</v>
      </c>
      <c r="BF56" s="12">
        <f>SUMIFS('[1]3. Expenditure Journal'!$N:$N,'[1]3. Expenditure Journal'!$Y:$Y,'12. Data'!$B56,'[1]3. Expenditure Journal'!$B:$B,'12. Data'!BF$4)</f>
        <v>0</v>
      </c>
      <c r="BG56" s="21">
        <f>BE56-BF56</f>
        <v>0</v>
      </c>
      <c r="BH56" s="19">
        <f>BK56/3</f>
        <v>0</v>
      </c>
      <c r="BI56" s="12">
        <f>SUMIFS('[1]3. Expenditure Journal'!$N:$N,'[1]3. Expenditure Journal'!$Y:$Y,'12. Data'!$B56,'[1]3. Expenditure Journal'!$B:$B,'12. Data'!BI$4)</f>
        <v>0</v>
      </c>
      <c r="BJ56" s="21">
        <f>BH56-BI56</f>
        <v>0</v>
      </c>
      <c r="BK56" s="18">
        <f>IFERROR(VLOOKUP($B56, '[1]2. Budget'!$C$10:$CN$93, 63, 2), 0)</f>
        <v>0</v>
      </c>
      <c r="BL56" s="18">
        <f>BC56+BF56+BI56</f>
        <v>0</v>
      </c>
      <c r="BM56" s="18">
        <f>BK56-BL56</f>
        <v>0</v>
      </c>
      <c r="BN56" s="19">
        <f>BW56/3</f>
        <v>0</v>
      </c>
      <c r="BO56" s="12">
        <f>SUMIFS('[1]3. Expenditure Journal'!$N:$N,'[1]3. Expenditure Journal'!$Y:$Y,'12. Data'!$B56,'[1]3. Expenditure Journal'!$B:$B,'12. Data'!BO$4)</f>
        <v>0</v>
      </c>
      <c r="BP56" s="21">
        <f>BN56-BO56</f>
        <v>0</v>
      </c>
      <c r="BQ56" s="19">
        <f>BW56/3</f>
        <v>0</v>
      </c>
      <c r="BR56" s="12">
        <f>SUMIFS('[1]3. Expenditure Journal'!$N:$N,'[1]3. Expenditure Journal'!$Y:$Y,'12. Data'!$B56,'[1]3. Expenditure Journal'!$B:$B,'12. Data'!BR$4)</f>
        <v>0</v>
      </c>
      <c r="BS56" s="21">
        <f>BQ56-BR56</f>
        <v>0</v>
      </c>
      <c r="BT56" s="19">
        <f>BW56/3</f>
        <v>0</v>
      </c>
      <c r="BU56" s="12">
        <f>SUMIFS('[1]3. Expenditure Journal'!$N:$N,'[1]3. Expenditure Journal'!$Y:$Y,'12. Data'!$B56,'[1]3. Expenditure Journal'!$B:$B,'12. Data'!BU$4)</f>
        <v>0</v>
      </c>
      <c r="BV56" s="21">
        <f>BT56-BU56</f>
        <v>0</v>
      </c>
      <c r="BW56" s="18">
        <f>IFERROR(VLOOKUP($B56, '[1]2. Budget'!$C$10:$CN$93, 68, 2), 0)</f>
        <v>0</v>
      </c>
      <c r="BX56" s="18">
        <f>BO56+BR56+BU56</f>
        <v>0</v>
      </c>
      <c r="BY56" s="18">
        <f>BW56-BX56</f>
        <v>0</v>
      </c>
      <c r="BZ56" s="19">
        <f>CI56/3</f>
        <v>0</v>
      </c>
      <c r="CA56" s="12">
        <f>SUMIFS('[1]3. Expenditure Journal'!$N:$N,'[1]3. Expenditure Journal'!$Y:$Y,'12. Data'!$B56,'[1]3. Expenditure Journal'!$B:$B,'12. Data'!CA$4)</f>
        <v>0</v>
      </c>
      <c r="CB56" s="21">
        <f>BZ56-CA56</f>
        <v>0</v>
      </c>
      <c r="CC56" s="19">
        <f>CI56/3</f>
        <v>0</v>
      </c>
      <c r="CD56" s="12">
        <f>SUMIFS('[1]3. Expenditure Journal'!$N:$N,'[1]3. Expenditure Journal'!$Y:$Y,'12. Data'!$B56,'[1]3. Expenditure Journal'!$B:$B,'12. Data'!CD$4)</f>
        <v>0</v>
      </c>
      <c r="CE56" s="21">
        <f>CC56-CD56</f>
        <v>0</v>
      </c>
      <c r="CF56" s="19">
        <f>CI56/3</f>
        <v>0</v>
      </c>
      <c r="CG56" s="12">
        <f>SUMIFS('[1]3. Expenditure Journal'!$N:$N,'[1]3. Expenditure Journal'!$Y:$Y,'12. Data'!$B56,'[1]3. Expenditure Journal'!$B:$B,'12. Data'!CG$4)</f>
        <v>0</v>
      </c>
      <c r="CH56" s="21">
        <f>CF56-CG56</f>
        <v>0</v>
      </c>
      <c r="CI56" s="18">
        <f>IFERROR(VLOOKUP($B56, '[1]2. Budget'!$C$10:$CN$93, 73, 2), 0)</f>
        <v>0</v>
      </c>
      <c r="CJ56" s="18">
        <f>CA56+CD56+CG56</f>
        <v>0</v>
      </c>
      <c r="CK56" s="18">
        <f>CI56-CJ56</f>
        <v>0</v>
      </c>
      <c r="CL56" s="19">
        <f>CU56/3</f>
        <v>0</v>
      </c>
      <c r="CM56" s="12">
        <f>SUMIFS('[1]3. Expenditure Journal'!$N:$N,'[1]3. Expenditure Journal'!$Y:$Y,'12. Data'!$B56,'[1]3. Expenditure Journal'!$B:$B,'12. Data'!CM$4)</f>
        <v>0</v>
      </c>
      <c r="CN56" s="21">
        <f>CL56-CM56</f>
        <v>0</v>
      </c>
      <c r="CO56" s="19">
        <f>CU56/3</f>
        <v>0</v>
      </c>
      <c r="CP56" s="12">
        <f>SUMIFS('[1]3. Expenditure Journal'!$N:$N,'[1]3. Expenditure Journal'!$Y:$Y,'12. Data'!$B56,'[1]3. Expenditure Journal'!$B:$B,'12. Data'!CP$4)</f>
        <v>0</v>
      </c>
      <c r="CQ56" s="21">
        <f>CO56-CP56</f>
        <v>0</v>
      </c>
      <c r="CR56" s="19">
        <f>CU56/3</f>
        <v>0</v>
      </c>
      <c r="CS56" s="12">
        <f>SUMIFS('[1]3. Expenditure Journal'!$N:$N,'[1]3. Expenditure Journal'!$Y:$Y,'12. Data'!$B56,'[1]3. Expenditure Journal'!$B:$B,'12. Data'!CS$4)</f>
        <v>0</v>
      </c>
      <c r="CT56" s="21">
        <f>CR56-CS56</f>
        <v>0</v>
      </c>
      <c r="CU56" s="18">
        <f>IFERROR(VLOOKUP($B56, '[1]2. Budget'!$C$10:$CN$93, 78, 2), 0)</f>
        <v>0</v>
      </c>
      <c r="CV56" s="18">
        <f>CM56+CP56+CS56</f>
        <v>0</v>
      </c>
      <c r="CW56" s="18">
        <f>CU56-CV56</f>
        <v>0</v>
      </c>
      <c r="DA56" s="12">
        <f>SUMIFS($F56:$CW56,$F$6:$CW$6,DA$6,$F$4:$CW$4,DA$5)+CX149</f>
        <v>0</v>
      </c>
      <c r="DB56" s="13">
        <f>SUMIFS($F56:$CW56,$F$6:$CW$6,DB$6,$F$4:$CW$4,DB$5)+CY56</f>
        <v>0</v>
      </c>
      <c r="DC56" s="13">
        <f>SUMIFS($F56:$CW56,$F$6:$CW$6,DC$6,$F$4:$CW$4,DC$5)+CZ56</f>
        <v>0</v>
      </c>
      <c r="DD56" s="13">
        <f>SUMIFS($F56:$CW56,$F$6:$CW$6,DD$6,$F$4:$CW$4,DD$5)+DA56</f>
        <v>0</v>
      </c>
      <c r="DE56" s="13">
        <f>SUMIFS($F56:$CW56,$F$6:$CW$6,DE$6,$F$4:$CW$4,DE$5)+DB56</f>
        <v>0</v>
      </c>
      <c r="DF56" s="13">
        <f>SUMIFS($F56:$CW56,$F$6:$CW$6,DF$6,$F$4:$CW$4,DF$5)+DC56</f>
        <v>0</v>
      </c>
      <c r="DG56" s="13">
        <f>SUMIFS($F56:$CW56,$F$6:$CW$6,DG$6,$F$4:$CW$4,DG$5)+DD56</f>
        <v>0</v>
      </c>
      <c r="DH56" s="13">
        <f>SUMIFS($F56:$CW56,$F$6:$CW$6,DH$6,$F$4:$CW$4,DH$5)+DE56</f>
        <v>0</v>
      </c>
      <c r="DI56" s="13">
        <f>SUMIFS($F56:$CW56,$F$6:$CW$6,DI$6,$F$4:$CW$4,DI$5)+DF56</f>
        <v>0</v>
      </c>
      <c r="DJ56" s="13">
        <f>SUMIFS($F56:$CW56,$F$6:$CW$6,DJ$6,$F$4:$CW$4,DJ$5)+DG56</f>
        <v>0</v>
      </c>
      <c r="DK56" s="13">
        <f>SUMIFS($F56:$CW56,$F$6:$CW$6,DK$6,$F$4:$CW$4,DK$5)+DH56</f>
        <v>0</v>
      </c>
      <c r="DL56" s="13">
        <f>SUMIFS($F56:$CW56,$F$6:$CW$6,DL$6,$F$4:$CW$4,DL$5)+DI56</f>
        <v>0</v>
      </c>
      <c r="DM56" s="13">
        <f>SUMIFS($F56:$CW56,$F$6:$CW$6,DM$6,$F$4:$CW$4,DM$5)+DJ56</f>
        <v>0</v>
      </c>
      <c r="DN56" s="13">
        <f>SUMIFS($F56:$CW56,$F$6:$CW$6,DN$6,$F$4:$CW$4,DN$5)+DK56</f>
        <v>0</v>
      </c>
      <c r="DO56" s="13">
        <f>SUMIFS($F56:$CW56,$F$6:$CW$6,DO$6,$F$4:$CW$4,DO$5)+DL56</f>
        <v>0</v>
      </c>
      <c r="DP56" s="13">
        <f>SUMIFS($F56:$CW56,$F$6:$CW$6,DP$6,$F$4:$CW$4,DP$5)+DM56</f>
        <v>0</v>
      </c>
      <c r="DQ56" s="13">
        <f>SUMIFS($F56:$CW56,$F$6:$CW$6,DQ$6,$F$4:$CW$4,DQ$5)+DN56</f>
        <v>0</v>
      </c>
      <c r="DR56" s="13">
        <f>SUMIFS($F56:$CW56,$F$6:$CW$6,DR$6,$F$4:$CW$4,DR$5)+DO56</f>
        <v>0</v>
      </c>
      <c r="DS56" s="13">
        <f>SUMIFS($F56:$CW56,$F$6:$CW$6,DS$6,$F$4:$CW$4,DS$5)+DP56</f>
        <v>0</v>
      </c>
      <c r="DT56" s="13">
        <f>SUMIFS($F56:$CW56,$F$6:$CW$6,DT$6,$F$4:$CW$4,DT$5)+DQ56</f>
        <v>0</v>
      </c>
      <c r="DU56" s="13">
        <f>SUMIFS($F56:$CW56,$F$6:$CW$6,DU$6,$F$4:$CW$4,DU$5)+DR56</f>
        <v>0</v>
      </c>
      <c r="DV56" s="13">
        <f>SUMIFS($F56:$CW56,$F$6:$CW$6,DV$6,$F$4:$CW$4,DV$5)+DS56</f>
        <v>0</v>
      </c>
      <c r="DW56" s="13">
        <f>SUMIFS($F56:$CW56,$F$6:$CW$6,DW$6,$F$4:$CW$4,DW$5)+DT56</f>
        <v>0</v>
      </c>
      <c r="DX56" s="13">
        <f>SUMIFS($F56:$CW56,$F$6:$CW$6,DX$6,$F$4:$CW$4,DX$5)+DU56</f>
        <v>0</v>
      </c>
      <c r="DY56" s="13">
        <f>SUMIFS($F56:$CW56,$F$6:$CW$6,DY$6,$F$4:$CW$4,DY$5)+DV56</f>
        <v>0</v>
      </c>
      <c r="DZ56" s="13">
        <f>SUMIFS($F56:$CW56,$F$6:$CW$6,DZ$6,$F$4:$CW$4,DZ$5)+DW56</f>
        <v>0</v>
      </c>
      <c r="EA56" s="13">
        <f>SUMIFS($F56:$CW56,$F$6:$CW$6,EA$6,$F$4:$CW$4,EA$5)+DX56</f>
        <v>0</v>
      </c>
      <c r="EB56" s="13">
        <f>SUMIFS($F56:$CW56,$F$6:$CW$6,EB$6,$F$4:$CW$4,EB$5)+DY56</f>
        <v>0</v>
      </c>
      <c r="EC56" s="13">
        <f>SUMIFS($F56:$CW56,$F$6:$CW$6,EC$6,$F$4:$CW$4,EC$5)+DZ56</f>
        <v>0</v>
      </c>
      <c r="ED56" s="13">
        <f>SUMIFS($F56:$CW56,$F$6:$CW$6,ED$6,$F$4:$CW$4,ED$5)+EA56</f>
        <v>0</v>
      </c>
      <c r="EE56" s="13">
        <f>SUMIFS($F56:$CW56,$F$6:$CW$6,EE$6,$F$4:$CW$4,EE$5)+EB56</f>
        <v>0</v>
      </c>
      <c r="EF56" s="13">
        <f>SUMIFS($F56:$CW56,$F$6:$CW$6,EF$6,$F$4:$CW$4,EF$5)+EC56</f>
        <v>0</v>
      </c>
      <c r="EG56" s="13">
        <f>SUMIFS($F56:$CW56,$F$6:$CW$6,EG$6,$F$4:$CW$4,EG$5)+ED56</f>
        <v>0</v>
      </c>
      <c r="EH56" s="13">
        <f>SUMIFS($F56:$CW56,$F$6:$CW$6,EH$6,$F$4:$CW$4,EH$5)+EE56</f>
        <v>0</v>
      </c>
      <c r="EI56" s="13">
        <f>SUMIFS($F56:$CW56,$F$6:$CW$6,EI$6,$F$4:$CW$4,EI$5)+EF56</f>
        <v>0</v>
      </c>
      <c r="EJ56" s="13">
        <f>SUMIFS($F56:$CW56,$F$6:$CW$6,EJ$6,$F$4:$CW$4,EJ$5)+EG56</f>
        <v>0</v>
      </c>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5"/>
    </row>
    <row r="57" spans="2:212" x14ac:dyDescent="0.35">
      <c r="B57" s="23">
        <v>1831</v>
      </c>
      <c r="D57" s="22" t="str">
        <f>IFERROR(VLOOKUP($B57,'[1]2. Budget'!$C$7:$CN$104,5,2),"-")</f>
        <v>Provide PrEP  - Indirect organisational overhead</v>
      </c>
      <c r="E57" s="22" t="str">
        <f>IFERROR(VLOOKUP($B57,'[1]2. Budget'!$C$7:$CN$104,7,2),"-")</f>
        <v>11.5 Shared costs</v>
      </c>
      <c r="BB57" s="19">
        <f>BK57/3</f>
        <v>0</v>
      </c>
      <c r="BC57" s="12">
        <f>SUMIFS('[1]3. Expenditure Journal'!$N:$N,'[1]3. Expenditure Journal'!$Y:$Y,'12. Data'!$B57,'[1]3. Expenditure Journal'!$B:$B,'12. Data'!BC$4)</f>
        <v>0</v>
      </c>
      <c r="BD57" s="21">
        <f>BB57-BC57</f>
        <v>0</v>
      </c>
      <c r="BE57" s="19">
        <f>BK57/3</f>
        <v>0</v>
      </c>
      <c r="BF57" s="12">
        <f>SUMIFS('[1]3. Expenditure Journal'!$N:$N,'[1]3. Expenditure Journal'!$Y:$Y,'12. Data'!$B57,'[1]3. Expenditure Journal'!$B:$B,'12. Data'!BF$4)</f>
        <v>0</v>
      </c>
      <c r="BG57" s="21">
        <f>BE57-BF57</f>
        <v>0</v>
      </c>
      <c r="BH57" s="19">
        <f>BK57/3</f>
        <v>0</v>
      </c>
      <c r="BI57" s="12">
        <f>SUMIFS('[1]3. Expenditure Journal'!$N:$N,'[1]3. Expenditure Journal'!$Y:$Y,'12. Data'!$B57,'[1]3. Expenditure Journal'!$B:$B,'12. Data'!BI$4)</f>
        <v>0</v>
      </c>
      <c r="BJ57" s="21">
        <f>BH57-BI57</f>
        <v>0</v>
      </c>
      <c r="BK57" s="18">
        <f>IFERROR(VLOOKUP($B57, '[1]2. Budget'!$C$10:$CN$93, 63, 2), 0)</f>
        <v>0</v>
      </c>
      <c r="BL57" s="18">
        <f>BC57+BF57+BI57</f>
        <v>0</v>
      </c>
      <c r="BM57" s="18">
        <f>BK57-BL57</f>
        <v>0</v>
      </c>
      <c r="BN57" s="19">
        <f>BW57/3</f>
        <v>0</v>
      </c>
      <c r="BO57" s="12">
        <f>SUMIFS('[1]3. Expenditure Journal'!$N:$N,'[1]3. Expenditure Journal'!$Y:$Y,'12. Data'!$B57,'[1]3. Expenditure Journal'!$B:$B,'12. Data'!BO$4)</f>
        <v>0</v>
      </c>
      <c r="BP57" s="21">
        <f>BN57-BO57</f>
        <v>0</v>
      </c>
      <c r="BQ57" s="19">
        <f>BW57/3</f>
        <v>0</v>
      </c>
      <c r="BR57" s="12">
        <f>SUMIFS('[1]3. Expenditure Journal'!$N:$N,'[1]3. Expenditure Journal'!$Y:$Y,'12. Data'!$B57,'[1]3. Expenditure Journal'!$B:$B,'12. Data'!BR$4)</f>
        <v>0</v>
      </c>
      <c r="BS57" s="21">
        <f>BQ57-BR57</f>
        <v>0</v>
      </c>
      <c r="BT57" s="19">
        <f>BW57/3</f>
        <v>0</v>
      </c>
      <c r="BU57" s="12">
        <f>SUMIFS('[1]3. Expenditure Journal'!$N:$N,'[1]3. Expenditure Journal'!$Y:$Y,'12. Data'!$B57,'[1]3. Expenditure Journal'!$B:$B,'12. Data'!BU$4)</f>
        <v>0</v>
      </c>
      <c r="BV57" s="21">
        <f>BT57-BU57</f>
        <v>0</v>
      </c>
      <c r="BW57" s="18">
        <f>IFERROR(VLOOKUP($B57, '[1]2. Budget'!$C$10:$CN$93, 68, 2), 0)</f>
        <v>0</v>
      </c>
      <c r="BX57" s="18">
        <f>BO57+BR57+BU57</f>
        <v>0</v>
      </c>
      <c r="BY57" s="18">
        <f>BW57-BX57</f>
        <v>0</v>
      </c>
      <c r="BZ57" s="19">
        <f>CI57/3</f>
        <v>0</v>
      </c>
      <c r="CA57" s="12">
        <f>SUMIFS('[1]3. Expenditure Journal'!$N:$N,'[1]3. Expenditure Journal'!$Y:$Y,'12. Data'!$B57,'[1]3. Expenditure Journal'!$B:$B,'12. Data'!CA$4)</f>
        <v>0</v>
      </c>
      <c r="CB57" s="21">
        <f>BZ57-CA57</f>
        <v>0</v>
      </c>
      <c r="CC57" s="19">
        <f>CI57/3</f>
        <v>0</v>
      </c>
      <c r="CD57" s="12">
        <f>SUMIFS('[1]3. Expenditure Journal'!$N:$N,'[1]3. Expenditure Journal'!$Y:$Y,'12. Data'!$B57,'[1]3. Expenditure Journal'!$B:$B,'12. Data'!CD$4)</f>
        <v>0</v>
      </c>
      <c r="CE57" s="21">
        <f>CC57-CD57</f>
        <v>0</v>
      </c>
      <c r="CF57" s="19">
        <f>CI57/3</f>
        <v>0</v>
      </c>
      <c r="CG57" s="12">
        <f>SUMIFS('[1]3. Expenditure Journal'!$N:$N,'[1]3. Expenditure Journal'!$Y:$Y,'12. Data'!$B57,'[1]3. Expenditure Journal'!$B:$B,'12. Data'!CG$4)</f>
        <v>0</v>
      </c>
      <c r="CH57" s="21">
        <f>CF57-CG57</f>
        <v>0</v>
      </c>
      <c r="CI57" s="18">
        <f>IFERROR(VLOOKUP($B57, '[1]2. Budget'!$C$10:$CN$93, 73, 2), 0)</f>
        <v>0</v>
      </c>
      <c r="CJ57" s="18">
        <f>CA57+CD57+CG57</f>
        <v>0</v>
      </c>
      <c r="CK57" s="18">
        <f>CI57-CJ57</f>
        <v>0</v>
      </c>
      <c r="CL57" s="19">
        <f>CU57/3</f>
        <v>0</v>
      </c>
      <c r="CM57" s="12">
        <f>SUMIFS('[1]3. Expenditure Journal'!$N:$N,'[1]3. Expenditure Journal'!$Y:$Y,'12. Data'!$B57,'[1]3. Expenditure Journal'!$B:$B,'12. Data'!CM$4)</f>
        <v>0</v>
      </c>
      <c r="CN57" s="21">
        <f>CL57-CM57</f>
        <v>0</v>
      </c>
      <c r="CO57" s="19">
        <f>CU57/3</f>
        <v>0</v>
      </c>
      <c r="CP57" s="12">
        <f>SUMIFS('[1]3. Expenditure Journal'!$N:$N,'[1]3. Expenditure Journal'!$Y:$Y,'12. Data'!$B57,'[1]3. Expenditure Journal'!$B:$B,'12. Data'!CP$4)</f>
        <v>0</v>
      </c>
      <c r="CQ57" s="21">
        <f>CO57-CP57</f>
        <v>0</v>
      </c>
      <c r="CR57" s="19">
        <f>CU57/3</f>
        <v>0</v>
      </c>
      <c r="CS57" s="12">
        <f>SUMIFS('[1]3. Expenditure Journal'!$N:$N,'[1]3. Expenditure Journal'!$Y:$Y,'12. Data'!$B57,'[1]3. Expenditure Journal'!$B:$B,'12. Data'!CS$4)</f>
        <v>0</v>
      </c>
      <c r="CT57" s="21">
        <f>CR57-CS57</f>
        <v>0</v>
      </c>
      <c r="CU57" s="18">
        <f>IFERROR(VLOOKUP($B57, '[1]2. Budget'!$C$10:$CN$93, 78, 2), 0)</f>
        <v>0</v>
      </c>
      <c r="CV57" s="18">
        <f>CM57+CP57+CS57</f>
        <v>0</v>
      </c>
      <c r="CW57" s="18">
        <f>CU57-CV57</f>
        <v>0</v>
      </c>
      <c r="DA57" s="12">
        <f>SUMIFS($F57:$CW57,$F$6:$CW$6,DA$6,$F$4:$CW$4,DA$5)+CX150</f>
        <v>0</v>
      </c>
      <c r="DB57" s="13">
        <f>SUMIFS($F57:$CW57,$F$6:$CW$6,DB$6,$F$4:$CW$4,DB$5)+CY57</f>
        <v>0</v>
      </c>
      <c r="DC57" s="13">
        <f>SUMIFS($F57:$CW57,$F$6:$CW$6,DC$6,$F$4:$CW$4,DC$5)+CZ57</f>
        <v>0</v>
      </c>
      <c r="DD57" s="13">
        <f>SUMIFS($F57:$CW57,$F$6:$CW$6,DD$6,$F$4:$CW$4,DD$5)+DA57</f>
        <v>0</v>
      </c>
      <c r="DE57" s="13">
        <f>SUMIFS($F57:$CW57,$F$6:$CW$6,DE$6,$F$4:$CW$4,DE$5)+DB57</f>
        <v>0</v>
      </c>
      <c r="DF57" s="13">
        <f>SUMIFS($F57:$CW57,$F$6:$CW$6,DF$6,$F$4:$CW$4,DF$5)+DC57</f>
        <v>0</v>
      </c>
      <c r="DG57" s="13">
        <f>SUMIFS($F57:$CW57,$F$6:$CW$6,DG$6,$F$4:$CW$4,DG$5)+DD57</f>
        <v>0</v>
      </c>
      <c r="DH57" s="13">
        <f>SUMIFS($F57:$CW57,$F$6:$CW$6,DH$6,$F$4:$CW$4,DH$5)+DE57</f>
        <v>0</v>
      </c>
      <c r="DI57" s="13">
        <f>SUMIFS($F57:$CW57,$F$6:$CW$6,DI$6,$F$4:$CW$4,DI$5)+DF57</f>
        <v>0</v>
      </c>
      <c r="DJ57" s="13">
        <f>SUMIFS($F57:$CW57,$F$6:$CW$6,DJ$6,$F$4:$CW$4,DJ$5)+DG57</f>
        <v>0</v>
      </c>
      <c r="DK57" s="13">
        <f>SUMIFS($F57:$CW57,$F$6:$CW$6,DK$6,$F$4:$CW$4,DK$5)+DH57</f>
        <v>0</v>
      </c>
      <c r="DL57" s="13">
        <f>SUMIFS($F57:$CW57,$F$6:$CW$6,DL$6,$F$4:$CW$4,DL$5)+DI57</f>
        <v>0</v>
      </c>
      <c r="DM57" s="13">
        <f>SUMIFS($F57:$CW57,$F$6:$CW$6,DM$6,$F$4:$CW$4,DM$5)+DJ57</f>
        <v>0</v>
      </c>
      <c r="DN57" s="13">
        <f>SUMIFS($F57:$CW57,$F$6:$CW$6,DN$6,$F$4:$CW$4,DN$5)+DK57</f>
        <v>0</v>
      </c>
      <c r="DO57" s="13">
        <f>SUMIFS($F57:$CW57,$F$6:$CW$6,DO$6,$F$4:$CW$4,DO$5)+DL57</f>
        <v>0</v>
      </c>
      <c r="DP57" s="13">
        <f>SUMIFS($F57:$CW57,$F$6:$CW$6,DP$6,$F$4:$CW$4,DP$5)+DM57</f>
        <v>0</v>
      </c>
      <c r="DQ57" s="13">
        <f>SUMIFS($F57:$CW57,$F$6:$CW$6,DQ$6,$F$4:$CW$4,DQ$5)+DN57</f>
        <v>0</v>
      </c>
      <c r="DR57" s="13">
        <f>SUMIFS($F57:$CW57,$F$6:$CW$6,DR$6,$F$4:$CW$4,DR$5)+DO57</f>
        <v>0</v>
      </c>
      <c r="DS57" s="13">
        <f>SUMIFS($F57:$CW57,$F$6:$CW$6,DS$6,$F$4:$CW$4,DS$5)+DP57</f>
        <v>0</v>
      </c>
      <c r="DT57" s="13">
        <f>SUMIFS($F57:$CW57,$F$6:$CW$6,DT$6,$F$4:$CW$4,DT$5)+DQ57</f>
        <v>0</v>
      </c>
      <c r="DU57" s="13">
        <f>SUMIFS($F57:$CW57,$F$6:$CW$6,DU$6,$F$4:$CW$4,DU$5)+DR57</f>
        <v>0</v>
      </c>
      <c r="DV57" s="13">
        <f>SUMIFS($F57:$CW57,$F$6:$CW$6,DV$6,$F$4:$CW$4,DV$5)+DS57</f>
        <v>0</v>
      </c>
      <c r="DW57" s="13">
        <f>SUMIFS($F57:$CW57,$F$6:$CW$6,DW$6,$F$4:$CW$4,DW$5)+DT57</f>
        <v>0</v>
      </c>
      <c r="DX57" s="13">
        <f>SUMIFS($F57:$CW57,$F$6:$CW$6,DX$6,$F$4:$CW$4,DX$5)+DU57</f>
        <v>0</v>
      </c>
      <c r="DY57" s="13">
        <f>SUMIFS($F57:$CW57,$F$6:$CW$6,DY$6,$F$4:$CW$4,DY$5)+DV57</f>
        <v>0</v>
      </c>
      <c r="DZ57" s="13">
        <f>SUMIFS($F57:$CW57,$F$6:$CW$6,DZ$6,$F$4:$CW$4,DZ$5)+DW57</f>
        <v>0</v>
      </c>
      <c r="EA57" s="13">
        <f>SUMIFS($F57:$CW57,$F$6:$CW$6,EA$6,$F$4:$CW$4,EA$5)+DX57</f>
        <v>0</v>
      </c>
      <c r="EB57" s="13">
        <f>SUMIFS($F57:$CW57,$F$6:$CW$6,EB$6,$F$4:$CW$4,EB$5)+DY57</f>
        <v>0</v>
      </c>
      <c r="EC57" s="13">
        <f>SUMIFS($F57:$CW57,$F$6:$CW$6,EC$6,$F$4:$CW$4,EC$5)+DZ57</f>
        <v>0</v>
      </c>
      <c r="ED57" s="13">
        <f>SUMIFS($F57:$CW57,$F$6:$CW$6,ED$6,$F$4:$CW$4,ED$5)+EA57</f>
        <v>0</v>
      </c>
      <c r="EE57" s="13">
        <f>SUMIFS($F57:$CW57,$F$6:$CW$6,EE$6,$F$4:$CW$4,EE$5)+EB57</f>
        <v>0</v>
      </c>
      <c r="EF57" s="13">
        <f>SUMIFS($F57:$CW57,$F$6:$CW$6,EF$6,$F$4:$CW$4,EF$5)+EC57</f>
        <v>0</v>
      </c>
      <c r="EG57" s="13">
        <f>SUMIFS($F57:$CW57,$F$6:$CW$6,EG$6,$F$4:$CW$4,EG$5)+ED57</f>
        <v>0</v>
      </c>
      <c r="EH57" s="13">
        <f>SUMIFS($F57:$CW57,$F$6:$CW$6,EH$6,$F$4:$CW$4,EH$5)+EE57</f>
        <v>0</v>
      </c>
      <c r="EI57" s="13">
        <f>SUMIFS($F57:$CW57,$F$6:$CW$6,EI$6,$F$4:$CW$4,EI$5)+EF57</f>
        <v>0</v>
      </c>
      <c r="EJ57" s="13">
        <f>SUMIFS($F57:$CW57,$F$6:$CW$6,EJ$6,$F$4:$CW$4,EJ$5)+EG57</f>
        <v>0</v>
      </c>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5"/>
    </row>
    <row r="58" spans="2:212" x14ac:dyDescent="0.35">
      <c r="B58" s="23">
        <v>1832</v>
      </c>
      <c r="D58" s="22" t="str">
        <f>IFERROR(VLOOKUP($B58,'[1]2. Budget'!$C$7:$CN$104,5,2),"-")</f>
        <v>Scale up program from 40% to 60% (NEETS) - Office furniture</v>
      </c>
      <c r="E58" s="22" t="str">
        <f>IFERROR(VLOOKUP($B58,'[1]2. Budget'!$C$7:$CN$104,7,2),"-")</f>
        <v>8.1 Furniture</v>
      </c>
      <c r="BB58" s="19">
        <f>BK58/3</f>
        <v>0</v>
      </c>
      <c r="BC58" s="12">
        <f>SUMIFS('[1]3. Expenditure Journal'!$N:$N,'[1]3. Expenditure Journal'!$Y:$Y,'12. Data'!$B58,'[1]3. Expenditure Journal'!$B:$B,'12. Data'!BC$4)</f>
        <v>0</v>
      </c>
      <c r="BD58" s="21">
        <f>BB58-BC58</f>
        <v>0</v>
      </c>
      <c r="BE58" s="19">
        <f>BK58/3</f>
        <v>0</v>
      </c>
      <c r="BF58" s="12">
        <f>SUMIFS('[1]3. Expenditure Journal'!$N:$N,'[1]3. Expenditure Journal'!$Y:$Y,'12. Data'!$B58,'[1]3. Expenditure Journal'!$B:$B,'12. Data'!BF$4)</f>
        <v>0</v>
      </c>
      <c r="BG58" s="21">
        <f>BE58-BF58</f>
        <v>0</v>
      </c>
      <c r="BH58" s="19">
        <f>BK58/3</f>
        <v>0</v>
      </c>
      <c r="BI58" s="12">
        <f>SUMIFS('[1]3. Expenditure Journal'!$N:$N,'[1]3. Expenditure Journal'!$Y:$Y,'12. Data'!$B58,'[1]3. Expenditure Journal'!$B:$B,'12. Data'!BI$4)</f>
        <v>0</v>
      </c>
      <c r="BJ58" s="21">
        <f>BH58-BI58</f>
        <v>0</v>
      </c>
      <c r="BK58" s="18">
        <f>IFERROR(VLOOKUP($B58, '[1]2. Budget'!$C$10:$CN$93, 63, 2), 0)</f>
        <v>0</v>
      </c>
      <c r="BL58" s="18">
        <f>BC58+BF58+BI58</f>
        <v>0</v>
      </c>
      <c r="BM58" s="18">
        <f>BK58-BL58</f>
        <v>0</v>
      </c>
      <c r="BN58" s="19">
        <f>BW58/3</f>
        <v>0</v>
      </c>
      <c r="BO58" s="12">
        <f>SUMIFS('[1]3. Expenditure Journal'!$N:$N,'[1]3. Expenditure Journal'!$Y:$Y,'12. Data'!$B58,'[1]3. Expenditure Journal'!$B:$B,'12. Data'!BO$4)</f>
        <v>0</v>
      </c>
      <c r="BP58" s="21">
        <f>BN58-BO58</f>
        <v>0</v>
      </c>
      <c r="BQ58" s="19">
        <f>BW58/3</f>
        <v>0</v>
      </c>
      <c r="BR58" s="12">
        <f>SUMIFS('[1]3. Expenditure Journal'!$N:$N,'[1]3. Expenditure Journal'!$Y:$Y,'12. Data'!$B58,'[1]3. Expenditure Journal'!$B:$B,'12. Data'!BR$4)</f>
        <v>0</v>
      </c>
      <c r="BS58" s="21">
        <f>BQ58-BR58</f>
        <v>0</v>
      </c>
      <c r="BT58" s="19">
        <f>BW58/3</f>
        <v>0</v>
      </c>
      <c r="BU58" s="12">
        <f>SUMIFS('[1]3. Expenditure Journal'!$N:$N,'[1]3. Expenditure Journal'!$Y:$Y,'12. Data'!$B58,'[1]3. Expenditure Journal'!$B:$B,'12. Data'!BU$4)</f>
        <v>0</v>
      </c>
      <c r="BV58" s="21">
        <f>BT58-BU58</f>
        <v>0</v>
      </c>
      <c r="BW58" s="18">
        <f>IFERROR(VLOOKUP($B58, '[1]2. Budget'!$C$10:$CN$93, 68, 2), 0)</f>
        <v>0</v>
      </c>
      <c r="BX58" s="18">
        <f>BO58+BR58+BU58</f>
        <v>0</v>
      </c>
      <c r="BY58" s="18">
        <f>BW58-BX58</f>
        <v>0</v>
      </c>
      <c r="BZ58" s="19">
        <f>CI58/3</f>
        <v>0</v>
      </c>
      <c r="CA58" s="12">
        <f>SUMIFS('[1]3. Expenditure Journal'!$N:$N,'[1]3. Expenditure Journal'!$Y:$Y,'12. Data'!$B58,'[1]3. Expenditure Journal'!$B:$B,'12. Data'!CA$4)</f>
        <v>0</v>
      </c>
      <c r="CB58" s="21">
        <f>BZ58-CA58</f>
        <v>0</v>
      </c>
      <c r="CC58" s="19">
        <f>CI58/3</f>
        <v>0</v>
      </c>
      <c r="CD58" s="12">
        <f>SUMIFS('[1]3. Expenditure Journal'!$N:$N,'[1]3. Expenditure Journal'!$Y:$Y,'12. Data'!$B58,'[1]3. Expenditure Journal'!$B:$B,'12. Data'!CD$4)</f>
        <v>0</v>
      </c>
      <c r="CE58" s="21">
        <f>CC58-CD58</f>
        <v>0</v>
      </c>
      <c r="CF58" s="19">
        <f>CI58/3</f>
        <v>0</v>
      </c>
      <c r="CG58" s="12">
        <f>SUMIFS('[1]3. Expenditure Journal'!$N:$N,'[1]3. Expenditure Journal'!$Y:$Y,'12. Data'!$B58,'[1]3. Expenditure Journal'!$B:$B,'12. Data'!CG$4)</f>
        <v>0</v>
      </c>
      <c r="CH58" s="21">
        <f>CF58-CG58</f>
        <v>0</v>
      </c>
      <c r="CI58" s="18">
        <f>IFERROR(VLOOKUP($B58, '[1]2. Budget'!$C$10:$CN$93, 73, 2), 0)</f>
        <v>0</v>
      </c>
      <c r="CJ58" s="18">
        <f>CA58+CD58+CG58</f>
        <v>0</v>
      </c>
      <c r="CK58" s="18">
        <f>CI58-CJ58</f>
        <v>0</v>
      </c>
      <c r="CL58" s="19">
        <f>CU58/3</f>
        <v>0</v>
      </c>
      <c r="CM58" s="12">
        <f>SUMIFS('[1]3. Expenditure Journal'!$N:$N,'[1]3. Expenditure Journal'!$Y:$Y,'12. Data'!$B58,'[1]3. Expenditure Journal'!$B:$B,'12. Data'!CM$4)</f>
        <v>0</v>
      </c>
      <c r="CN58" s="21">
        <f>CL58-CM58</f>
        <v>0</v>
      </c>
      <c r="CO58" s="19">
        <f>CU58/3</f>
        <v>0</v>
      </c>
      <c r="CP58" s="12">
        <f>SUMIFS('[1]3. Expenditure Journal'!$N:$N,'[1]3. Expenditure Journal'!$Y:$Y,'12. Data'!$B58,'[1]3. Expenditure Journal'!$B:$B,'12. Data'!CP$4)</f>
        <v>0</v>
      </c>
      <c r="CQ58" s="21">
        <f>CO58-CP58</f>
        <v>0</v>
      </c>
      <c r="CR58" s="19">
        <f>CU58/3</f>
        <v>0</v>
      </c>
      <c r="CS58" s="12">
        <f>SUMIFS('[1]3. Expenditure Journal'!$N:$N,'[1]3. Expenditure Journal'!$Y:$Y,'12. Data'!$B58,'[1]3. Expenditure Journal'!$B:$B,'12. Data'!CS$4)</f>
        <v>0</v>
      </c>
      <c r="CT58" s="21">
        <f>CR58-CS58</f>
        <v>0</v>
      </c>
      <c r="CU58" s="18">
        <f>IFERROR(VLOOKUP($B58, '[1]2. Budget'!$C$10:$CN$93, 78, 2), 0)</f>
        <v>0</v>
      </c>
      <c r="CV58" s="18">
        <f>CM58+CP58+CS58</f>
        <v>0</v>
      </c>
      <c r="CW58" s="18">
        <f>CU58-CV58</f>
        <v>0</v>
      </c>
      <c r="DA58" s="12">
        <f>SUMIFS($F58:$CW58,$F$6:$CW$6,DA$6,$F$4:$CW$4,DA$5)+CX151</f>
        <v>0</v>
      </c>
      <c r="DB58" s="13">
        <f>SUMIFS($F58:$CW58,$F$6:$CW$6,DB$6,$F$4:$CW$4,DB$5)+CY58</f>
        <v>0</v>
      </c>
      <c r="DC58" s="13">
        <f>SUMIFS($F58:$CW58,$F$6:$CW$6,DC$6,$F$4:$CW$4,DC$5)+CZ58</f>
        <v>0</v>
      </c>
      <c r="DD58" s="13">
        <f>SUMIFS($F58:$CW58,$F$6:$CW$6,DD$6,$F$4:$CW$4,DD$5)+DA58</f>
        <v>0</v>
      </c>
      <c r="DE58" s="13">
        <f>SUMIFS($F58:$CW58,$F$6:$CW$6,DE$6,$F$4:$CW$4,DE$5)+DB58</f>
        <v>0</v>
      </c>
      <c r="DF58" s="13">
        <f>SUMIFS($F58:$CW58,$F$6:$CW$6,DF$6,$F$4:$CW$4,DF$5)+DC58</f>
        <v>0</v>
      </c>
      <c r="DG58" s="13">
        <f>SUMIFS($F58:$CW58,$F$6:$CW$6,DG$6,$F$4:$CW$4,DG$5)+DD58</f>
        <v>0</v>
      </c>
      <c r="DH58" s="13">
        <f>SUMIFS($F58:$CW58,$F$6:$CW$6,DH$6,$F$4:$CW$4,DH$5)+DE58</f>
        <v>0</v>
      </c>
      <c r="DI58" s="13">
        <f>SUMIFS($F58:$CW58,$F$6:$CW$6,DI$6,$F$4:$CW$4,DI$5)+DF58</f>
        <v>0</v>
      </c>
      <c r="DJ58" s="13">
        <f>SUMIFS($F58:$CW58,$F$6:$CW$6,DJ$6,$F$4:$CW$4,DJ$5)+DG58</f>
        <v>0</v>
      </c>
      <c r="DK58" s="13">
        <f>SUMIFS($F58:$CW58,$F$6:$CW$6,DK$6,$F$4:$CW$4,DK$5)+DH58</f>
        <v>0</v>
      </c>
      <c r="DL58" s="13">
        <f>SUMIFS($F58:$CW58,$F$6:$CW$6,DL$6,$F$4:$CW$4,DL$5)+DI58</f>
        <v>0</v>
      </c>
      <c r="DM58" s="13">
        <f>SUMIFS($F58:$CW58,$F$6:$CW$6,DM$6,$F$4:$CW$4,DM$5)+DJ58</f>
        <v>0</v>
      </c>
      <c r="DN58" s="13">
        <f>SUMIFS($F58:$CW58,$F$6:$CW$6,DN$6,$F$4:$CW$4,DN$5)+DK58</f>
        <v>0</v>
      </c>
      <c r="DO58" s="13">
        <f>SUMIFS($F58:$CW58,$F$6:$CW$6,DO$6,$F$4:$CW$4,DO$5)+DL58</f>
        <v>0</v>
      </c>
      <c r="DP58" s="13">
        <f>SUMIFS($F58:$CW58,$F$6:$CW$6,DP$6,$F$4:$CW$4,DP$5)+DM58</f>
        <v>0</v>
      </c>
      <c r="DQ58" s="13">
        <f>SUMIFS($F58:$CW58,$F$6:$CW$6,DQ$6,$F$4:$CW$4,DQ$5)+DN58</f>
        <v>0</v>
      </c>
      <c r="DR58" s="13">
        <f>SUMIFS($F58:$CW58,$F$6:$CW$6,DR$6,$F$4:$CW$4,DR$5)+DO58</f>
        <v>0</v>
      </c>
      <c r="DS58" s="13">
        <f>SUMIFS($F58:$CW58,$F$6:$CW$6,DS$6,$F$4:$CW$4,DS$5)+DP58</f>
        <v>0</v>
      </c>
      <c r="DT58" s="13">
        <f>SUMIFS($F58:$CW58,$F$6:$CW$6,DT$6,$F$4:$CW$4,DT$5)+DQ58</f>
        <v>0</v>
      </c>
      <c r="DU58" s="13">
        <f>SUMIFS($F58:$CW58,$F$6:$CW$6,DU$6,$F$4:$CW$4,DU$5)+DR58</f>
        <v>0</v>
      </c>
      <c r="DV58" s="13">
        <f>SUMIFS($F58:$CW58,$F$6:$CW$6,DV$6,$F$4:$CW$4,DV$5)+DS58</f>
        <v>0</v>
      </c>
      <c r="DW58" s="13">
        <f>SUMIFS($F58:$CW58,$F$6:$CW$6,DW$6,$F$4:$CW$4,DW$5)+DT58</f>
        <v>0</v>
      </c>
      <c r="DX58" s="13">
        <f>SUMIFS($F58:$CW58,$F$6:$CW$6,DX$6,$F$4:$CW$4,DX$5)+DU58</f>
        <v>0</v>
      </c>
      <c r="DY58" s="13">
        <f>SUMIFS($F58:$CW58,$F$6:$CW$6,DY$6,$F$4:$CW$4,DY$5)+DV58</f>
        <v>0</v>
      </c>
      <c r="DZ58" s="13">
        <f>SUMIFS($F58:$CW58,$F$6:$CW$6,DZ$6,$F$4:$CW$4,DZ$5)+DW58</f>
        <v>0</v>
      </c>
      <c r="EA58" s="13">
        <f>SUMIFS($F58:$CW58,$F$6:$CW$6,EA$6,$F$4:$CW$4,EA$5)+DX58</f>
        <v>0</v>
      </c>
      <c r="EB58" s="13">
        <f>SUMIFS($F58:$CW58,$F$6:$CW$6,EB$6,$F$4:$CW$4,EB$5)+DY58</f>
        <v>0</v>
      </c>
      <c r="EC58" s="13">
        <f>SUMIFS($F58:$CW58,$F$6:$CW$6,EC$6,$F$4:$CW$4,EC$5)+DZ58</f>
        <v>0</v>
      </c>
      <c r="ED58" s="13">
        <f>SUMIFS($F58:$CW58,$F$6:$CW$6,ED$6,$F$4:$CW$4,ED$5)+EA58</f>
        <v>0</v>
      </c>
      <c r="EE58" s="13">
        <f>SUMIFS($F58:$CW58,$F$6:$CW$6,EE$6,$F$4:$CW$4,EE$5)+EB58</f>
        <v>0</v>
      </c>
      <c r="EF58" s="13">
        <f>SUMIFS($F58:$CW58,$F$6:$CW$6,EF$6,$F$4:$CW$4,EF$5)+EC58</f>
        <v>0</v>
      </c>
      <c r="EG58" s="13">
        <f>SUMIFS($F58:$CW58,$F$6:$CW$6,EG$6,$F$4:$CW$4,EG$5)+ED58</f>
        <v>0</v>
      </c>
      <c r="EH58" s="13">
        <f>SUMIFS($F58:$CW58,$F$6:$CW$6,EH$6,$F$4:$CW$4,EH$5)+EE58</f>
        <v>0</v>
      </c>
      <c r="EI58" s="13">
        <f>SUMIFS($F58:$CW58,$F$6:$CW$6,EI$6,$F$4:$CW$4,EI$5)+EF58</f>
        <v>0</v>
      </c>
      <c r="EJ58" s="13">
        <f>SUMIFS($F58:$CW58,$F$6:$CW$6,EJ$6,$F$4:$CW$4,EJ$5)+EG58</f>
        <v>0</v>
      </c>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5"/>
    </row>
    <row r="59" spans="2:212" x14ac:dyDescent="0.35">
      <c r="B59" s="23">
        <v>1833</v>
      </c>
      <c r="D59" s="22" t="str">
        <f>IFERROR(VLOOKUP($B59,'[1]2. Budget'!$C$7:$CN$104,5,2),"-")</f>
        <v>M&amp;E Officer</v>
      </c>
      <c r="E59" s="22" t="str">
        <f>IFERROR(VLOOKUP($B59,'[1]2. Budget'!$C$7:$CN$104,7,2),"-")</f>
        <v>1.1 Salaries - program management</v>
      </c>
      <c r="BB59" s="19">
        <f>BK59/3</f>
        <v>33648.933333333334</v>
      </c>
      <c r="BC59" s="12">
        <f>SUMIFS('[1]3. Expenditure Journal'!$N:$N,'[1]3. Expenditure Journal'!$Y:$Y,'12. Data'!$B59,'[1]3. Expenditure Journal'!$B:$B,'12. Data'!BC$4)</f>
        <v>0</v>
      </c>
      <c r="BD59" s="21">
        <f>BB59-BC59</f>
        <v>33648.933333333334</v>
      </c>
      <c r="BE59" s="19">
        <f>BK59/3</f>
        <v>33648.933333333334</v>
      </c>
      <c r="BF59" s="12">
        <f>SUMIFS('[1]3. Expenditure Journal'!$N:$N,'[1]3. Expenditure Journal'!$Y:$Y,'12. Data'!$B59,'[1]3. Expenditure Journal'!$B:$B,'12. Data'!BF$4)</f>
        <v>0</v>
      </c>
      <c r="BG59" s="21">
        <f>BE59-BF59</f>
        <v>33648.933333333334</v>
      </c>
      <c r="BH59" s="19">
        <f>BK59/3</f>
        <v>33648.933333333334</v>
      </c>
      <c r="BI59" s="12">
        <f>SUMIFS('[1]3. Expenditure Journal'!$N:$N,'[1]3. Expenditure Journal'!$Y:$Y,'12. Data'!$B59,'[1]3. Expenditure Journal'!$B:$B,'12. Data'!BI$4)</f>
        <v>33648.93</v>
      </c>
      <c r="BJ59" s="21">
        <f>BH59-BI59</f>
        <v>3.3333333340124227E-3</v>
      </c>
      <c r="BK59" s="18">
        <f>IFERROR(VLOOKUP($B59, '[1]2. Budget'!$C$10:$CN$93, 63, 2), 0)</f>
        <v>100946.8</v>
      </c>
      <c r="BL59" s="18">
        <f>BC59+BF59+BI59</f>
        <v>33648.93</v>
      </c>
      <c r="BM59" s="18">
        <f>BK59-BL59</f>
        <v>67297.87</v>
      </c>
      <c r="BN59" s="19">
        <f>BW59/3</f>
        <v>33648.933333333334</v>
      </c>
      <c r="BO59" s="12">
        <f>SUMIFS('[1]3. Expenditure Journal'!$N:$N,'[1]3. Expenditure Journal'!$Y:$Y,'12. Data'!$B59,'[1]3. Expenditure Journal'!$B:$B,'12. Data'!BO$4)</f>
        <v>33648.93</v>
      </c>
      <c r="BP59" s="21">
        <f>BN59-BO59</f>
        <v>3.3333333340124227E-3</v>
      </c>
      <c r="BQ59" s="19">
        <f>BW59/3</f>
        <v>33648.933333333334</v>
      </c>
      <c r="BR59" s="12">
        <f>SUMIFS('[1]3. Expenditure Journal'!$N:$N,'[1]3. Expenditure Journal'!$Y:$Y,'12. Data'!$B59,'[1]3. Expenditure Journal'!$B:$B,'12. Data'!BR$4)</f>
        <v>33648.93</v>
      </c>
      <c r="BS59" s="21">
        <f>BQ59-BR59</f>
        <v>3.3333333340124227E-3</v>
      </c>
      <c r="BT59" s="19">
        <f>BW59/3</f>
        <v>33648.933333333334</v>
      </c>
      <c r="BU59" s="12">
        <f>SUMIFS('[1]3. Expenditure Journal'!$N:$N,'[1]3. Expenditure Journal'!$Y:$Y,'12. Data'!$B59,'[1]3. Expenditure Journal'!$B:$B,'12. Data'!BU$4)</f>
        <v>33648.93</v>
      </c>
      <c r="BV59" s="21">
        <f>BT59-BU59</f>
        <v>3.3333333340124227E-3</v>
      </c>
      <c r="BW59" s="18">
        <f>IFERROR(VLOOKUP($B59, '[1]2. Budget'!$C$10:$CN$93, 68, 2), 0)</f>
        <v>100946.8</v>
      </c>
      <c r="BX59" s="18">
        <f>BO59+BR59+BU59</f>
        <v>100946.79000000001</v>
      </c>
      <c r="BY59" s="18">
        <f>BW59-BX59</f>
        <v>9.9999999947613105E-3</v>
      </c>
      <c r="BZ59" s="19">
        <f>CI59/3</f>
        <v>33648.933333333334</v>
      </c>
      <c r="CA59" s="12">
        <f>SUMIFS('[1]3. Expenditure Journal'!$N:$N,'[1]3. Expenditure Journal'!$Y:$Y,'12. Data'!$B59,'[1]3. Expenditure Journal'!$B:$B,'12. Data'!CA$4)</f>
        <v>33648.93</v>
      </c>
      <c r="CB59" s="21">
        <f>BZ59-CA59</f>
        <v>3.3333333340124227E-3</v>
      </c>
      <c r="CC59" s="19">
        <f>CI59/3</f>
        <v>33648.933333333334</v>
      </c>
      <c r="CD59" s="12">
        <f>SUMIFS('[1]3. Expenditure Journal'!$N:$N,'[1]3. Expenditure Journal'!$Y:$Y,'12. Data'!$B59,'[1]3. Expenditure Journal'!$B:$B,'12. Data'!CD$4)</f>
        <v>33648.93</v>
      </c>
      <c r="CE59" s="21">
        <f>CC59-CD59</f>
        <v>3.3333333340124227E-3</v>
      </c>
      <c r="CF59" s="19">
        <f>CI59/3</f>
        <v>33648.933333333334</v>
      </c>
      <c r="CG59" s="12">
        <f>SUMIFS('[1]3. Expenditure Journal'!$N:$N,'[1]3. Expenditure Journal'!$Y:$Y,'12. Data'!$B59,'[1]3. Expenditure Journal'!$B:$B,'12. Data'!CG$4)</f>
        <v>33648.93</v>
      </c>
      <c r="CH59" s="21">
        <f>CF59-CG59</f>
        <v>3.3333333340124227E-3</v>
      </c>
      <c r="CI59" s="18">
        <f>IFERROR(VLOOKUP($B59, '[1]2. Budget'!$C$10:$CN$93, 73, 2), 0)</f>
        <v>100946.8</v>
      </c>
      <c r="CJ59" s="18">
        <f>CA59+CD59+CG59</f>
        <v>100946.79000000001</v>
      </c>
      <c r="CK59" s="18">
        <f>CI59-CJ59</f>
        <v>9.9999999947613105E-3</v>
      </c>
      <c r="CL59" s="19">
        <f>CU59/3</f>
        <v>33648.933333333334</v>
      </c>
      <c r="CM59" s="12">
        <f>SUMIFS('[1]3. Expenditure Journal'!$N:$N,'[1]3. Expenditure Journal'!$Y:$Y,'12. Data'!$B59,'[1]3. Expenditure Journal'!$B:$B,'12. Data'!CM$4)</f>
        <v>33648.93</v>
      </c>
      <c r="CN59" s="21">
        <f>CL59-CM59</f>
        <v>3.3333333340124227E-3</v>
      </c>
      <c r="CO59" s="19">
        <f>CU59/3</f>
        <v>33648.933333333334</v>
      </c>
      <c r="CP59" s="12">
        <f>SUMIFS('[1]3. Expenditure Journal'!$N:$N,'[1]3. Expenditure Journal'!$Y:$Y,'12. Data'!$B59,'[1]3. Expenditure Journal'!$B:$B,'12. Data'!CP$4)</f>
        <v>33648.93</v>
      </c>
      <c r="CQ59" s="21">
        <f>CO59-CP59</f>
        <v>3.3333333340124227E-3</v>
      </c>
      <c r="CR59" s="19">
        <f>CU59/3</f>
        <v>33648.933333333334</v>
      </c>
      <c r="CS59" s="12">
        <f>SUMIFS('[1]3. Expenditure Journal'!$N:$N,'[1]3. Expenditure Journal'!$Y:$Y,'12. Data'!$B59,'[1]3. Expenditure Journal'!$B:$B,'12. Data'!CS$4)</f>
        <v>33648.93</v>
      </c>
      <c r="CT59" s="21">
        <f>CR59-CS59</f>
        <v>3.3333333340124227E-3</v>
      </c>
      <c r="CU59" s="18">
        <f>IFERROR(VLOOKUP($B59, '[1]2. Budget'!$C$10:$CN$93, 78, 2), 0)</f>
        <v>100946.8</v>
      </c>
      <c r="CV59" s="18">
        <f>CM59+CP59+CS59</f>
        <v>100946.79000000001</v>
      </c>
      <c r="CW59" s="18">
        <f>CU59-CV59</f>
        <v>9.9999999947613105E-3</v>
      </c>
      <c r="DA59" s="12">
        <f>SUMIFS($F59:$CW59,$F$6:$CW$6,DA$6,$F$4:$CW$4,DA$5)+CX152</f>
        <v>33648.933333333334</v>
      </c>
      <c r="DB59" s="13">
        <f>SUMIFS($F59:$CW59,$F$6:$CW$6,DB$6,$F$4:$CW$4,DB$5)+CY59</f>
        <v>0</v>
      </c>
      <c r="DC59" s="13">
        <f>SUMIFS($F59:$CW59,$F$6:$CW$6,DC$6,$F$4:$CW$4,DC$5)+CZ59</f>
        <v>33648.933333333334</v>
      </c>
      <c r="DD59" s="13">
        <f>SUMIFS($F59:$CW59,$F$6:$CW$6,DD$6,$F$4:$CW$4,DD$5)+DA59</f>
        <v>67297.866666666669</v>
      </c>
      <c r="DE59" s="13">
        <f>SUMIFS($F59:$CW59,$F$6:$CW$6,DE$6,$F$4:$CW$4,DE$5)+DB59</f>
        <v>0</v>
      </c>
      <c r="DF59" s="13">
        <f>SUMIFS($F59:$CW59,$F$6:$CW$6,DF$6,$F$4:$CW$4,DF$5)+DC59</f>
        <v>67297.866666666669</v>
      </c>
      <c r="DG59" s="13">
        <f>SUMIFS($F59:$CW59,$F$6:$CW$6,DG$6,$F$4:$CW$4,DG$5)+DD59</f>
        <v>100946.8</v>
      </c>
      <c r="DH59" s="13">
        <f>SUMIFS($F59:$CW59,$F$6:$CW$6,DH$6,$F$4:$CW$4,DH$5)+DE59</f>
        <v>33648.93</v>
      </c>
      <c r="DI59" s="13">
        <f>SUMIFS($F59:$CW59,$F$6:$CW$6,DI$6,$F$4:$CW$4,DI$5)+DF59</f>
        <v>67297.87</v>
      </c>
      <c r="DJ59" s="13">
        <f>SUMIFS($F59:$CW59,$F$6:$CW$6,DJ$6,$F$4:$CW$4,DJ$5)+DG59</f>
        <v>134595.73333333334</v>
      </c>
      <c r="DK59" s="13">
        <f>SUMIFS($F59:$CW59,$F$6:$CW$6,DK$6,$F$4:$CW$4,DK$5)+DH59</f>
        <v>67297.86</v>
      </c>
      <c r="DL59" s="13">
        <f>SUMIFS($F59:$CW59,$F$6:$CW$6,DL$6,$F$4:$CW$4,DL$5)+DI59</f>
        <v>67297.873333333322</v>
      </c>
      <c r="DM59" s="13">
        <f>SUMIFS($F59:$CW59,$F$6:$CW$6,DM$6,$F$4:$CW$4,DM$5)+DJ59</f>
        <v>168244.66666666669</v>
      </c>
      <c r="DN59" s="13">
        <f>SUMIFS($F59:$CW59,$F$6:$CW$6,DN$6,$F$4:$CW$4,DN$5)+DK59</f>
        <v>100946.79000000001</v>
      </c>
      <c r="DO59" s="13">
        <f>SUMIFS($F59:$CW59,$F$6:$CW$6,DO$6,$F$4:$CW$4,DO$5)+DL59</f>
        <v>67297.876666666649</v>
      </c>
      <c r="DP59" s="13">
        <f>SUMIFS($F59:$CW59,$F$6:$CW$6,DP$6,$F$4:$CW$4,DP$5)+DM59</f>
        <v>201893.60000000003</v>
      </c>
      <c r="DQ59" s="13">
        <f>SUMIFS($F59:$CW59,$F$6:$CW$6,DQ$6,$F$4:$CW$4,DQ$5)+DN59</f>
        <v>134595.72</v>
      </c>
      <c r="DR59" s="13">
        <f>SUMIFS($F59:$CW59,$F$6:$CW$6,DR$6,$F$4:$CW$4,DR$5)+DO59</f>
        <v>67297.879999999976</v>
      </c>
      <c r="DS59" s="13">
        <f>SUMIFS($F59:$CW59,$F$6:$CW$6,DS$6,$F$4:$CW$4,DS$5)+DP59</f>
        <v>235542.53333333338</v>
      </c>
      <c r="DT59" s="13">
        <f>SUMIFS($F59:$CW59,$F$6:$CW$6,DT$6,$F$4:$CW$4,DT$5)+DQ59</f>
        <v>168244.65</v>
      </c>
      <c r="DU59" s="13">
        <f>SUMIFS($F59:$CW59,$F$6:$CW$6,DU$6,$F$4:$CW$4,DU$5)+DR59</f>
        <v>67297.883333333302</v>
      </c>
      <c r="DV59" s="13">
        <f>SUMIFS($F59:$CW59,$F$6:$CW$6,DV$6,$F$4:$CW$4,DV$5)+DS59</f>
        <v>269191.46666666673</v>
      </c>
      <c r="DW59" s="13">
        <f>SUMIFS($F59:$CW59,$F$6:$CW$6,DW$6,$F$4:$CW$4,DW$5)+DT59</f>
        <v>201893.58</v>
      </c>
      <c r="DX59" s="13">
        <f>SUMIFS($F59:$CW59,$F$6:$CW$6,DX$6,$F$4:$CW$4,DX$5)+DU59</f>
        <v>67297.886666666629</v>
      </c>
      <c r="DY59" s="13">
        <f>SUMIFS($F59:$CW59,$F$6:$CW$6,DY$6,$F$4:$CW$4,DY$5)+DV59</f>
        <v>302840.40000000008</v>
      </c>
      <c r="DZ59" s="13">
        <f>SUMIFS($F59:$CW59,$F$6:$CW$6,DZ$6,$F$4:$CW$4,DZ$5)+DW59</f>
        <v>235542.50999999998</v>
      </c>
      <c r="EA59" s="13">
        <f>SUMIFS($F59:$CW59,$F$6:$CW$6,EA$6,$F$4:$CW$4,EA$5)+DX59</f>
        <v>67297.889999999956</v>
      </c>
      <c r="EB59" s="13">
        <f>SUMIFS($F59:$CW59,$F$6:$CW$6,EB$6,$F$4:$CW$4,EB$5)+DY59</f>
        <v>336489.33333333343</v>
      </c>
      <c r="EC59" s="13">
        <f>SUMIFS($F59:$CW59,$F$6:$CW$6,EC$6,$F$4:$CW$4,EC$5)+DZ59</f>
        <v>269191.44</v>
      </c>
      <c r="ED59" s="13">
        <f>SUMIFS($F59:$CW59,$F$6:$CW$6,ED$6,$F$4:$CW$4,ED$5)+EA59</f>
        <v>67297.893333333282</v>
      </c>
      <c r="EE59" s="13">
        <f>SUMIFS($F59:$CW59,$F$6:$CW$6,EE$6,$F$4:$CW$4,EE$5)+EB59</f>
        <v>370138.26666666678</v>
      </c>
      <c r="EF59" s="13">
        <f>SUMIFS($F59:$CW59,$F$6:$CW$6,EF$6,$F$4:$CW$4,EF$5)+EC59</f>
        <v>302840.37</v>
      </c>
      <c r="EG59" s="13">
        <f>SUMIFS($F59:$CW59,$F$6:$CW$6,EG$6,$F$4:$CW$4,EG$5)+ED59</f>
        <v>67297.896666666609</v>
      </c>
      <c r="EH59" s="13">
        <f>SUMIFS($F59:$CW59,$F$6:$CW$6,EH$6,$F$4:$CW$4,EH$5)+EE59</f>
        <v>403787.20000000013</v>
      </c>
      <c r="EI59" s="13">
        <f>SUMIFS($F59:$CW59,$F$6:$CW$6,EI$6,$F$4:$CW$4,EI$5)+EF59</f>
        <v>336489.3</v>
      </c>
      <c r="EJ59" s="13">
        <f>SUMIFS($F59:$CW59,$F$6:$CW$6,EJ$6,$F$4:$CW$4,EJ$5)+EG59</f>
        <v>67297.899999999936</v>
      </c>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5"/>
    </row>
    <row r="60" spans="2:212" ht="20" customHeight="1" x14ac:dyDescent="0.35">
      <c r="B60" s="23">
        <v>1834</v>
      </c>
      <c r="D60" s="22" t="str">
        <f>IFERROR(VLOOKUP($B60,'[1]2. Budget'!$C$7:$CN$104,5,2),"-")</f>
        <v>Data Quality Officer</v>
      </c>
      <c r="E60" s="22" t="str">
        <f>IFERROR(VLOOKUP($B60,'[1]2. Budget'!$C$7:$CN$104,7,2),"-")</f>
        <v>1.1 Salaries - program management</v>
      </c>
      <c r="BB60" s="19">
        <f>BK60/3</f>
        <v>6666.666666666667</v>
      </c>
      <c r="BC60" s="12">
        <f>SUMIFS('[1]3. Expenditure Journal'!$N:$N,'[1]3. Expenditure Journal'!$Y:$Y,'12. Data'!$B60,'[1]3. Expenditure Journal'!$B:$B,'12. Data'!BC$4)</f>
        <v>0</v>
      </c>
      <c r="BD60" s="21">
        <f>BB60-BC60</f>
        <v>6666.666666666667</v>
      </c>
      <c r="BE60" s="19">
        <f>BK60/3</f>
        <v>6666.666666666667</v>
      </c>
      <c r="BF60" s="12">
        <f>SUMIFS('[1]3. Expenditure Journal'!$N:$N,'[1]3. Expenditure Journal'!$Y:$Y,'12. Data'!$B60,'[1]3. Expenditure Journal'!$B:$B,'12. Data'!BF$4)</f>
        <v>0</v>
      </c>
      <c r="BG60" s="21">
        <f>BE60-BF60</f>
        <v>6666.666666666667</v>
      </c>
      <c r="BH60" s="19">
        <f>BK60/3</f>
        <v>6666.666666666667</v>
      </c>
      <c r="BI60" s="12">
        <f>SUMIFS('[1]3. Expenditure Journal'!$N:$N,'[1]3. Expenditure Journal'!$Y:$Y,'12. Data'!$B60,'[1]3. Expenditure Journal'!$B:$B,'12. Data'!BI$4)</f>
        <v>20000</v>
      </c>
      <c r="BJ60" s="21">
        <f>BH60-BI60</f>
        <v>-13333.333333333332</v>
      </c>
      <c r="BK60" s="18">
        <f>IFERROR(VLOOKUP($B60, '[1]2. Budget'!$C$10:$CN$93, 63, 2), 0)</f>
        <v>20000</v>
      </c>
      <c r="BL60" s="18">
        <f>BC60+BF60+BI60</f>
        <v>20000</v>
      </c>
      <c r="BM60" s="18">
        <f>BK60-BL60</f>
        <v>0</v>
      </c>
      <c r="BN60" s="19">
        <f>BW60/3</f>
        <v>30000</v>
      </c>
      <c r="BO60" s="12">
        <f>SUMIFS('[1]3. Expenditure Journal'!$N:$N,'[1]3. Expenditure Journal'!$Y:$Y,'12. Data'!$B60,'[1]3. Expenditure Journal'!$B:$B,'12. Data'!BO$4)</f>
        <v>20000</v>
      </c>
      <c r="BP60" s="21">
        <f>BN60-BO60</f>
        <v>10000</v>
      </c>
      <c r="BQ60" s="19">
        <f>BW60/3</f>
        <v>30000</v>
      </c>
      <c r="BR60" s="12">
        <f>SUMIFS('[1]3. Expenditure Journal'!$N:$N,'[1]3. Expenditure Journal'!$Y:$Y,'12. Data'!$B60,'[1]3. Expenditure Journal'!$B:$B,'12. Data'!BR$4)</f>
        <v>20000</v>
      </c>
      <c r="BS60" s="21">
        <f>BQ60-BR60</f>
        <v>10000</v>
      </c>
      <c r="BT60" s="19">
        <f>BW60/3</f>
        <v>30000</v>
      </c>
      <c r="BU60" s="12">
        <f>SUMIFS('[1]3. Expenditure Journal'!$N:$N,'[1]3. Expenditure Journal'!$Y:$Y,'12. Data'!$B60,'[1]3. Expenditure Journal'!$B:$B,'12. Data'!BU$4)</f>
        <v>30000</v>
      </c>
      <c r="BV60" s="21">
        <f>BT60-BU60</f>
        <v>0</v>
      </c>
      <c r="BW60" s="18">
        <f>IFERROR(VLOOKUP($B60, '[1]2. Budget'!$C$10:$CN$93, 68, 2), 0)</f>
        <v>90000</v>
      </c>
      <c r="BX60" s="18">
        <f>BO60+BR60+BU60</f>
        <v>70000</v>
      </c>
      <c r="BY60" s="18">
        <f>BW60-BX60</f>
        <v>20000</v>
      </c>
      <c r="BZ60" s="19">
        <f>CI60/3</f>
        <v>30000</v>
      </c>
      <c r="CA60" s="12">
        <f>SUMIFS('[1]3. Expenditure Journal'!$N:$N,'[1]3. Expenditure Journal'!$Y:$Y,'12. Data'!$B60,'[1]3. Expenditure Journal'!$B:$B,'12. Data'!CA$4)</f>
        <v>30000</v>
      </c>
      <c r="CB60" s="21">
        <f>BZ60-CA60</f>
        <v>0</v>
      </c>
      <c r="CC60" s="19">
        <f>CI60/3</f>
        <v>30000</v>
      </c>
      <c r="CD60" s="12">
        <f>SUMIFS('[1]3. Expenditure Journal'!$N:$N,'[1]3. Expenditure Journal'!$Y:$Y,'12. Data'!$B60,'[1]3. Expenditure Journal'!$B:$B,'12. Data'!CD$4)</f>
        <v>30000</v>
      </c>
      <c r="CE60" s="21">
        <f>CC60-CD60</f>
        <v>0</v>
      </c>
      <c r="CF60" s="19">
        <f>CI60/3</f>
        <v>30000</v>
      </c>
      <c r="CG60" s="12">
        <f>SUMIFS('[1]3. Expenditure Journal'!$N:$N,'[1]3. Expenditure Journal'!$Y:$Y,'12. Data'!$B60,'[1]3. Expenditure Journal'!$B:$B,'12. Data'!CG$4)</f>
        <v>30000</v>
      </c>
      <c r="CH60" s="21">
        <f>CF60-CG60</f>
        <v>0</v>
      </c>
      <c r="CI60" s="18">
        <f>IFERROR(VLOOKUP($B60, '[1]2. Budget'!$C$10:$CN$93, 73, 2), 0)</f>
        <v>90000</v>
      </c>
      <c r="CJ60" s="18">
        <f>CA60+CD60+CG60</f>
        <v>90000</v>
      </c>
      <c r="CK60" s="18">
        <f>CI60-CJ60</f>
        <v>0</v>
      </c>
      <c r="CL60" s="19">
        <f>CU60/3</f>
        <v>30000</v>
      </c>
      <c r="CM60" s="12">
        <f>SUMIFS('[1]3. Expenditure Journal'!$N:$N,'[1]3. Expenditure Journal'!$Y:$Y,'12. Data'!$B60,'[1]3. Expenditure Journal'!$B:$B,'12. Data'!CM$4)</f>
        <v>30000</v>
      </c>
      <c r="CN60" s="21">
        <f>CL60-CM60</f>
        <v>0</v>
      </c>
      <c r="CO60" s="19">
        <f>CU60/3</f>
        <v>30000</v>
      </c>
      <c r="CP60" s="12">
        <f>SUMIFS('[1]3. Expenditure Journal'!$N:$N,'[1]3. Expenditure Journal'!$Y:$Y,'12. Data'!$B60,'[1]3. Expenditure Journal'!$B:$B,'12. Data'!CP$4)</f>
        <v>30000</v>
      </c>
      <c r="CQ60" s="21">
        <f>CO60-CP60</f>
        <v>0</v>
      </c>
      <c r="CR60" s="19">
        <f>CU60/3</f>
        <v>30000</v>
      </c>
      <c r="CS60" s="12">
        <f>SUMIFS('[1]3. Expenditure Journal'!$N:$N,'[1]3. Expenditure Journal'!$Y:$Y,'12. Data'!$B60,'[1]3. Expenditure Journal'!$B:$B,'12. Data'!CS$4)</f>
        <v>30000</v>
      </c>
      <c r="CT60" s="21">
        <f>CR60-CS60</f>
        <v>0</v>
      </c>
      <c r="CU60" s="18">
        <f>IFERROR(VLOOKUP($B60, '[1]2. Budget'!$C$10:$CN$93, 78, 2), 0)</f>
        <v>90000</v>
      </c>
      <c r="CV60" s="18">
        <f>CM60+CP60+CS60</f>
        <v>90000</v>
      </c>
      <c r="CW60" s="18">
        <f>CU60-CV60</f>
        <v>0</v>
      </c>
      <c r="DA60" s="12">
        <f>SUMIFS($F60:$CW60,$F$6:$CW$6,DA$6,$F$4:$CW$4,DA$5)+CX153</f>
        <v>6666.666666666667</v>
      </c>
      <c r="DB60" s="13">
        <f>SUMIFS($F60:$CW60,$F$6:$CW$6,DB$6,$F$4:$CW$4,DB$5)+CY60</f>
        <v>0</v>
      </c>
      <c r="DC60" s="13">
        <f>SUMIFS($F60:$CW60,$F$6:$CW$6,DC$6,$F$4:$CW$4,DC$5)+CZ60</f>
        <v>6666.666666666667</v>
      </c>
      <c r="DD60" s="13">
        <f>SUMIFS($F60:$CW60,$F$6:$CW$6,DD$6,$F$4:$CW$4,DD$5)+DA60</f>
        <v>13333.333333333334</v>
      </c>
      <c r="DE60" s="13">
        <f>SUMIFS($F60:$CW60,$F$6:$CW$6,DE$6,$F$4:$CW$4,DE$5)+DB60</f>
        <v>0</v>
      </c>
      <c r="DF60" s="13">
        <f>SUMIFS($F60:$CW60,$F$6:$CW$6,DF$6,$F$4:$CW$4,DF$5)+DC60</f>
        <v>13333.333333333334</v>
      </c>
      <c r="DG60" s="13">
        <f>SUMIFS($F60:$CW60,$F$6:$CW$6,DG$6,$F$4:$CW$4,DG$5)+DD60</f>
        <v>20000</v>
      </c>
      <c r="DH60" s="13">
        <f>SUMIFS($F60:$CW60,$F$6:$CW$6,DH$6,$F$4:$CW$4,DH$5)+DE60</f>
        <v>20000</v>
      </c>
      <c r="DI60" s="13">
        <f>SUMIFS($F60:$CW60,$F$6:$CW$6,DI$6,$F$4:$CW$4,DI$5)+DF60</f>
        <v>0</v>
      </c>
      <c r="DJ60" s="13">
        <f>SUMIFS($F60:$CW60,$F$6:$CW$6,DJ$6,$F$4:$CW$4,DJ$5)+DG60</f>
        <v>50000</v>
      </c>
      <c r="DK60" s="13">
        <f>SUMIFS($F60:$CW60,$F$6:$CW$6,DK$6,$F$4:$CW$4,DK$5)+DH60</f>
        <v>40000</v>
      </c>
      <c r="DL60" s="13">
        <f>SUMIFS($F60:$CW60,$F$6:$CW$6,DL$6,$F$4:$CW$4,DL$5)+DI60</f>
        <v>10000</v>
      </c>
      <c r="DM60" s="13">
        <f>SUMIFS($F60:$CW60,$F$6:$CW$6,DM$6,$F$4:$CW$4,DM$5)+DJ60</f>
        <v>80000</v>
      </c>
      <c r="DN60" s="13">
        <f>SUMIFS($F60:$CW60,$F$6:$CW$6,DN$6,$F$4:$CW$4,DN$5)+DK60</f>
        <v>60000</v>
      </c>
      <c r="DO60" s="13">
        <f>SUMIFS($F60:$CW60,$F$6:$CW$6,DO$6,$F$4:$CW$4,DO$5)+DL60</f>
        <v>20000</v>
      </c>
      <c r="DP60" s="13">
        <f>SUMIFS($F60:$CW60,$F$6:$CW$6,DP$6,$F$4:$CW$4,DP$5)+DM60</f>
        <v>110000</v>
      </c>
      <c r="DQ60" s="13">
        <f>SUMIFS($F60:$CW60,$F$6:$CW$6,DQ$6,$F$4:$CW$4,DQ$5)+DN60</f>
        <v>90000</v>
      </c>
      <c r="DR60" s="13">
        <f>SUMIFS($F60:$CW60,$F$6:$CW$6,DR$6,$F$4:$CW$4,DR$5)+DO60</f>
        <v>20000</v>
      </c>
      <c r="DS60" s="13">
        <f>SUMIFS($F60:$CW60,$F$6:$CW$6,DS$6,$F$4:$CW$4,DS$5)+DP60</f>
        <v>140000</v>
      </c>
      <c r="DT60" s="13">
        <f>SUMIFS($F60:$CW60,$F$6:$CW$6,DT$6,$F$4:$CW$4,DT$5)+DQ60</f>
        <v>120000</v>
      </c>
      <c r="DU60" s="13">
        <f>SUMIFS($F60:$CW60,$F$6:$CW$6,DU$6,$F$4:$CW$4,DU$5)+DR60</f>
        <v>20000</v>
      </c>
      <c r="DV60" s="13">
        <f>SUMIFS($F60:$CW60,$F$6:$CW$6,DV$6,$F$4:$CW$4,DV$5)+DS60</f>
        <v>170000</v>
      </c>
      <c r="DW60" s="13">
        <f>SUMIFS($F60:$CW60,$F$6:$CW$6,DW$6,$F$4:$CW$4,DW$5)+DT60</f>
        <v>150000</v>
      </c>
      <c r="DX60" s="13">
        <f>SUMIFS($F60:$CW60,$F$6:$CW$6,DX$6,$F$4:$CW$4,DX$5)+DU60</f>
        <v>20000</v>
      </c>
      <c r="DY60" s="13">
        <f>SUMIFS($F60:$CW60,$F$6:$CW$6,DY$6,$F$4:$CW$4,DY$5)+DV60</f>
        <v>200000</v>
      </c>
      <c r="DZ60" s="13">
        <f>SUMIFS($F60:$CW60,$F$6:$CW$6,DZ$6,$F$4:$CW$4,DZ$5)+DW60</f>
        <v>180000</v>
      </c>
      <c r="EA60" s="13">
        <f>SUMIFS($F60:$CW60,$F$6:$CW$6,EA$6,$F$4:$CW$4,EA$5)+DX60</f>
        <v>20000</v>
      </c>
      <c r="EB60" s="13">
        <f>SUMIFS($F60:$CW60,$F$6:$CW$6,EB$6,$F$4:$CW$4,EB$5)+DY60</f>
        <v>230000</v>
      </c>
      <c r="EC60" s="13">
        <f>SUMIFS($F60:$CW60,$F$6:$CW$6,EC$6,$F$4:$CW$4,EC$5)+DZ60</f>
        <v>210000</v>
      </c>
      <c r="ED60" s="13">
        <f>SUMIFS($F60:$CW60,$F$6:$CW$6,ED$6,$F$4:$CW$4,ED$5)+EA60</f>
        <v>20000</v>
      </c>
      <c r="EE60" s="13">
        <f>SUMIFS($F60:$CW60,$F$6:$CW$6,EE$6,$F$4:$CW$4,EE$5)+EB60</f>
        <v>260000</v>
      </c>
      <c r="EF60" s="13">
        <f>SUMIFS($F60:$CW60,$F$6:$CW$6,EF$6,$F$4:$CW$4,EF$5)+EC60</f>
        <v>240000</v>
      </c>
      <c r="EG60" s="13">
        <f>SUMIFS($F60:$CW60,$F$6:$CW$6,EG$6,$F$4:$CW$4,EG$5)+ED60</f>
        <v>20000</v>
      </c>
      <c r="EH60" s="13">
        <f>SUMIFS($F60:$CW60,$F$6:$CW$6,EH$6,$F$4:$CW$4,EH$5)+EE60</f>
        <v>290000</v>
      </c>
      <c r="EI60" s="13">
        <f>SUMIFS($F60:$CW60,$F$6:$CW$6,EI$6,$F$4:$CW$4,EI$5)+EF60</f>
        <v>270000</v>
      </c>
      <c r="EJ60" s="13">
        <f>SUMIFS($F60:$CW60,$F$6:$CW$6,EJ$6,$F$4:$CW$4,EJ$5)+EG60</f>
        <v>20000</v>
      </c>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5"/>
    </row>
    <row r="61" spans="2:212" ht="23.4" customHeight="1" x14ac:dyDescent="0.35">
      <c r="B61" s="23">
        <v>1835</v>
      </c>
      <c r="D61" s="22" t="str">
        <f>IFERROR(VLOOKUP($B61,'[1]2. Budget'!$C$7:$CN$104,5,2),"-")</f>
        <v xml:space="preserve">M&amp;E Supervisor </v>
      </c>
      <c r="E61" s="22" t="str">
        <f>IFERROR(VLOOKUP($B61,'[1]2. Budget'!$C$7:$CN$104,7,2),"-")</f>
        <v>1.1 Salaries - program management</v>
      </c>
      <c r="BB61" s="19">
        <f>BK61/3</f>
        <v>38430.400000000001</v>
      </c>
      <c r="BC61" s="12">
        <f>SUMIFS('[1]3. Expenditure Journal'!$N:$N,'[1]3. Expenditure Journal'!$Y:$Y,'12. Data'!$B61,'[1]3. Expenditure Journal'!$B:$B,'12. Data'!BC$4)</f>
        <v>0</v>
      </c>
      <c r="BD61" s="21">
        <f>BB61-BC61</f>
        <v>38430.400000000001</v>
      </c>
      <c r="BE61" s="19">
        <f>BK61/3</f>
        <v>38430.400000000001</v>
      </c>
      <c r="BF61" s="12">
        <f>SUMIFS('[1]3. Expenditure Journal'!$N:$N,'[1]3. Expenditure Journal'!$Y:$Y,'12. Data'!$B61,'[1]3. Expenditure Journal'!$B:$B,'12. Data'!BF$4)</f>
        <v>0</v>
      </c>
      <c r="BG61" s="21">
        <f>BE61-BF61</f>
        <v>38430.400000000001</v>
      </c>
      <c r="BH61" s="19">
        <f>BK61/3</f>
        <v>38430.400000000001</v>
      </c>
      <c r="BI61" s="12">
        <f>SUMIFS('[1]3. Expenditure Journal'!$N:$N,'[1]3. Expenditure Journal'!$Y:$Y,'12. Data'!$B61,'[1]3. Expenditure Journal'!$B:$B,'12. Data'!BI$4)</f>
        <v>115291.20000000001</v>
      </c>
      <c r="BJ61" s="21">
        <f>BH61-BI61</f>
        <v>-76860.800000000017</v>
      </c>
      <c r="BK61" s="18">
        <f>IFERROR(VLOOKUP($B61, '[1]2. Budget'!$C$10:$CN$93, 63, 2), 0)</f>
        <v>115291.20000000001</v>
      </c>
      <c r="BL61" s="18">
        <f>BC61+BF61+BI61</f>
        <v>115291.20000000001</v>
      </c>
      <c r="BM61" s="18">
        <f>BK61-BL61</f>
        <v>0</v>
      </c>
      <c r="BN61" s="19">
        <f>BW61/3</f>
        <v>38430.400000000001</v>
      </c>
      <c r="BO61" s="12">
        <f>SUMIFS('[1]3. Expenditure Journal'!$N:$N,'[1]3. Expenditure Journal'!$Y:$Y,'12. Data'!$B61,'[1]3. Expenditure Journal'!$B:$B,'12. Data'!BO$4)</f>
        <v>38430.400000000001</v>
      </c>
      <c r="BP61" s="21">
        <f>BN61-BO61</f>
        <v>0</v>
      </c>
      <c r="BQ61" s="19">
        <f>BW61/3</f>
        <v>38430.400000000001</v>
      </c>
      <c r="BR61" s="12">
        <f>SUMIFS('[1]3. Expenditure Journal'!$N:$N,'[1]3. Expenditure Journal'!$Y:$Y,'12. Data'!$B61,'[1]3. Expenditure Journal'!$B:$B,'12. Data'!BR$4)</f>
        <v>38430.400000000001</v>
      </c>
      <c r="BS61" s="21">
        <f>BQ61-BR61</f>
        <v>0</v>
      </c>
      <c r="BT61" s="19">
        <f>BW61/3</f>
        <v>38430.400000000001</v>
      </c>
      <c r="BU61" s="12">
        <f>SUMIFS('[1]3. Expenditure Journal'!$N:$N,'[1]3. Expenditure Journal'!$Y:$Y,'12. Data'!$B61,'[1]3. Expenditure Journal'!$B:$B,'12. Data'!BU$4)</f>
        <v>38430.400000000001</v>
      </c>
      <c r="BV61" s="21">
        <f>BT61-BU61</f>
        <v>0</v>
      </c>
      <c r="BW61" s="18">
        <f>IFERROR(VLOOKUP($B61, '[1]2. Budget'!$C$10:$CN$93, 68, 2), 0)</f>
        <v>115291.20000000001</v>
      </c>
      <c r="BX61" s="18">
        <f>BO61+BR61+BU61</f>
        <v>115291.20000000001</v>
      </c>
      <c r="BY61" s="18">
        <f>BW61-BX61</f>
        <v>0</v>
      </c>
      <c r="BZ61" s="19">
        <f>CI61/3</f>
        <v>38430.400000000001</v>
      </c>
      <c r="CA61" s="12">
        <f>SUMIFS('[1]3. Expenditure Journal'!$N:$N,'[1]3. Expenditure Journal'!$Y:$Y,'12. Data'!$B61,'[1]3. Expenditure Journal'!$B:$B,'12. Data'!CA$4)</f>
        <v>38430.400000000001</v>
      </c>
      <c r="CB61" s="21">
        <f>BZ61-CA61</f>
        <v>0</v>
      </c>
      <c r="CC61" s="19">
        <f>CI61/3</f>
        <v>38430.400000000001</v>
      </c>
      <c r="CD61" s="12">
        <f>SUMIFS('[1]3. Expenditure Journal'!$N:$N,'[1]3. Expenditure Journal'!$Y:$Y,'12. Data'!$B61,'[1]3. Expenditure Journal'!$B:$B,'12. Data'!CD$4)</f>
        <v>38430.400000000001</v>
      </c>
      <c r="CE61" s="21">
        <f>CC61-CD61</f>
        <v>0</v>
      </c>
      <c r="CF61" s="19">
        <f>CI61/3</f>
        <v>38430.400000000001</v>
      </c>
      <c r="CG61" s="12">
        <f>SUMIFS('[1]3. Expenditure Journal'!$N:$N,'[1]3. Expenditure Journal'!$Y:$Y,'12. Data'!$B61,'[1]3. Expenditure Journal'!$B:$B,'12. Data'!CG$4)</f>
        <v>38430.400000000001</v>
      </c>
      <c r="CH61" s="21">
        <f>CF61-CG61</f>
        <v>0</v>
      </c>
      <c r="CI61" s="18">
        <f>IFERROR(VLOOKUP($B61, '[1]2. Budget'!$C$10:$CN$93, 73, 2), 0)</f>
        <v>115291.20000000001</v>
      </c>
      <c r="CJ61" s="18">
        <f>CA61+CD61+CG61</f>
        <v>115291.20000000001</v>
      </c>
      <c r="CK61" s="18">
        <f>CI61-CJ61</f>
        <v>0</v>
      </c>
      <c r="CL61" s="19">
        <f>CU61/3</f>
        <v>38430.400000000001</v>
      </c>
      <c r="CM61" s="12">
        <f>SUMIFS('[1]3. Expenditure Journal'!$N:$N,'[1]3. Expenditure Journal'!$Y:$Y,'12. Data'!$B61,'[1]3. Expenditure Journal'!$B:$B,'12. Data'!CM$4)</f>
        <v>38430.400000000001</v>
      </c>
      <c r="CN61" s="21">
        <f>CL61-CM61</f>
        <v>0</v>
      </c>
      <c r="CO61" s="19">
        <f>CU61/3</f>
        <v>38430.400000000001</v>
      </c>
      <c r="CP61" s="12">
        <f>SUMIFS('[1]3. Expenditure Journal'!$N:$N,'[1]3. Expenditure Journal'!$Y:$Y,'12. Data'!$B61,'[1]3. Expenditure Journal'!$B:$B,'12. Data'!CP$4)</f>
        <v>38430.400000000001</v>
      </c>
      <c r="CQ61" s="21">
        <f>CO61-CP61</f>
        <v>0</v>
      </c>
      <c r="CR61" s="19">
        <f>CU61/3</f>
        <v>38430.400000000001</v>
      </c>
      <c r="CS61" s="12">
        <f>SUMIFS('[1]3. Expenditure Journal'!$N:$N,'[1]3. Expenditure Journal'!$Y:$Y,'12. Data'!$B61,'[1]3. Expenditure Journal'!$B:$B,'12. Data'!CS$4)</f>
        <v>38430.400000000001</v>
      </c>
      <c r="CT61" s="21">
        <f>CR61-CS61</f>
        <v>0</v>
      </c>
      <c r="CU61" s="18">
        <f>IFERROR(VLOOKUP($B61, '[1]2. Budget'!$C$10:$CN$93, 78, 2), 0)</f>
        <v>115291.20000000001</v>
      </c>
      <c r="CV61" s="18">
        <f>CM61+CP61+CS61</f>
        <v>115291.20000000001</v>
      </c>
      <c r="CW61" s="18">
        <f>CU61-CV61</f>
        <v>0</v>
      </c>
      <c r="DA61" s="12">
        <f>SUMIFS($F61:$CW61,$F$6:$CW$6,DA$6,$F$4:$CW$4,DA$5)+CX154</f>
        <v>38430.400000000001</v>
      </c>
      <c r="DB61" s="13">
        <f>SUMIFS($F61:$CW61,$F$6:$CW$6,DB$6,$F$4:$CW$4,DB$5)+CY61</f>
        <v>0</v>
      </c>
      <c r="DC61" s="13">
        <f>SUMIFS($F61:$CW61,$F$6:$CW$6,DC$6,$F$4:$CW$4,DC$5)+CZ61</f>
        <v>38430.400000000001</v>
      </c>
      <c r="DD61" s="13">
        <f>SUMIFS($F61:$CW61,$F$6:$CW$6,DD$6,$F$4:$CW$4,DD$5)+DA61</f>
        <v>76860.800000000003</v>
      </c>
      <c r="DE61" s="13">
        <f>SUMIFS($F61:$CW61,$F$6:$CW$6,DE$6,$F$4:$CW$4,DE$5)+DB61</f>
        <v>0</v>
      </c>
      <c r="DF61" s="13">
        <f>SUMIFS($F61:$CW61,$F$6:$CW$6,DF$6,$F$4:$CW$4,DF$5)+DC61</f>
        <v>76860.800000000003</v>
      </c>
      <c r="DG61" s="13">
        <f>SUMIFS($F61:$CW61,$F$6:$CW$6,DG$6,$F$4:$CW$4,DG$5)+DD61</f>
        <v>115291.20000000001</v>
      </c>
      <c r="DH61" s="13">
        <f>SUMIFS($F61:$CW61,$F$6:$CW$6,DH$6,$F$4:$CW$4,DH$5)+DE61</f>
        <v>115291.20000000001</v>
      </c>
      <c r="DI61" s="13">
        <f>SUMIFS($F61:$CW61,$F$6:$CW$6,DI$6,$F$4:$CW$4,DI$5)+DF61</f>
        <v>0</v>
      </c>
      <c r="DJ61" s="13">
        <f>SUMIFS($F61:$CW61,$F$6:$CW$6,DJ$6,$F$4:$CW$4,DJ$5)+DG61</f>
        <v>153721.60000000001</v>
      </c>
      <c r="DK61" s="13">
        <f>SUMIFS($F61:$CW61,$F$6:$CW$6,DK$6,$F$4:$CW$4,DK$5)+DH61</f>
        <v>153721.60000000001</v>
      </c>
      <c r="DL61" s="13">
        <f>SUMIFS($F61:$CW61,$F$6:$CW$6,DL$6,$F$4:$CW$4,DL$5)+DI61</f>
        <v>0</v>
      </c>
      <c r="DM61" s="13">
        <f>SUMIFS($F61:$CW61,$F$6:$CW$6,DM$6,$F$4:$CW$4,DM$5)+DJ61</f>
        <v>192152</v>
      </c>
      <c r="DN61" s="13">
        <f>SUMIFS($F61:$CW61,$F$6:$CW$6,DN$6,$F$4:$CW$4,DN$5)+DK61</f>
        <v>192152</v>
      </c>
      <c r="DO61" s="13">
        <f>SUMIFS($F61:$CW61,$F$6:$CW$6,DO$6,$F$4:$CW$4,DO$5)+DL61</f>
        <v>0</v>
      </c>
      <c r="DP61" s="13">
        <f>SUMIFS($F61:$CW61,$F$6:$CW$6,DP$6,$F$4:$CW$4,DP$5)+DM61</f>
        <v>230582.39999999999</v>
      </c>
      <c r="DQ61" s="13">
        <f>SUMIFS($F61:$CW61,$F$6:$CW$6,DQ$6,$F$4:$CW$4,DQ$5)+DN61</f>
        <v>230582.39999999999</v>
      </c>
      <c r="DR61" s="13">
        <f>SUMIFS($F61:$CW61,$F$6:$CW$6,DR$6,$F$4:$CW$4,DR$5)+DO61</f>
        <v>0</v>
      </c>
      <c r="DS61" s="13">
        <f>SUMIFS($F61:$CW61,$F$6:$CW$6,DS$6,$F$4:$CW$4,DS$5)+DP61</f>
        <v>269012.8</v>
      </c>
      <c r="DT61" s="13">
        <f>SUMIFS($F61:$CW61,$F$6:$CW$6,DT$6,$F$4:$CW$4,DT$5)+DQ61</f>
        <v>269012.8</v>
      </c>
      <c r="DU61" s="13">
        <f>SUMIFS($F61:$CW61,$F$6:$CW$6,DU$6,$F$4:$CW$4,DU$5)+DR61</f>
        <v>0</v>
      </c>
      <c r="DV61" s="13">
        <f>SUMIFS($F61:$CW61,$F$6:$CW$6,DV$6,$F$4:$CW$4,DV$5)+DS61</f>
        <v>307443.20000000001</v>
      </c>
      <c r="DW61" s="13">
        <f>SUMIFS($F61:$CW61,$F$6:$CW$6,DW$6,$F$4:$CW$4,DW$5)+DT61</f>
        <v>307443.20000000001</v>
      </c>
      <c r="DX61" s="13">
        <f>SUMIFS($F61:$CW61,$F$6:$CW$6,DX$6,$F$4:$CW$4,DX$5)+DU61</f>
        <v>0</v>
      </c>
      <c r="DY61" s="13">
        <f>SUMIFS($F61:$CW61,$F$6:$CW$6,DY$6,$F$4:$CW$4,DY$5)+DV61</f>
        <v>345873.60000000003</v>
      </c>
      <c r="DZ61" s="13">
        <f>SUMIFS($F61:$CW61,$F$6:$CW$6,DZ$6,$F$4:$CW$4,DZ$5)+DW61</f>
        <v>345873.60000000003</v>
      </c>
      <c r="EA61" s="13">
        <f>SUMIFS($F61:$CW61,$F$6:$CW$6,EA$6,$F$4:$CW$4,EA$5)+DX61</f>
        <v>0</v>
      </c>
      <c r="EB61" s="13">
        <f>SUMIFS($F61:$CW61,$F$6:$CW$6,EB$6,$F$4:$CW$4,EB$5)+DY61</f>
        <v>384304.00000000006</v>
      </c>
      <c r="EC61" s="13">
        <f>SUMIFS($F61:$CW61,$F$6:$CW$6,EC$6,$F$4:$CW$4,EC$5)+DZ61</f>
        <v>384304.00000000006</v>
      </c>
      <c r="ED61" s="13">
        <f>SUMIFS($F61:$CW61,$F$6:$CW$6,ED$6,$F$4:$CW$4,ED$5)+EA61</f>
        <v>0</v>
      </c>
      <c r="EE61" s="13">
        <f>SUMIFS($F61:$CW61,$F$6:$CW$6,EE$6,$F$4:$CW$4,EE$5)+EB61</f>
        <v>422734.40000000008</v>
      </c>
      <c r="EF61" s="13">
        <f>SUMIFS($F61:$CW61,$F$6:$CW$6,EF$6,$F$4:$CW$4,EF$5)+EC61</f>
        <v>422734.40000000008</v>
      </c>
      <c r="EG61" s="13">
        <f>SUMIFS($F61:$CW61,$F$6:$CW$6,EG$6,$F$4:$CW$4,EG$5)+ED61</f>
        <v>0</v>
      </c>
      <c r="EH61" s="13">
        <f>SUMIFS($F61:$CW61,$F$6:$CW$6,EH$6,$F$4:$CW$4,EH$5)+EE61</f>
        <v>461164.8000000001</v>
      </c>
      <c r="EI61" s="13">
        <f>SUMIFS($F61:$CW61,$F$6:$CW$6,EI$6,$F$4:$CW$4,EI$5)+EF61</f>
        <v>461164.8000000001</v>
      </c>
      <c r="EJ61" s="13">
        <f>SUMIFS($F61:$CW61,$F$6:$CW$6,EJ$6,$F$4:$CW$4,EJ$5)+EG61</f>
        <v>0</v>
      </c>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5"/>
    </row>
    <row r="62" spans="2:212" ht="29" x14ac:dyDescent="0.35">
      <c r="B62" s="23">
        <v>1836</v>
      </c>
      <c r="D62" s="22" t="str">
        <f>IFERROR(VLOOKUP($B62,'[1]2. Budget'!$C$7:$CN$104,5,2),"-")</f>
        <v>Kidz Alive - Orientation/induction workshop for non-interventionists</v>
      </c>
      <c r="E62" s="22" t="str">
        <f>IFERROR(VLOOKUP($B62,'[1]2. Budget'!$C$7:$CN$104,7,2),"-")</f>
        <v>2.1 Training related per diems/transport/other costs</v>
      </c>
      <c r="BB62" s="19">
        <f>BK62/3</f>
        <v>0</v>
      </c>
      <c r="BC62" s="12">
        <f>SUMIFS('[1]3. Expenditure Journal'!$N:$N,'[1]3. Expenditure Journal'!$Y:$Y,'12. Data'!$B62,'[1]3. Expenditure Journal'!$B:$B,'12. Data'!BC$4)</f>
        <v>0</v>
      </c>
      <c r="BD62" s="21">
        <f>BB62-BC62</f>
        <v>0</v>
      </c>
      <c r="BE62" s="19">
        <f>BK62/3</f>
        <v>0</v>
      </c>
      <c r="BF62" s="12">
        <f>SUMIFS('[1]3. Expenditure Journal'!$N:$N,'[1]3. Expenditure Journal'!$Y:$Y,'12. Data'!$B62,'[1]3. Expenditure Journal'!$B:$B,'12. Data'!BF$4)</f>
        <v>0</v>
      </c>
      <c r="BG62" s="21">
        <f>BE62-BF62</f>
        <v>0</v>
      </c>
      <c r="BH62" s="19">
        <f>BK62/3</f>
        <v>0</v>
      </c>
      <c r="BI62" s="12">
        <f>SUMIFS('[1]3. Expenditure Journal'!$N:$N,'[1]3. Expenditure Journal'!$Y:$Y,'12. Data'!$B62,'[1]3. Expenditure Journal'!$B:$B,'12. Data'!BI$4)</f>
        <v>0</v>
      </c>
      <c r="BJ62" s="21">
        <f>BH62-BI62</f>
        <v>0</v>
      </c>
      <c r="BK62" s="18">
        <f>IFERROR(VLOOKUP($B62, '[1]2. Budget'!$C$10:$CN$93, 63, 2), 0)</f>
        <v>0</v>
      </c>
      <c r="BL62" s="18">
        <f>BC62+BF62+BI62</f>
        <v>0</v>
      </c>
      <c r="BM62" s="18">
        <f>BK62-BL62</f>
        <v>0</v>
      </c>
      <c r="BN62" s="19">
        <f>BW62/3</f>
        <v>1181.9430936628175</v>
      </c>
      <c r="BO62" s="12">
        <f>SUMIFS('[1]3. Expenditure Journal'!$N:$N,'[1]3. Expenditure Journal'!$Y:$Y,'12. Data'!$B62,'[1]3. Expenditure Journal'!$B:$B,'12. Data'!BO$4)</f>
        <v>0</v>
      </c>
      <c r="BP62" s="21">
        <f>BN62-BO62</f>
        <v>1181.9430936628175</v>
      </c>
      <c r="BQ62" s="19">
        <f>BW62/3</f>
        <v>1181.9430936628175</v>
      </c>
      <c r="BR62" s="12">
        <f>SUMIFS('[1]3. Expenditure Journal'!$N:$N,'[1]3. Expenditure Journal'!$Y:$Y,'12. Data'!$B62,'[1]3. Expenditure Journal'!$B:$B,'12. Data'!BR$4)</f>
        <v>0</v>
      </c>
      <c r="BS62" s="21">
        <f>BQ62-BR62</f>
        <v>1181.9430936628175</v>
      </c>
      <c r="BT62" s="19">
        <f>BW62/3</f>
        <v>1181.9430936628175</v>
      </c>
      <c r="BU62" s="12">
        <f>SUMIFS('[1]3. Expenditure Journal'!$N:$N,'[1]3. Expenditure Journal'!$Y:$Y,'12. Data'!$B62,'[1]3. Expenditure Journal'!$B:$B,'12. Data'!BU$4)</f>
        <v>0</v>
      </c>
      <c r="BV62" s="21">
        <f>BT62-BU62</f>
        <v>1181.9430936628175</v>
      </c>
      <c r="BW62" s="18">
        <f>IFERROR(VLOOKUP($B62, '[1]2. Budget'!$C$10:$CN$93, 68, 2), 0)</f>
        <v>3545.8292809884529</v>
      </c>
      <c r="BX62" s="18">
        <f>BO62+BR62+BU62</f>
        <v>0</v>
      </c>
      <c r="BY62" s="18">
        <f>BW62-BX62</f>
        <v>3545.8292809884529</v>
      </c>
      <c r="BZ62" s="19">
        <f>CI62/3</f>
        <v>0</v>
      </c>
      <c r="CA62" s="12">
        <f>SUMIFS('[1]3. Expenditure Journal'!$N:$N,'[1]3. Expenditure Journal'!$Y:$Y,'12. Data'!$B62,'[1]3. Expenditure Journal'!$B:$B,'12. Data'!CA$4)</f>
        <v>0</v>
      </c>
      <c r="CB62" s="21">
        <f>BZ62-CA62</f>
        <v>0</v>
      </c>
      <c r="CC62" s="19">
        <f>CI62/3</f>
        <v>0</v>
      </c>
      <c r="CD62" s="12">
        <f>SUMIFS('[1]3. Expenditure Journal'!$N:$N,'[1]3. Expenditure Journal'!$Y:$Y,'12. Data'!$B62,'[1]3. Expenditure Journal'!$B:$B,'12. Data'!CD$4)</f>
        <v>0</v>
      </c>
      <c r="CE62" s="21">
        <f>CC62-CD62</f>
        <v>0</v>
      </c>
      <c r="CF62" s="19">
        <f>CI62/3</f>
        <v>0</v>
      </c>
      <c r="CG62" s="12">
        <f>SUMIFS('[1]3. Expenditure Journal'!$N:$N,'[1]3. Expenditure Journal'!$Y:$Y,'12. Data'!$B62,'[1]3. Expenditure Journal'!$B:$B,'12. Data'!CG$4)</f>
        <v>0</v>
      </c>
      <c r="CH62" s="21">
        <f>CF62-CG62</f>
        <v>0</v>
      </c>
      <c r="CI62" s="18">
        <f>IFERROR(VLOOKUP($B62, '[1]2. Budget'!$C$10:$CN$93, 73, 2), 0)</f>
        <v>0</v>
      </c>
      <c r="CJ62" s="18">
        <f>CA62+CD62+CG62</f>
        <v>0</v>
      </c>
      <c r="CK62" s="18">
        <f>CI62-CJ62</f>
        <v>0</v>
      </c>
      <c r="CL62" s="19">
        <f>CU62/3</f>
        <v>0</v>
      </c>
      <c r="CM62" s="12">
        <f>SUMIFS('[1]3. Expenditure Journal'!$N:$N,'[1]3. Expenditure Journal'!$Y:$Y,'12. Data'!$B62,'[1]3. Expenditure Journal'!$B:$B,'12. Data'!CM$4)</f>
        <v>0</v>
      </c>
      <c r="CN62" s="21">
        <f>CL62-CM62</f>
        <v>0</v>
      </c>
      <c r="CO62" s="19">
        <f>CU62/3</f>
        <v>0</v>
      </c>
      <c r="CP62" s="12">
        <f>SUMIFS('[1]3. Expenditure Journal'!$N:$N,'[1]3. Expenditure Journal'!$Y:$Y,'12. Data'!$B62,'[1]3. Expenditure Journal'!$B:$B,'12. Data'!CP$4)</f>
        <v>0</v>
      </c>
      <c r="CQ62" s="21">
        <f>CO62-CP62</f>
        <v>0</v>
      </c>
      <c r="CR62" s="19">
        <f>CU62/3</f>
        <v>0</v>
      </c>
      <c r="CS62" s="12">
        <f>SUMIFS('[1]3. Expenditure Journal'!$N:$N,'[1]3. Expenditure Journal'!$Y:$Y,'12. Data'!$B62,'[1]3. Expenditure Journal'!$B:$B,'12. Data'!CS$4)</f>
        <v>0</v>
      </c>
      <c r="CT62" s="21">
        <f>CR62-CS62</f>
        <v>0</v>
      </c>
      <c r="CU62" s="18">
        <f>IFERROR(VLOOKUP($B62, '[1]2. Budget'!$C$10:$CN$93, 78, 2), 0)</f>
        <v>0</v>
      </c>
      <c r="CV62" s="18">
        <f>CM62+CP62+CS62</f>
        <v>0</v>
      </c>
      <c r="CW62" s="18">
        <f>CU62-CV62</f>
        <v>0</v>
      </c>
      <c r="DA62" s="12">
        <f>SUMIFS($F62:$CW62,$F$6:$CW$6,DA$6,$F$4:$CW$4,DA$5)+CX155</f>
        <v>0</v>
      </c>
      <c r="DB62" s="13">
        <f>SUMIFS($F62:$CW62,$F$6:$CW$6,DB$6,$F$4:$CW$4,DB$5)+CY62</f>
        <v>0</v>
      </c>
      <c r="DC62" s="13">
        <f>SUMIFS($F62:$CW62,$F$6:$CW$6,DC$6,$F$4:$CW$4,DC$5)+CZ62</f>
        <v>0</v>
      </c>
      <c r="DD62" s="13">
        <f>SUMIFS($F62:$CW62,$F$6:$CW$6,DD$6,$F$4:$CW$4,DD$5)+DA62</f>
        <v>0</v>
      </c>
      <c r="DE62" s="13">
        <f>SUMIFS($F62:$CW62,$F$6:$CW$6,DE$6,$F$4:$CW$4,DE$5)+DB62</f>
        <v>0</v>
      </c>
      <c r="DF62" s="13">
        <f>SUMIFS($F62:$CW62,$F$6:$CW$6,DF$6,$F$4:$CW$4,DF$5)+DC62</f>
        <v>0</v>
      </c>
      <c r="DG62" s="13">
        <f>SUMIFS($F62:$CW62,$F$6:$CW$6,DG$6,$F$4:$CW$4,DG$5)+DD62</f>
        <v>0</v>
      </c>
      <c r="DH62" s="13">
        <f>SUMIFS($F62:$CW62,$F$6:$CW$6,DH$6,$F$4:$CW$4,DH$5)+DE62</f>
        <v>0</v>
      </c>
      <c r="DI62" s="13">
        <f>SUMIFS($F62:$CW62,$F$6:$CW$6,DI$6,$F$4:$CW$4,DI$5)+DF62</f>
        <v>0</v>
      </c>
      <c r="DJ62" s="13">
        <f>SUMIFS($F62:$CW62,$F$6:$CW$6,DJ$6,$F$4:$CW$4,DJ$5)+DG62</f>
        <v>1181.9430936628175</v>
      </c>
      <c r="DK62" s="13">
        <f>SUMIFS($F62:$CW62,$F$6:$CW$6,DK$6,$F$4:$CW$4,DK$5)+DH62</f>
        <v>0</v>
      </c>
      <c r="DL62" s="13">
        <f>SUMIFS($F62:$CW62,$F$6:$CW$6,DL$6,$F$4:$CW$4,DL$5)+DI62</f>
        <v>1181.9430936628175</v>
      </c>
      <c r="DM62" s="13">
        <f>SUMIFS($F62:$CW62,$F$6:$CW$6,DM$6,$F$4:$CW$4,DM$5)+DJ62</f>
        <v>2363.8861873256351</v>
      </c>
      <c r="DN62" s="13">
        <f>SUMIFS($F62:$CW62,$F$6:$CW$6,DN$6,$F$4:$CW$4,DN$5)+DK62</f>
        <v>0</v>
      </c>
      <c r="DO62" s="13">
        <f>SUMIFS($F62:$CW62,$F$6:$CW$6,DO$6,$F$4:$CW$4,DO$5)+DL62</f>
        <v>2363.8861873256351</v>
      </c>
      <c r="DP62" s="13">
        <f>SUMIFS($F62:$CW62,$F$6:$CW$6,DP$6,$F$4:$CW$4,DP$5)+DM62</f>
        <v>3545.8292809884524</v>
      </c>
      <c r="DQ62" s="13">
        <f>SUMIFS($F62:$CW62,$F$6:$CW$6,DQ$6,$F$4:$CW$4,DQ$5)+DN62</f>
        <v>0</v>
      </c>
      <c r="DR62" s="13">
        <f>SUMIFS($F62:$CW62,$F$6:$CW$6,DR$6,$F$4:$CW$4,DR$5)+DO62</f>
        <v>3545.8292809884524</v>
      </c>
      <c r="DS62" s="13">
        <f>SUMIFS($F62:$CW62,$F$6:$CW$6,DS$6,$F$4:$CW$4,DS$5)+DP62</f>
        <v>3545.8292809884524</v>
      </c>
      <c r="DT62" s="13">
        <f>SUMIFS($F62:$CW62,$F$6:$CW$6,DT$6,$F$4:$CW$4,DT$5)+DQ62</f>
        <v>0</v>
      </c>
      <c r="DU62" s="13">
        <f>SUMIFS($F62:$CW62,$F$6:$CW$6,DU$6,$F$4:$CW$4,DU$5)+DR62</f>
        <v>3545.8292809884524</v>
      </c>
      <c r="DV62" s="13">
        <f>SUMIFS($F62:$CW62,$F$6:$CW$6,DV$6,$F$4:$CW$4,DV$5)+DS62</f>
        <v>3545.8292809884524</v>
      </c>
      <c r="DW62" s="13">
        <f>SUMIFS($F62:$CW62,$F$6:$CW$6,DW$6,$F$4:$CW$4,DW$5)+DT62</f>
        <v>0</v>
      </c>
      <c r="DX62" s="13">
        <f>SUMIFS($F62:$CW62,$F$6:$CW$6,DX$6,$F$4:$CW$4,DX$5)+DU62</f>
        <v>3545.8292809884524</v>
      </c>
      <c r="DY62" s="13">
        <f>SUMIFS($F62:$CW62,$F$6:$CW$6,DY$6,$F$4:$CW$4,DY$5)+DV62</f>
        <v>3545.8292809884524</v>
      </c>
      <c r="DZ62" s="13">
        <f>SUMIFS($F62:$CW62,$F$6:$CW$6,DZ$6,$F$4:$CW$4,DZ$5)+DW62</f>
        <v>0</v>
      </c>
      <c r="EA62" s="13">
        <f>SUMIFS($F62:$CW62,$F$6:$CW$6,EA$6,$F$4:$CW$4,EA$5)+DX62</f>
        <v>3545.8292809884524</v>
      </c>
      <c r="EB62" s="13">
        <f>SUMIFS($F62:$CW62,$F$6:$CW$6,EB$6,$F$4:$CW$4,EB$5)+DY62</f>
        <v>3545.8292809884524</v>
      </c>
      <c r="EC62" s="13">
        <f>SUMIFS($F62:$CW62,$F$6:$CW$6,EC$6,$F$4:$CW$4,EC$5)+DZ62</f>
        <v>0</v>
      </c>
      <c r="ED62" s="13">
        <f>SUMIFS($F62:$CW62,$F$6:$CW$6,ED$6,$F$4:$CW$4,ED$5)+EA62</f>
        <v>3545.8292809884524</v>
      </c>
      <c r="EE62" s="13">
        <f>SUMIFS($F62:$CW62,$F$6:$CW$6,EE$6,$F$4:$CW$4,EE$5)+EB62</f>
        <v>3545.8292809884524</v>
      </c>
      <c r="EF62" s="13">
        <f>SUMIFS($F62:$CW62,$F$6:$CW$6,EF$6,$F$4:$CW$4,EF$5)+EC62</f>
        <v>0</v>
      </c>
      <c r="EG62" s="13">
        <f>SUMIFS($F62:$CW62,$F$6:$CW$6,EG$6,$F$4:$CW$4,EG$5)+ED62</f>
        <v>3545.8292809884524</v>
      </c>
      <c r="EH62" s="13">
        <f>SUMIFS($F62:$CW62,$F$6:$CW$6,EH$6,$F$4:$CW$4,EH$5)+EE62</f>
        <v>3545.8292809884524</v>
      </c>
      <c r="EI62" s="13">
        <f>SUMIFS($F62:$CW62,$F$6:$CW$6,EI$6,$F$4:$CW$4,EI$5)+EF62</f>
        <v>0</v>
      </c>
      <c r="EJ62" s="13">
        <f>SUMIFS($F62:$CW62,$F$6:$CW$6,EJ$6,$F$4:$CW$4,EJ$5)+EG62</f>
        <v>3545.8292809884524</v>
      </c>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5"/>
    </row>
    <row r="63" spans="2:212" ht="29" x14ac:dyDescent="0.35">
      <c r="B63" s="23">
        <v>1837</v>
      </c>
      <c r="D63" s="22" t="str">
        <f>IFERROR(VLOOKUP($B63,'[1]2. Budget'!$C$7:$CN$104,5,2),"-")</f>
        <v xml:space="preserve">Kidz Alive - Orientation/induction workshop for interventionists on foundations of working with Children </v>
      </c>
      <c r="E63" s="22" t="str">
        <f>IFERROR(VLOOKUP($B63,'[1]2. Budget'!$C$7:$CN$104,7,2),"-")</f>
        <v>2.1 Training related per diems/transport/other costs</v>
      </c>
      <c r="BB63" s="19">
        <f>BK63/3</f>
        <v>0</v>
      </c>
      <c r="BC63" s="12">
        <f>SUMIFS('[1]3. Expenditure Journal'!$N:$N,'[1]3. Expenditure Journal'!$Y:$Y,'12. Data'!$B63,'[1]3. Expenditure Journal'!$B:$B,'12. Data'!BC$4)</f>
        <v>0</v>
      </c>
      <c r="BD63" s="21">
        <f>BB63-BC63</f>
        <v>0</v>
      </c>
      <c r="BE63" s="19">
        <f>BK63/3</f>
        <v>0</v>
      </c>
      <c r="BF63" s="12">
        <f>SUMIFS('[1]3. Expenditure Journal'!$N:$N,'[1]3. Expenditure Journal'!$Y:$Y,'12. Data'!$B63,'[1]3. Expenditure Journal'!$B:$B,'12. Data'!BF$4)</f>
        <v>0</v>
      </c>
      <c r="BG63" s="21">
        <f>BE63-BF63</f>
        <v>0</v>
      </c>
      <c r="BH63" s="19">
        <f>BK63/3</f>
        <v>0</v>
      </c>
      <c r="BI63" s="12">
        <f>SUMIFS('[1]3. Expenditure Journal'!$N:$N,'[1]3. Expenditure Journal'!$Y:$Y,'12. Data'!$B63,'[1]3. Expenditure Journal'!$B:$B,'12. Data'!BI$4)</f>
        <v>0</v>
      </c>
      <c r="BJ63" s="21">
        <f>BH63-BI63</f>
        <v>0</v>
      </c>
      <c r="BK63" s="18">
        <f>IFERROR(VLOOKUP($B63, '[1]2. Budget'!$C$10:$CN$93, 63, 2), 0)</f>
        <v>0</v>
      </c>
      <c r="BL63" s="18">
        <f>BC63+BF63+BI63</f>
        <v>0</v>
      </c>
      <c r="BM63" s="18">
        <f>BK63-BL63</f>
        <v>0</v>
      </c>
      <c r="BN63" s="19">
        <f>BW63/3</f>
        <v>0</v>
      </c>
      <c r="BO63" s="12">
        <f>SUMIFS('[1]3. Expenditure Journal'!$N:$N,'[1]3. Expenditure Journal'!$Y:$Y,'12. Data'!$B63,'[1]3. Expenditure Journal'!$B:$B,'12. Data'!BO$4)</f>
        <v>0</v>
      </c>
      <c r="BP63" s="21">
        <f>BN63-BO63</f>
        <v>0</v>
      </c>
      <c r="BQ63" s="19">
        <f>BW63/3</f>
        <v>0</v>
      </c>
      <c r="BR63" s="12">
        <f>SUMIFS('[1]3. Expenditure Journal'!$N:$N,'[1]3. Expenditure Journal'!$Y:$Y,'12. Data'!$B63,'[1]3. Expenditure Journal'!$B:$B,'12. Data'!BR$4)</f>
        <v>0</v>
      </c>
      <c r="BS63" s="21">
        <f>BQ63-BR63</f>
        <v>0</v>
      </c>
      <c r="BT63" s="19">
        <f>BW63/3</f>
        <v>0</v>
      </c>
      <c r="BU63" s="12">
        <f>SUMIFS('[1]3. Expenditure Journal'!$N:$N,'[1]3. Expenditure Journal'!$Y:$Y,'12. Data'!$B63,'[1]3. Expenditure Journal'!$B:$B,'12. Data'!BU$4)</f>
        <v>0</v>
      </c>
      <c r="BV63" s="21">
        <f>BT63-BU63</f>
        <v>0</v>
      </c>
      <c r="BW63" s="18">
        <f>IFERROR(VLOOKUP($B63, '[1]2. Budget'!$C$10:$CN$93, 68, 2), 0)</f>
        <v>0</v>
      </c>
      <c r="BX63" s="18">
        <f>BO63+BR63+BU63</f>
        <v>0</v>
      </c>
      <c r="BY63" s="18">
        <f>BW63-BX63</f>
        <v>0</v>
      </c>
      <c r="BZ63" s="19">
        <f>CI63/3</f>
        <v>22956.695805499625</v>
      </c>
      <c r="CA63" s="12">
        <f>SUMIFS('[1]3. Expenditure Journal'!$N:$N,'[1]3. Expenditure Journal'!$Y:$Y,'12. Data'!$B63,'[1]3. Expenditure Journal'!$B:$B,'12. Data'!CA$4)</f>
        <v>0</v>
      </c>
      <c r="CB63" s="21">
        <f>BZ63-CA63</f>
        <v>22956.695805499625</v>
      </c>
      <c r="CC63" s="19">
        <f>CI63/3</f>
        <v>22956.695805499625</v>
      </c>
      <c r="CD63" s="12">
        <f>SUMIFS('[1]3. Expenditure Journal'!$N:$N,'[1]3. Expenditure Journal'!$Y:$Y,'12. Data'!$B63,'[1]3. Expenditure Journal'!$B:$B,'12. Data'!CD$4)</f>
        <v>0</v>
      </c>
      <c r="CE63" s="21">
        <f>CC63-CD63</f>
        <v>22956.695805499625</v>
      </c>
      <c r="CF63" s="19">
        <f>CI63/3</f>
        <v>22956.695805499625</v>
      </c>
      <c r="CG63" s="12">
        <f>SUMIFS('[1]3. Expenditure Journal'!$N:$N,'[1]3. Expenditure Journal'!$Y:$Y,'12. Data'!$B63,'[1]3. Expenditure Journal'!$B:$B,'12. Data'!CG$4)</f>
        <v>0</v>
      </c>
      <c r="CH63" s="21">
        <f>CF63-CG63</f>
        <v>22956.695805499625</v>
      </c>
      <c r="CI63" s="18">
        <f>IFERROR(VLOOKUP($B63, '[1]2. Budget'!$C$10:$CN$93, 73, 2), 0)</f>
        <v>68870.087416498878</v>
      </c>
      <c r="CJ63" s="18">
        <f>CA63+CD63+CG63</f>
        <v>0</v>
      </c>
      <c r="CK63" s="18">
        <f>CI63-CJ63</f>
        <v>68870.087416498878</v>
      </c>
      <c r="CL63" s="19">
        <f>CU63/3</f>
        <v>0</v>
      </c>
      <c r="CM63" s="12">
        <f>SUMIFS('[1]3. Expenditure Journal'!$N:$N,'[1]3. Expenditure Journal'!$Y:$Y,'12. Data'!$B63,'[1]3. Expenditure Journal'!$B:$B,'12. Data'!CM$4)</f>
        <v>0</v>
      </c>
      <c r="CN63" s="21">
        <f>CL63-CM63</f>
        <v>0</v>
      </c>
      <c r="CO63" s="19">
        <f>CU63/3</f>
        <v>0</v>
      </c>
      <c r="CP63" s="12">
        <f>SUMIFS('[1]3. Expenditure Journal'!$N:$N,'[1]3. Expenditure Journal'!$Y:$Y,'12. Data'!$B63,'[1]3. Expenditure Journal'!$B:$B,'12. Data'!CP$4)</f>
        <v>0</v>
      </c>
      <c r="CQ63" s="21">
        <f>CO63-CP63</f>
        <v>0</v>
      </c>
      <c r="CR63" s="19">
        <f>CU63/3</f>
        <v>0</v>
      </c>
      <c r="CS63" s="12">
        <f>SUMIFS('[1]3. Expenditure Journal'!$N:$N,'[1]3. Expenditure Journal'!$Y:$Y,'12. Data'!$B63,'[1]3. Expenditure Journal'!$B:$B,'12. Data'!CS$4)</f>
        <v>0</v>
      </c>
      <c r="CT63" s="21">
        <f>CR63-CS63</f>
        <v>0</v>
      </c>
      <c r="CU63" s="18">
        <f>IFERROR(VLOOKUP($B63, '[1]2. Budget'!$C$10:$CN$93, 78, 2), 0)</f>
        <v>0</v>
      </c>
      <c r="CV63" s="18">
        <f>CM63+CP63+CS63</f>
        <v>0</v>
      </c>
      <c r="CW63" s="18">
        <f>CU63-CV63</f>
        <v>0</v>
      </c>
      <c r="DA63" s="12">
        <f>SUMIFS($F63:$CW63,$F$6:$CW$6,DA$6,$F$4:$CW$4,DA$5)+CX156</f>
        <v>0</v>
      </c>
      <c r="DB63" s="13">
        <f>SUMIFS($F63:$CW63,$F$6:$CW$6,DB$6,$F$4:$CW$4,DB$5)+CY63</f>
        <v>0</v>
      </c>
      <c r="DC63" s="13">
        <f>SUMIFS($F63:$CW63,$F$6:$CW$6,DC$6,$F$4:$CW$4,DC$5)+CZ63</f>
        <v>0</v>
      </c>
      <c r="DD63" s="13">
        <f>SUMIFS($F63:$CW63,$F$6:$CW$6,DD$6,$F$4:$CW$4,DD$5)+DA63</f>
        <v>0</v>
      </c>
      <c r="DE63" s="13">
        <f>SUMIFS($F63:$CW63,$F$6:$CW$6,DE$6,$F$4:$CW$4,DE$5)+DB63</f>
        <v>0</v>
      </c>
      <c r="DF63" s="13">
        <f>SUMIFS($F63:$CW63,$F$6:$CW$6,DF$6,$F$4:$CW$4,DF$5)+DC63</f>
        <v>0</v>
      </c>
      <c r="DG63" s="13">
        <f>SUMIFS($F63:$CW63,$F$6:$CW$6,DG$6,$F$4:$CW$4,DG$5)+DD63</f>
        <v>0</v>
      </c>
      <c r="DH63" s="13">
        <f>SUMIFS($F63:$CW63,$F$6:$CW$6,DH$6,$F$4:$CW$4,DH$5)+DE63</f>
        <v>0</v>
      </c>
      <c r="DI63" s="13">
        <f>SUMIFS($F63:$CW63,$F$6:$CW$6,DI$6,$F$4:$CW$4,DI$5)+DF63</f>
        <v>0</v>
      </c>
      <c r="DJ63" s="13">
        <f>SUMIFS($F63:$CW63,$F$6:$CW$6,DJ$6,$F$4:$CW$4,DJ$5)+DG63</f>
        <v>0</v>
      </c>
      <c r="DK63" s="13">
        <f>SUMIFS($F63:$CW63,$F$6:$CW$6,DK$6,$F$4:$CW$4,DK$5)+DH63</f>
        <v>0</v>
      </c>
      <c r="DL63" s="13">
        <f>SUMIFS($F63:$CW63,$F$6:$CW$6,DL$6,$F$4:$CW$4,DL$5)+DI63</f>
        <v>0</v>
      </c>
      <c r="DM63" s="13">
        <f>SUMIFS($F63:$CW63,$F$6:$CW$6,DM$6,$F$4:$CW$4,DM$5)+DJ63</f>
        <v>0</v>
      </c>
      <c r="DN63" s="13">
        <f>SUMIFS($F63:$CW63,$F$6:$CW$6,DN$6,$F$4:$CW$4,DN$5)+DK63</f>
        <v>0</v>
      </c>
      <c r="DO63" s="13">
        <f>SUMIFS($F63:$CW63,$F$6:$CW$6,DO$6,$F$4:$CW$4,DO$5)+DL63</f>
        <v>0</v>
      </c>
      <c r="DP63" s="13">
        <f>SUMIFS($F63:$CW63,$F$6:$CW$6,DP$6,$F$4:$CW$4,DP$5)+DM63</f>
        <v>0</v>
      </c>
      <c r="DQ63" s="13">
        <f>SUMIFS($F63:$CW63,$F$6:$CW$6,DQ$6,$F$4:$CW$4,DQ$5)+DN63</f>
        <v>0</v>
      </c>
      <c r="DR63" s="13">
        <f>SUMIFS($F63:$CW63,$F$6:$CW$6,DR$6,$F$4:$CW$4,DR$5)+DO63</f>
        <v>0</v>
      </c>
      <c r="DS63" s="13">
        <f>SUMIFS($F63:$CW63,$F$6:$CW$6,DS$6,$F$4:$CW$4,DS$5)+DP63</f>
        <v>22956.695805499625</v>
      </c>
      <c r="DT63" s="13">
        <f>SUMIFS($F63:$CW63,$F$6:$CW$6,DT$6,$F$4:$CW$4,DT$5)+DQ63</f>
        <v>0</v>
      </c>
      <c r="DU63" s="13">
        <f>SUMIFS($F63:$CW63,$F$6:$CW$6,DU$6,$F$4:$CW$4,DU$5)+DR63</f>
        <v>22956.695805499625</v>
      </c>
      <c r="DV63" s="13">
        <f>SUMIFS($F63:$CW63,$F$6:$CW$6,DV$6,$F$4:$CW$4,DV$5)+DS63</f>
        <v>45913.39161099925</v>
      </c>
      <c r="DW63" s="13">
        <f>SUMIFS($F63:$CW63,$F$6:$CW$6,DW$6,$F$4:$CW$4,DW$5)+DT63</f>
        <v>0</v>
      </c>
      <c r="DX63" s="13">
        <f>SUMIFS($F63:$CW63,$F$6:$CW$6,DX$6,$F$4:$CW$4,DX$5)+DU63</f>
        <v>45913.39161099925</v>
      </c>
      <c r="DY63" s="13">
        <f>SUMIFS($F63:$CW63,$F$6:$CW$6,DY$6,$F$4:$CW$4,DY$5)+DV63</f>
        <v>68870.087416498878</v>
      </c>
      <c r="DZ63" s="13">
        <f>SUMIFS($F63:$CW63,$F$6:$CW$6,DZ$6,$F$4:$CW$4,DZ$5)+DW63</f>
        <v>0</v>
      </c>
      <c r="EA63" s="13">
        <f>SUMIFS($F63:$CW63,$F$6:$CW$6,EA$6,$F$4:$CW$4,EA$5)+DX63</f>
        <v>68870.087416498878</v>
      </c>
      <c r="EB63" s="13">
        <f>SUMIFS($F63:$CW63,$F$6:$CW$6,EB$6,$F$4:$CW$4,EB$5)+DY63</f>
        <v>68870.087416498878</v>
      </c>
      <c r="EC63" s="13">
        <f>SUMIFS($F63:$CW63,$F$6:$CW$6,EC$6,$F$4:$CW$4,EC$5)+DZ63</f>
        <v>0</v>
      </c>
      <c r="ED63" s="13">
        <f>SUMIFS($F63:$CW63,$F$6:$CW$6,ED$6,$F$4:$CW$4,ED$5)+EA63</f>
        <v>68870.087416498878</v>
      </c>
      <c r="EE63" s="13">
        <f>SUMIFS($F63:$CW63,$F$6:$CW$6,EE$6,$F$4:$CW$4,EE$5)+EB63</f>
        <v>68870.087416498878</v>
      </c>
      <c r="EF63" s="13">
        <f>SUMIFS($F63:$CW63,$F$6:$CW$6,EF$6,$F$4:$CW$4,EF$5)+EC63</f>
        <v>0</v>
      </c>
      <c r="EG63" s="13">
        <f>SUMIFS($F63:$CW63,$F$6:$CW$6,EG$6,$F$4:$CW$4,EG$5)+ED63</f>
        <v>68870.087416498878</v>
      </c>
      <c r="EH63" s="13">
        <f>SUMIFS($F63:$CW63,$F$6:$CW$6,EH$6,$F$4:$CW$4,EH$5)+EE63</f>
        <v>68870.087416498878</v>
      </c>
      <c r="EI63" s="13">
        <f>SUMIFS($F63:$CW63,$F$6:$CW$6,EI$6,$F$4:$CW$4,EI$5)+EF63</f>
        <v>0</v>
      </c>
      <c r="EJ63" s="13">
        <f>SUMIFS($F63:$CW63,$F$6:$CW$6,EJ$6,$F$4:$CW$4,EJ$5)+EG63</f>
        <v>68870.087416498878</v>
      </c>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5"/>
    </row>
    <row r="64" spans="2:212" ht="29" x14ac:dyDescent="0.35">
      <c r="B64" s="23">
        <v>1838</v>
      </c>
      <c r="D64" s="22" t="str">
        <f>IFERROR(VLOOKUP($B64,'[1]2. Budget'!$C$7:$CN$104,5,2),"-")</f>
        <v>Kidz Alive - Orientation/induction workshop for interventionists on adherence for children</v>
      </c>
      <c r="E64" s="22" t="str">
        <f>IFERROR(VLOOKUP($B64,'[1]2. Budget'!$C$7:$CN$104,7,2),"-")</f>
        <v>2.1 Training related per diems/transport/other costs</v>
      </c>
      <c r="BB64" s="19">
        <f>BK64/3</f>
        <v>0</v>
      </c>
      <c r="BC64" s="12">
        <f>SUMIFS('[1]3. Expenditure Journal'!$N:$N,'[1]3. Expenditure Journal'!$Y:$Y,'12. Data'!$B64,'[1]3. Expenditure Journal'!$B:$B,'12. Data'!BC$4)</f>
        <v>0</v>
      </c>
      <c r="BD64" s="21">
        <f>BB64-BC64</f>
        <v>0</v>
      </c>
      <c r="BE64" s="19">
        <f>BK64/3</f>
        <v>0</v>
      </c>
      <c r="BF64" s="12">
        <f>SUMIFS('[1]3. Expenditure Journal'!$N:$N,'[1]3. Expenditure Journal'!$Y:$Y,'12. Data'!$B64,'[1]3. Expenditure Journal'!$B:$B,'12. Data'!BF$4)</f>
        <v>0</v>
      </c>
      <c r="BG64" s="21">
        <f>BE64-BF64</f>
        <v>0</v>
      </c>
      <c r="BH64" s="19">
        <f>BK64/3</f>
        <v>0</v>
      </c>
      <c r="BI64" s="12">
        <f>SUMIFS('[1]3. Expenditure Journal'!$N:$N,'[1]3. Expenditure Journal'!$Y:$Y,'12. Data'!$B64,'[1]3. Expenditure Journal'!$B:$B,'12. Data'!BI$4)</f>
        <v>0</v>
      </c>
      <c r="BJ64" s="21">
        <f>BH64-BI64</f>
        <v>0</v>
      </c>
      <c r="BK64" s="18">
        <f>IFERROR(VLOOKUP($B64, '[1]2. Budget'!$C$10:$CN$93, 63, 2), 0)</f>
        <v>0</v>
      </c>
      <c r="BL64" s="18">
        <f>BC64+BF64+BI64</f>
        <v>0</v>
      </c>
      <c r="BM64" s="18">
        <f>BK64-BL64</f>
        <v>0</v>
      </c>
      <c r="BN64" s="19">
        <f>BW64/3</f>
        <v>0</v>
      </c>
      <c r="BO64" s="12">
        <f>SUMIFS('[1]3. Expenditure Journal'!$N:$N,'[1]3. Expenditure Journal'!$Y:$Y,'12. Data'!$B64,'[1]3. Expenditure Journal'!$B:$B,'12. Data'!BO$4)</f>
        <v>0</v>
      </c>
      <c r="BP64" s="21">
        <f>BN64-BO64</f>
        <v>0</v>
      </c>
      <c r="BQ64" s="19">
        <f>BW64/3</f>
        <v>0</v>
      </c>
      <c r="BR64" s="12">
        <f>SUMIFS('[1]3. Expenditure Journal'!$N:$N,'[1]3. Expenditure Journal'!$Y:$Y,'12. Data'!$B64,'[1]3. Expenditure Journal'!$B:$B,'12. Data'!BR$4)</f>
        <v>0</v>
      </c>
      <c r="BS64" s="21">
        <f>BQ64-BR64</f>
        <v>0</v>
      </c>
      <c r="BT64" s="19">
        <f>BW64/3</f>
        <v>0</v>
      </c>
      <c r="BU64" s="12">
        <f>SUMIFS('[1]3. Expenditure Journal'!$N:$N,'[1]3. Expenditure Journal'!$Y:$Y,'12. Data'!$B64,'[1]3. Expenditure Journal'!$B:$B,'12. Data'!BU$4)</f>
        <v>0</v>
      </c>
      <c r="BV64" s="21">
        <f>BT64-BU64</f>
        <v>0</v>
      </c>
      <c r="BW64" s="18">
        <f>IFERROR(VLOOKUP($B64, '[1]2. Budget'!$C$10:$CN$93, 68, 2), 0)</f>
        <v>0</v>
      </c>
      <c r="BX64" s="18">
        <f>BO64+BR64+BU64</f>
        <v>0</v>
      </c>
      <c r="BY64" s="18">
        <f>BW64-BX64</f>
        <v>0</v>
      </c>
      <c r="BZ64" s="19">
        <f>CI64/3</f>
        <v>22956.695805499625</v>
      </c>
      <c r="CA64" s="12">
        <f>SUMIFS('[1]3. Expenditure Journal'!$N:$N,'[1]3. Expenditure Journal'!$Y:$Y,'12. Data'!$B64,'[1]3. Expenditure Journal'!$B:$B,'12. Data'!CA$4)</f>
        <v>0</v>
      </c>
      <c r="CB64" s="21">
        <f>BZ64-CA64</f>
        <v>22956.695805499625</v>
      </c>
      <c r="CC64" s="19">
        <f>CI64/3</f>
        <v>22956.695805499625</v>
      </c>
      <c r="CD64" s="12">
        <f>SUMIFS('[1]3. Expenditure Journal'!$N:$N,'[1]3. Expenditure Journal'!$Y:$Y,'12. Data'!$B64,'[1]3. Expenditure Journal'!$B:$B,'12. Data'!CD$4)</f>
        <v>0</v>
      </c>
      <c r="CE64" s="21">
        <f>CC64-CD64</f>
        <v>22956.695805499625</v>
      </c>
      <c r="CF64" s="19">
        <f>CI64/3</f>
        <v>22956.695805499625</v>
      </c>
      <c r="CG64" s="12">
        <f>SUMIFS('[1]3. Expenditure Journal'!$N:$N,'[1]3. Expenditure Journal'!$Y:$Y,'12. Data'!$B64,'[1]3. Expenditure Journal'!$B:$B,'12. Data'!CG$4)</f>
        <v>0</v>
      </c>
      <c r="CH64" s="21">
        <f>CF64-CG64</f>
        <v>22956.695805499625</v>
      </c>
      <c r="CI64" s="18">
        <f>IFERROR(VLOOKUP($B64, '[1]2. Budget'!$C$10:$CN$93, 73, 2), 0)</f>
        <v>68870.087416498878</v>
      </c>
      <c r="CJ64" s="18">
        <f>CA64+CD64+CG64</f>
        <v>0</v>
      </c>
      <c r="CK64" s="18">
        <f>CI64-CJ64</f>
        <v>68870.087416498878</v>
      </c>
      <c r="CL64" s="19">
        <f>CU64/3</f>
        <v>0</v>
      </c>
      <c r="CM64" s="12">
        <f>SUMIFS('[1]3. Expenditure Journal'!$N:$N,'[1]3. Expenditure Journal'!$Y:$Y,'12. Data'!$B64,'[1]3. Expenditure Journal'!$B:$B,'12. Data'!CM$4)</f>
        <v>0</v>
      </c>
      <c r="CN64" s="21">
        <f>CL64-CM64</f>
        <v>0</v>
      </c>
      <c r="CO64" s="19">
        <f>CU64/3</f>
        <v>0</v>
      </c>
      <c r="CP64" s="12">
        <f>SUMIFS('[1]3. Expenditure Journal'!$N:$N,'[1]3. Expenditure Journal'!$Y:$Y,'12. Data'!$B64,'[1]3. Expenditure Journal'!$B:$B,'12. Data'!CP$4)</f>
        <v>0</v>
      </c>
      <c r="CQ64" s="21">
        <f>CO64-CP64</f>
        <v>0</v>
      </c>
      <c r="CR64" s="19">
        <f>CU64/3</f>
        <v>0</v>
      </c>
      <c r="CS64" s="12">
        <f>SUMIFS('[1]3. Expenditure Journal'!$N:$N,'[1]3. Expenditure Journal'!$Y:$Y,'12. Data'!$B64,'[1]3. Expenditure Journal'!$B:$B,'12. Data'!CS$4)</f>
        <v>0</v>
      </c>
      <c r="CT64" s="21">
        <f>CR64-CS64</f>
        <v>0</v>
      </c>
      <c r="CU64" s="18">
        <f>IFERROR(VLOOKUP($B64, '[1]2. Budget'!$C$10:$CN$93, 78, 2), 0)</f>
        <v>0</v>
      </c>
      <c r="CV64" s="18">
        <f>CM64+CP64+CS64</f>
        <v>0</v>
      </c>
      <c r="CW64" s="18">
        <f>CU64-CV64</f>
        <v>0</v>
      </c>
      <c r="DA64" s="12">
        <f>SUMIFS($F64:$CW64,$F$6:$CW$6,DA$6,$F$4:$CW$4,DA$5)+CX157</f>
        <v>0</v>
      </c>
      <c r="DB64" s="13">
        <f>SUMIFS($F64:$CW64,$F$6:$CW$6,DB$6,$F$4:$CW$4,DB$5)+CY64</f>
        <v>0</v>
      </c>
      <c r="DC64" s="13">
        <f>SUMIFS($F64:$CW64,$F$6:$CW$6,DC$6,$F$4:$CW$4,DC$5)+CZ64</f>
        <v>0</v>
      </c>
      <c r="DD64" s="13">
        <f>SUMIFS($F64:$CW64,$F$6:$CW$6,DD$6,$F$4:$CW$4,DD$5)+DA64</f>
        <v>0</v>
      </c>
      <c r="DE64" s="13">
        <f>SUMIFS($F64:$CW64,$F$6:$CW$6,DE$6,$F$4:$CW$4,DE$5)+DB64</f>
        <v>0</v>
      </c>
      <c r="DF64" s="13">
        <f>SUMIFS($F64:$CW64,$F$6:$CW$6,DF$6,$F$4:$CW$4,DF$5)+DC64</f>
        <v>0</v>
      </c>
      <c r="DG64" s="13">
        <f>SUMIFS($F64:$CW64,$F$6:$CW$6,DG$6,$F$4:$CW$4,DG$5)+DD64</f>
        <v>0</v>
      </c>
      <c r="DH64" s="13">
        <f>SUMIFS($F64:$CW64,$F$6:$CW$6,DH$6,$F$4:$CW$4,DH$5)+DE64</f>
        <v>0</v>
      </c>
      <c r="DI64" s="13">
        <f>SUMIFS($F64:$CW64,$F$6:$CW$6,DI$6,$F$4:$CW$4,DI$5)+DF64</f>
        <v>0</v>
      </c>
      <c r="DJ64" s="13">
        <f>SUMIFS($F64:$CW64,$F$6:$CW$6,DJ$6,$F$4:$CW$4,DJ$5)+DG64</f>
        <v>0</v>
      </c>
      <c r="DK64" s="13">
        <f>SUMIFS($F64:$CW64,$F$6:$CW$6,DK$6,$F$4:$CW$4,DK$5)+DH64</f>
        <v>0</v>
      </c>
      <c r="DL64" s="13">
        <f>SUMIFS($F64:$CW64,$F$6:$CW$6,DL$6,$F$4:$CW$4,DL$5)+DI64</f>
        <v>0</v>
      </c>
      <c r="DM64" s="13">
        <f>SUMIFS($F64:$CW64,$F$6:$CW$6,DM$6,$F$4:$CW$4,DM$5)+DJ64</f>
        <v>0</v>
      </c>
      <c r="DN64" s="13">
        <f>SUMIFS($F64:$CW64,$F$6:$CW$6,DN$6,$F$4:$CW$4,DN$5)+DK64</f>
        <v>0</v>
      </c>
      <c r="DO64" s="13">
        <f>SUMIFS($F64:$CW64,$F$6:$CW$6,DO$6,$F$4:$CW$4,DO$5)+DL64</f>
        <v>0</v>
      </c>
      <c r="DP64" s="13">
        <f>SUMIFS($F64:$CW64,$F$6:$CW$6,DP$6,$F$4:$CW$4,DP$5)+DM64</f>
        <v>0</v>
      </c>
      <c r="DQ64" s="13">
        <f>SUMIFS($F64:$CW64,$F$6:$CW$6,DQ$6,$F$4:$CW$4,DQ$5)+DN64</f>
        <v>0</v>
      </c>
      <c r="DR64" s="13">
        <f>SUMIFS($F64:$CW64,$F$6:$CW$6,DR$6,$F$4:$CW$4,DR$5)+DO64</f>
        <v>0</v>
      </c>
      <c r="DS64" s="13">
        <f>SUMIFS($F64:$CW64,$F$6:$CW$6,DS$6,$F$4:$CW$4,DS$5)+DP64</f>
        <v>22956.695805499625</v>
      </c>
      <c r="DT64" s="13">
        <f>SUMIFS($F64:$CW64,$F$6:$CW$6,DT$6,$F$4:$CW$4,DT$5)+DQ64</f>
        <v>0</v>
      </c>
      <c r="DU64" s="13">
        <f>SUMIFS($F64:$CW64,$F$6:$CW$6,DU$6,$F$4:$CW$4,DU$5)+DR64</f>
        <v>22956.695805499625</v>
      </c>
      <c r="DV64" s="13">
        <f>SUMIFS($F64:$CW64,$F$6:$CW$6,DV$6,$F$4:$CW$4,DV$5)+DS64</f>
        <v>45913.39161099925</v>
      </c>
      <c r="DW64" s="13">
        <f>SUMIFS($F64:$CW64,$F$6:$CW$6,DW$6,$F$4:$CW$4,DW$5)+DT64</f>
        <v>0</v>
      </c>
      <c r="DX64" s="13">
        <f>SUMIFS($F64:$CW64,$F$6:$CW$6,DX$6,$F$4:$CW$4,DX$5)+DU64</f>
        <v>45913.39161099925</v>
      </c>
      <c r="DY64" s="13">
        <f>SUMIFS($F64:$CW64,$F$6:$CW$6,DY$6,$F$4:$CW$4,DY$5)+DV64</f>
        <v>68870.087416498878</v>
      </c>
      <c r="DZ64" s="13">
        <f>SUMIFS($F64:$CW64,$F$6:$CW$6,DZ$6,$F$4:$CW$4,DZ$5)+DW64</f>
        <v>0</v>
      </c>
      <c r="EA64" s="13">
        <f>SUMIFS($F64:$CW64,$F$6:$CW$6,EA$6,$F$4:$CW$4,EA$5)+DX64</f>
        <v>68870.087416498878</v>
      </c>
      <c r="EB64" s="13">
        <f>SUMIFS($F64:$CW64,$F$6:$CW$6,EB$6,$F$4:$CW$4,EB$5)+DY64</f>
        <v>68870.087416498878</v>
      </c>
      <c r="EC64" s="13">
        <f>SUMIFS($F64:$CW64,$F$6:$CW$6,EC$6,$F$4:$CW$4,EC$5)+DZ64</f>
        <v>0</v>
      </c>
      <c r="ED64" s="13">
        <f>SUMIFS($F64:$CW64,$F$6:$CW$6,ED$6,$F$4:$CW$4,ED$5)+EA64</f>
        <v>68870.087416498878</v>
      </c>
      <c r="EE64" s="13">
        <f>SUMIFS($F64:$CW64,$F$6:$CW$6,EE$6,$F$4:$CW$4,EE$5)+EB64</f>
        <v>68870.087416498878</v>
      </c>
      <c r="EF64" s="13">
        <f>SUMIFS($F64:$CW64,$F$6:$CW$6,EF$6,$F$4:$CW$4,EF$5)+EC64</f>
        <v>0</v>
      </c>
      <c r="EG64" s="13">
        <f>SUMIFS($F64:$CW64,$F$6:$CW$6,EG$6,$F$4:$CW$4,EG$5)+ED64</f>
        <v>68870.087416498878</v>
      </c>
      <c r="EH64" s="13">
        <f>SUMIFS($F64:$CW64,$F$6:$CW$6,EH$6,$F$4:$CW$4,EH$5)+EE64</f>
        <v>68870.087416498878</v>
      </c>
      <c r="EI64" s="13">
        <f>SUMIFS($F64:$CW64,$F$6:$CW$6,EI$6,$F$4:$CW$4,EI$5)+EF64</f>
        <v>0</v>
      </c>
      <c r="EJ64" s="13">
        <f>SUMIFS($F64:$CW64,$F$6:$CW$6,EJ$6,$F$4:$CW$4,EJ$5)+EG64</f>
        <v>68870.087416498878</v>
      </c>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5"/>
    </row>
    <row r="65" spans="2:212" ht="29" x14ac:dyDescent="0.35">
      <c r="B65" s="23">
        <v>1839</v>
      </c>
      <c r="D65" s="22" t="str">
        <f>IFERROR(VLOOKUP($B65,'[1]2. Budget'!$C$7:$CN$104,5,2),"-")</f>
        <v>Kidz Alive - Orientation/induction workshop for interventionists on foundations of working with Children - Refresher Training</v>
      </c>
      <c r="E65" s="22" t="str">
        <f>IFERROR(VLOOKUP($B65,'[1]2. Budget'!$C$7:$CN$104,7,2),"-")</f>
        <v>2.1 Training related per diems/transport/other costs</v>
      </c>
      <c r="BB65" s="19">
        <f>BK65/3</f>
        <v>0</v>
      </c>
      <c r="BC65" s="12">
        <f>SUMIFS('[1]3. Expenditure Journal'!$N:$N,'[1]3. Expenditure Journal'!$Y:$Y,'12. Data'!$B65,'[1]3. Expenditure Journal'!$B:$B,'12. Data'!BC$4)</f>
        <v>0</v>
      </c>
      <c r="BD65" s="21">
        <f>BB65-BC65</f>
        <v>0</v>
      </c>
      <c r="BE65" s="19">
        <f>BK65/3</f>
        <v>0</v>
      </c>
      <c r="BF65" s="12">
        <f>SUMIFS('[1]3. Expenditure Journal'!$N:$N,'[1]3. Expenditure Journal'!$Y:$Y,'12. Data'!$B65,'[1]3. Expenditure Journal'!$B:$B,'12. Data'!BF$4)</f>
        <v>0</v>
      </c>
      <c r="BG65" s="21">
        <f>BE65-BF65</f>
        <v>0</v>
      </c>
      <c r="BH65" s="19">
        <f>BK65/3</f>
        <v>0</v>
      </c>
      <c r="BI65" s="12">
        <f>SUMIFS('[1]3. Expenditure Journal'!$N:$N,'[1]3. Expenditure Journal'!$Y:$Y,'12. Data'!$B65,'[1]3. Expenditure Journal'!$B:$B,'12. Data'!BI$4)</f>
        <v>0</v>
      </c>
      <c r="BJ65" s="21">
        <f>BH65-BI65</f>
        <v>0</v>
      </c>
      <c r="BK65" s="18">
        <f>IFERROR(VLOOKUP($B65, '[1]2. Budget'!$C$10:$CN$93, 63, 2), 0)</f>
        <v>0</v>
      </c>
      <c r="BL65" s="18">
        <f>BC65+BF65+BI65</f>
        <v>0</v>
      </c>
      <c r="BM65" s="18">
        <f>BK65-BL65</f>
        <v>0</v>
      </c>
      <c r="BN65" s="19">
        <f>BW65/3</f>
        <v>0</v>
      </c>
      <c r="BO65" s="12">
        <f>SUMIFS('[1]3. Expenditure Journal'!$N:$N,'[1]3. Expenditure Journal'!$Y:$Y,'12. Data'!$B65,'[1]3. Expenditure Journal'!$B:$B,'12. Data'!BO$4)</f>
        <v>0</v>
      </c>
      <c r="BP65" s="21">
        <f>BN65-BO65</f>
        <v>0</v>
      </c>
      <c r="BQ65" s="19">
        <f>BW65/3</f>
        <v>0</v>
      </c>
      <c r="BR65" s="12">
        <f>SUMIFS('[1]3. Expenditure Journal'!$N:$N,'[1]3. Expenditure Journal'!$Y:$Y,'12. Data'!$B65,'[1]3. Expenditure Journal'!$B:$B,'12. Data'!BR$4)</f>
        <v>0</v>
      </c>
      <c r="BS65" s="21">
        <f>BQ65-BR65</f>
        <v>0</v>
      </c>
      <c r="BT65" s="19">
        <f>BW65/3</f>
        <v>0</v>
      </c>
      <c r="BU65" s="12">
        <f>SUMIFS('[1]3. Expenditure Journal'!$N:$N,'[1]3. Expenditure Journal'!$Y:$Y,'12. Data'!$B65,'[1]3. Expenditure Journal'!$B:$B,'12. Data'!BU$4)</f>
        <v>0</v>
      </c>
      <c r="BV65" s="21">
        <f>BT65-BU65</f>
        <v>0</v>
      </c>
      <c r="BW65" s="18">
        <f>IFERROR(VLOOKUP($B65, '[1]2. Budget'!$C$10:$CN$93, 68, 2), 0)</f>
        <v>0</v>
      </c>
      <c r="BX65" s="18">
        <f>BO65+BR65+BU65</f>
        <v>0</v>
      </c>
      <c r="BY65" s="18">
        <f>BW65-BX65</f>
        <v>0</v>
      </c>
      <c r="BZ65" s="19">
        <f>CI65/3</f>
        <v>0</v>
      </c>
      <c r="CA65" s="12">
        <f>SUMIFS('[1]3. Expenditure Journal'!$N:$N,'[1]3. Expenditure Journal'!$Y:$Y,'12. Data'!$B65,'[1]3. Expenditure Journal'!$B:$B,'12. Data'!CA$4)</f>
        <v>0</v>
      </c>
      <c r="CB65" s="21">
        <f>BZ65-CA65</f>
        <v>0</v>
      </c>
      <c r="CC65" s="19">
        <f>CI65/3</f>
        <v>0</v>
      </c>
      <c r="CD65" s="12">
        <f>SUMIFS('[1]3. Expenditure Journal'!$N:$N,'[1]3. Expenditure Journal'!$Y:$Y,'12. Data'!$B65,'[1]3. Expenditure Journal'!$B:$B,'12. Data'!CD$4)</f>
        <v>0</v>
      </c>
      <c r="CE65" s="21">
        <f>CC65-CD65</f>
        <v>0</v>
      </c>
      <c r="CF65" s="19">
        <f>CI65/3</f>
        <v>0</v>
      </c>
      <c r="CG65" s="12">
        <f>SUMIFS('[1]3. Expenditure Journal'!$N:$N,'[1]3. Expenditure Journal'!$Y:$Y,'12. Data'!$B65,'[1]3. Expenditure Journal'!$B:$B,'12. Data'!CG$4)</f>
        <v>0</v>
      </c>
      <c r="CH65" s="21">
        <f>CF65-CG65</f>
        <v>0</v>
      </c>
      <c r="CI65" s="18">
        <f>IFERROR(VLOOKUP($B65, '[1]2. Budget'!$C$10:$CN$93, 73, 2), 0)</f>
        <v>0</v>
      </c>
      <c r="CJ65" s="18">
        <f>CA65+CD65+CG65</f>
        <v>0</v>
      </c>
      <c r="CK65" s="18">
        <f>CI65-CJ65</f>
        <v>0</v>
      </c>
      <c r="CL65" s="19">
        <f>CU65/3</f>
        <v>0</v>
      </c>
      <c r="CM65" s="12">
        <f>SUMIFS('[1]3. Expenditure Journal'!$N:$N,'[1]3. Expenditure Journal'!$Y:$Y,'12. Data'!$B65,'[1]3. Expenditure Journal'!$B:$B,'12. Data'!CM$4)</f>
        <v>0</v>
      </c>
      <c r="CN65" s="21">
        <f>CL65-CM65</f>
        <v>0</v>
      </c>
      <c r="CO65" s="19">
        <f>CU65/3</f>
        <v>0</v>
      </c>
      <c r="CP65" s="12">
        <f>SUMIFS('[1]3. Expenditure Journal'!$N:$N,'[1]3. Expenditure Journal'!$Y:$Y,'12. Data'!$B65,'[1]3. Expenditure Journal'!$B:$B,'12. Data'!CP$4)</f>
        <v>0</v>
      </c>
      <c r="CQ65" s="21">
        <f>CO65-CP65</f>
        <v>0</v>
      </c>
      <c r="CR65" s="19">
        <f>CU65/3</f>
        <v>0</v>
      </c>
      <c r="CS65" s="12">
        <f>SUMIFS('[1]3. Expenditure Journal'!$N:$N,'[1]3. Expenditure Journal'!$Y:$Y,'12. Data'!$B65,'[1]3. Expenditure Journal'!$B:$B,'12. Data'!CS$4)</f>
        <v>0</v>
      </c>
      <c r="CT65" s="21">
        <f>CR65-CS65</f>
        <v>0</v>
      </c>
      <c r="CU65" s="18">
        <f>IFERROR(VLOOKUP($B65, '[1]2. Budget'!$C$10:$CN$93, 78, 2), 0)</f>
        <v>0</v>
      </c>
      <c r="CV65" s="18">
        <f>CM65+CP65+CS65</f>
        <v>0</v>
      </c>
      <c r="CW65" s="18">
        <f>CU65-CV65</f>
        <v>0</v>
      </c>
      <c r="DA65" s="12">
        <f>SUMIFS($F65:$CW65,$F$6:$CW$6,DA$6,$F$4:$CW$4,DA$5)+CX158</f>
        <v>0</v>
      </c>
      <c r="DB65" s="13">
        <f>SUMIFS($F65:$CW65,$F$6:$CW$6,DB$6,$F$4:$CW$4,DB$5)+CY65</f>
        <v>0</v>
      </c>
      <c r="DC65" s="13">
        <f>SUMIFS($F65:$CW65,$F$6:$CW$6,DC$6,$F$4:$CW$4,DC$5)+CZ65</f>
        <v>0</v>
      </c>
      <c r="DD65" s="13">
        <f>SUMIFS($F65:$CW65,$F$6:$CW$6,DD$6,$F$4:$CW$4,DD$5)+DA65</f>
        <v>0</v>
      </c>
      <c r="DE65" s="13">
        <f>SUMIFS($F65:$CW65,$F$6:$CW$6,DE$6,$F$4:$CW$4,DE$5)+DB65</f>
        <v>0</v>
      </c>
      <c r="DF65" s="13">
        <f>SUMIFS($F65:$CW65,$F$6:$CW$6,DF$6,$F$4:$CW$4,DF$5)+DC65</f>
        <v>0</v>
      </c>
      <c r="DG65" s="13">
        <f>SUMIFS($F65:$CW65,$F$6:$CW$6,DG$6,$F$4:$CW$4,DG$5)+DD65</f>
        <v>0</v>
      </c>
      <c r="DH65" s="13">
        <f>SUMIFS($F65:$CW65,$F$6:$CW$6,DH$6,$F$4:$CW$4,DH$5)+DE65</f>
        <v>0</v>
      </c>
      <c r="DI65" s="13">
        <f>SUMIFS($F65:$CW65,$F$6:$CW$6,DI$6,$F$4:$CW$4,DI$5)+DF65</f>
        <v>0</v>
      </c>
      <c r="DJ65" s="13">
        <f>SUMIFS($F65:$CW65,$F$6:$CW$6,DJ$6,$F$4:$CW$4,DJ$5)+DG65</f>
        <v>0</v>
      </c>
      <c r="DK65" s="13">
        <f>SUMIFS($F65:$CW65,$F$6:$CW$6,DK$6,$F$4:$CW$4,DK$5)+DH65</f>
        <v>0</v>
      </c>
      <c r="DL65" s="13">
        <f>SUMIFS($F65:$CW65,$F$6:$CW$6,DL$6,$F$4:$CW$4,DL$5)+DI65</f>
        <v>0</v>
      </c>
      <c r="DM65" s="13">
        <f>SUMIFS($F65:$CW65,$F$6:$CW$6,DM$6,$F$4:$CW$4,DM$5)+DJ65</f>
        <v>0</v>
      </c>
      <c r="DN65" s="13">
        <f>SUMIFS($F65:$CW65,$F$6:$CW$6,DN$6,$F$4:$CW$4,DN$5)+DK65</f>
        <v>0</v>
      </c>
      <c r="DO65" s="13">
        <f>SUMIFS($F65:$CW65,$F$6:$CW$6,DO$6,$F$4:$CW$4,DO$5)+DL65</f>
        <v>0</v>
      </c>
      <c r="DP65" s="13">
        <f>SUMIFS($F65:$CW65,$F$6:$CW$6,DP$6,$F$4:$CW$4,DP$5)+DM65</f>
        <v>0</v>
      </c>
      <c r="DQ65" s="13">
        <f>SUMIFS($F65:$CW65,$F$6:$CW$6,DQ$6,$F$4:$CW$4,DQ$5)+DN65</f>
        <v>0</v>
      </c>
      <c r="DR65" s="13">
        <f>SUMIFS($F65:$CW65,$F$6:$CW$6,DR$6,$F$4:$CW$4,DR$5)+DO65</f>
        <v>0</v>
      </c>
      <c r="DS65" s="13">
        <f>SUMIFS($F65:$CW65,$F$6:$CW$6,DS$6,$F$4:$CW$4,DS$5)+DP65</f>
        <v>0</v>
      </c>
      <c r="DT65" s="13">
        <f>SUMIFS($F65:$CW65,$F$6:$CW$6,DT$6,$F$4:$CW$4,DT$5)+DQ65</f>
        <v>0</v>
      </c>
      <c r="DU65" s="13">
        <f>SUMIFS($F65:$CW65,$F$6:$CW$6,DU$6,$F$4:$CW$4,DU$5)+DR65</f>
        <v>0</v>
      </c>
      <c r="DV65" s="13">
        <f>SUMIFS($F65:$CW65,$F$6:$CW$6,DV$6,$F$4:$CW$4,DV$5)+DS65</f>
        <v>0</v>
      </c>
      <c r="DW65" s="13">
        <f>SUMIFS($F65:$CW65,$F$6:$CW$6,DW$6,$F$4:$CW$4,DW$5)+DT65</f>
        <v>0</v>
      </c>
      <c r="DX65" s="13">
        <f>SUMIFS($F65:$CW65,$F$6:$CW$6,DX$6,$F$4:$CW$4,DX$5)+DU65</f>
        <v>0</v>
      </c>
      <c r="DY65" s="13">
        <f>SUMIFS($F65:$CW65,$F$6:$CW$6,DY$6,$F$4:$CW$4,DY$5)+DV65</f>
        <v>0</v>
      </c>
      <c r="DZ65" s="13">
        <f>SUMIFS($F65:$CW65,$F$6:$CW$6,DZ$6,$F$4:$CW$4,DZ$5)+DW65</f>
        <v>0</v>
      </c>
      <c r="EA65" s="13">
        <f>SUMIFS($F65:$CW65,$F$6:$CW$6,EA$6,$F$4:$CW$4,EA$5)+DX65</f>
        <v>0</v>
      </c>
      <c r="EB65" s="13">
        <f>SUMIFS($F65:$CW65,$F$6:$CW$6,EB$6,$F$4:$CW$4,EB$5)+DY65</f>
        <v>0</v>
      </c>
      <c r="EC65" s="13">
        <f>SUMIFS($F65:$CW65,$F$6:$CW$6,EC$6,$F$4:$CW$4,EC$5)+DZ65</f>
        <v>0</v>
      </c>
      <c r="ED65" s="13">
        <f>SUMIFS($F65:$CW65,$F$6:$CW$6,ED$6,$F$4:$CW$4,ED$5)+EA65</f>
        <v>0</v>
      </c>
      <c r="EE65" s="13">
        <f>SUMIFS($F65:$CW65,$F$6:$CW$6,EE$6,$F$4:$CW$4,EE$5)+EB65</f>
        <v>0</v>
      </c>
      <c r="EF65" s="13">
        <f>SUMIFS($F65:$CW65,$F$6:$CW$6,EF$6,$F$4:$CW$4,EF$5)+EC65</f>
        <v>0</v>
      </c>
      <c r="EG65" s="13">
        <f>SUMIFS($F65:$CW65,$F$6:$CW$6,EG$6,$F$4:$CW$4,EG$5)+ED65</f>
        <v>0</v>
      </c>
      <c r="EH65" s="13">
        <f>SUMIFS($F65:$CW65,$F$6:$CW$6,EH$6,$F$4:$CW$4,EH$5)+EE65</f>
        <v>0</v>
      </c>
      <c r="EI65" s="13">
        <f>SUMIFS($F65:$CW65,$F$6:$CW$6,EI$6,$F$4:$CW$4,EI$5)+EF65</f>
        <v>0</v>
      </c>
      <c r="EJ65" s="13">
        <f>SUMIFS($F65:$CW65,$F$6:$CW$6,EJ$6,$F$4:$CW$4,EJ$5)+EG65</f>
        <v>0</v>
      </c>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row>
    <row r="66" spans="2:212" ht="29" x14ac:dyDescent="0.35">
      <c r="B66" s="23">
        <v>1840</v>
      </c>
      <c r="D66" s="22" t="str">
        <f>IFERROR(VLOOKUP($B66,'[1]2. Budget'!$C$7:$CN$104,5,2),"-")</f>
        <v>Kidz Alive - Orientation/induction workshop for interventionists on adherence for children - Refresher Training</v>
      </c>
      <c r="E66" s="22" t="str">
        <f>IFERROR(VLOOKUP($B66,'[1]2. Budget'!$C$7:$CN$104,7,2),"-")</f>
        <v>2.1 Training related per diems/transport/other costs</v>
      </c>
      <c r="BB66" s="19">
        <f>BK66/3</f>
        <v>0</v>
      </c>
      <c r="BC66" s="12">
        <f>SUMIFS('[1]3. Expenditure Journal'!$N:$N,'[1]3. Expenditure Journal'!$Y:$Y,'12. Data'!$B66,'[1]3. Expenditure Journal'!$B:$B,'12. Data'!BC$4)</f>
        <v>0</v>
      </c>
      <c r="BD66" s="21">
        <f>BB66-BC66</f>
        <v>0</v>
      </c>
      <c r="BE66" s="19">
        <f>BK66/3</f>
        <v>0</v>
      </c>
      <c r="BF66" s="12">
        <f>SUMIFS('[1]3. Expenditure Journal'!$N:$N,'[1]3. Expenditure Journal'!$Y:$Y,'12. Data'!$B66,'[1]3. Expenditure Journal'!$B:$B,'12. Data'!BF$4)</f>
        <v>0</v>
      </c>
      <c r="BG66" s="21">
        <f>BE66-BF66</f>
        <v>0</v>
      </c>
      <c r="BH66" s="19">
        <f>BK66/3</f>
        <v>0</v>
      </c>
      <c r="BI66" s="12">
        <f>SUMIFS('[1]3. Expenditure Journal'!$N:$N,'[1]3. Expenditure Journal'!$Y:$Y,'12. Data'!$B66,'[1]3. Expenditure Journal'!$B:$B,'12. Data'!BI$4)</f>
        <v>0</v>
      </c>
      <c r="BJ66" s="21">
        <f>BH66-BI66</f>
        <v>0</v>
      </c>
      <c r="BK66" s="18">
        <f>IFERROR(VLOOKUP($B66, '[1]2. Budget'!$C$10:$CN$93, 63, 2), 0)</f>
        <v>0</v>
      </c>
      <c r="BL66" s="18">
        <f>BC66+BF66+BI66</f>
        <v>0</v>
      </c>
      <c r="BM66" s="18">
        <f>BK66-BL66</f>
        <v>0</v>
      </c>
      <c r="BN66" s="19">
        <f>BW66/3</f>
        <v>0</v>
      </c>
      <c r="BO66" s="12">
        <f>SUMIFS('[1]3. Expenditure Journal'!$N:$N,'[1]3. Expenditure Journal'!$Y:$Y,'12. Data'!$B66,'[1]3. Expenditure Journal'!$B:$B,'12. Data'!BO$4)</f>
        <v>0</v>
      </c>
      <c r="BP66" s="21">
        <f>BN66-BO66</f>
        <v>0</v>
      </c>
      <c r="BQ66" s="19">
        <f>BW66/3</f>
        <v>0</v>
      </c>
      <c r="BR66" s="12">
        <f>SUMIFS('[1]3. Expenditure Journal'!$N:$N,'[1]3. Expenditure Journal'!$Y:$Y,'12. Data'!$B66,'[1]3. Expenditure Journal'!$B:$B,'12. Data'!BR$4)</f>
        <v>0</v>
      </c>
      <c r="BS66" s="21">
        <f>BQ66-BR66</f>
        <v>0</v>
      </c>
      <c r="BT66" s="19">
        <f>BW66/3</f>
        <v>0</v>
      </c>
      <c r="BU66" s="12">
        <f>SUMIFS('[1]3. Expenditure Journal'!$N:$N,'[1]3. Expenditure Journal'!$Y:$Y,'12. Data'!$B66,'[1]3. Expenditure Journal'!$B:$B,'12. Data'!BU$4)</f>
        <v>0</v>
      </c>
      <c r="BV66" s="21">
        <f>BT66-BU66</f>
        <v>0</v>
      </c>
      <c r="BW66" s="18">
        <f>IFERROR(VLOOKUP($B66, '[1]2. Budget'!$C$10:$CN$93, 68, 2), 0)</f>
        <v>0</v>
      </c>
      <c r="BX66" s="18">
        <f>BO66+BR66+BU66</f>
        <v>0</v>
      </c>
      <c r="BY66" s="18">
        <f>BW66-BX66</f>
        <v>0</v>
      </c>
      <c r="BZ66" s="19">
        <f>CI66/3</f>
        <v>0</v>
      </c>
      <c r="CA66" s="12">
        <f>SUMIFS('[1]3. Expenditure Journal'!$N:$N,'[1]3. Expenditure Journal'!$Y:$Y,'12. Data'!$B66,'[1]3. Expenditure Journal'!$B:$B,'12. Data'!CA$4)</f>
        <v>0</v>
      </c>
      <c r="CB66" s="21">
        <f>BZ66-CA66</f>
        <v>0</v>
      </c>
      <c r="CC66" s="19">
        <f>CI66/3</f>
        <v>0</v>
      </c>
      <c r="CD66" s="12">
        <f>SUMIFS('[1]3. Expenditure Journal'!$N:$N,'[1]3. Expenditure Journal'!$Y:$Y,'12. Data'!$B66,'[1]3. Expenditure Journal'!$B:$B,'12. Data'!CD$4)</f>
        <v>0</v>
      </c>
      <c r="CE66" s="21">
        <f>CC66-CD66</f>
        <v>0</v>
      </c>
      <c r="CF66" s="19">
        <f>CI66/3</f>
        <v>0</v>
      </c>
      <c r="CG66" s="12">
        <f>SUMIFS('[1]3. Expenditure Journal'!$N:$N,'[1]3. Expenditure Journal'!$Y:$Y,'12. Data'!$B66,'[1]3. Expenditure Journal'!$B:$B,'12. Data'!CG$4)</f>
        <v>0</v>
      </c>
      <c r="CH66" s="21">
        <f>CF66-CG66</f>
        <v>0</v>
      </c>
      <c r="CI66" s="18">
        <f>IFERROR(VLOOKUP($B66, '[1]2. Budget'!$C$10:$CN$93, 73, 2), 0)</f>
        <v>0</v>
      </c>
      <c r="CJ66" s="18">
        <f>CA66+CD66+CG66</f>
        <v>0</v>
      </c>
      <c r="CK66" s="18">
        <f>CI66-CJ66</f>
        <v>0</v>
      </c>
      <c r="CL66" s="19">
        <f>CU66/3</f>
        <v>0</v>
      </c>
      <c r="CM66" s="12">
        <f>SUMIFS('[1]3. Expenditure Journal'!$N:$N,'[1]3. Expenditure Journal'!$Y:$Y,'12. Data'!$B66,'[1]3. Expenditure Journal'!$B:$B,'12. Data'!CM$4)</f>
        <v>0</v>
      </c>
      <c r="CN66" s="21">
        <f>CL66-CM66</f>
        <v>0</v>
      </c>
      <c r="CO66" s="19">
        <f>CU66/3</f>
        <v>0</v>
      </c>
      <c r="CP66" s="12">
        <f>SUMIFS('[1]3. Expenditure Journal'!$N:$N,'[1]3. Expenditure Journal'!$Y:$Y,'12. Data'!$B66,'[1]3. Expenditure Journal'!$B:$B,'12. Data'!CP$4)</f>
        <v>0</v>
      </c>
      <c r="CQ66" s="21">
        <f>CO66-CP66</f>
        <v>0</v>
      </c>
      <c r="CR66" s="19">
        <f>CU66/3</f>
        <v>0</v>
      </c>
      <c r="CS66" s="12">
        <f>SUMIFS('[1]3. Expenditure Journal'!$N:$N,'[1]3. Expenditure Journal'!$Y:$Y,'12. Data'!$B66,'[1]3. Expenditure Journal'!$B:$B,'12. Data'!CS$4)</f>
        <v>0</v>
      </c>
      <c r="CT66" s="21">
        <f>CR66-CS66</f>
        <v>0</v>
      </c>
      <c r="CU66" s="18">
        <f>IFERROR(VLOOKUP($B66, '[1]2. Budget'!$C$10:$CN$93, 78, 2), 0)</f>
        <v>0</v>
      </c>
      <c r="CV66" s="18">
        <f>CM66+CP66+CS66</f>
        <v>0</v>
      </c>
      <c r="CW66" s="18">
        <f>CU66-CV66</f>
        <v>0</v>
      </c>
      <c r="DA66" s="12">
        <f>SUMIFS($F66:$CW66,$F$6:$CW$6,DA$6,$F$4:$CW$4,DA$5)+CX159</f>
        <v>0</v>
      </c>
      <c r="DB66" s="13">
        <f>SUMIFS($F66:$CW66,$F$6:$CW$6,DB$6,$F$4:$CW$4,DB$5)+CY66</f>
        <v>0</v>
      </c>
      <c r="DC66" s="13">
        <f>SUMIFS($F66:$CW66,$F$6:$CW$6,DC$6,$F$4:$CW$4,DC$5)+CZ66</f>
        <v>0</v>
      </c>
      <c r="DD66" s="13">
        <f>SUMIFS($F66:$CW66,$F$6:$CW$6,DD$6,$F$4:$CW$4,DD$5)+DA66</f>
        <v>0</v>
      </c>
      <c r="DE66" s="13">
        <f>SUMIFS($F66:$CW66,$F$6:$CW$6,DE$6,$F$4:$CW$4,DE$5)+DB66</f>
        <v>0</v>
      </c>
      <c r="DF66" s="13">
        <f>SUMIFS($F66:$CW66,$F$6:$CW$6,DF$6,$F$4:$CW$4,DF$5)+DC66</f>
        <v>0</v>
      </c>
      <c r="DG66" s="13">
        <f>SUMIFS($F66:$CW66,$F$6:$CW$6,DG$6,$F$4:$CW$4,DG$5)+DD66</f>
        <v>0</v>
      </c>
      <c r="DH66" s="13">
        <f>SUMIFS($F66:$CW66,$F$6:$CW$6,DH$6,$F$4:$CW$4,DH$5)+DE66</f>
        <v>0</v>
      </c>
      <c r="DI66" s="13">
        <f>SUMIFS($F66:$CW66,$F$6:$CW$6,DI$6,$F$4:$CW$4,DI$5)+DF66</f>
        <v>0</v>
      </c>
      <c r="DJ66" s="13">
        <f>SUMIFS($F66:$CW66,$F$6:$CW$6,DJ$6,$F$4:$CW$4,DJ$5)+DG66</f>
        <v>0</v>
      </c>
      <c r="DK66" s="13">
        <f>SUMIFS($F66:$CW66,$F$6:$CW$6,DK$6,$F$4:$CW$4,DK$5)+DH66</f>
        <v>0</v>
      </c>
      <c r="DL66" s="13">
        <f>SUMIFS($F66:$CW66,$F$6:$CW$6,DL$6,$F$4:$CW$4,DL$5)+DI66</f>
        <v>0</v>
      </c>
      <c r="DM66" s="13">
        <f>SUMIFS($F66:$CW66,$F$6:$CW$6,DM$6,$F$4:$CW$4,DM$5)+DJ66</f>
        <v>0</v>
      </c>
      <c r="DN66" s="13">
        <f>SUMIFS($F66:$CW66,$F$6:$CW$6,DN$6,$F$4:$CW$4,DN$5)+DK66</f>
        <v>0</v>
      </c>
      <c r="DO66" s="13">
        <f>SUMIFS($F66:$CW66,$F$6:$CW$6,DO$6,$F$4:$CW$4,DO$5)+DL66</f>
        <v>0</v>
      </c>
      <c r="DP66" s="13">
        <f>SUMIFS($F66:$CW66,$F$6:$CW$6,DP$6,$F$4:$CW$4,DP$5)+DM66</f>
        <v>0</v>
      </c>
      <c r="DQ66" s="13">
        <f>SUMIFS($F66:$CW66,$F$6:$CW$6,DQ$6,$F$4:$CW$4,DQ$5)+DN66</f>
        <v>0</v>
      </c>
      <c r="DR66" s="13">
        <f>SUMIFS($F66:$CW66,$F$6:$CW$6,DR$6,$F$4:$CW$4,DR$5)+DO66</f>
        <v>0</v>
      </c>
      <c r="DS66" s="13">
        <f>SUMIFS($F66:$CW66,$F$6:$CW$6,DS$6,$F$4:$CW$4,DS$5)+DP66</f>
        <v>0</v>
      </c>
      <c r="DT66" s="13">
        <f>SUMIFS($F66:$CW66,$F$6:$CW$6,DT$6,$F$4:$CW$4,DT$5)+DQ66</f>
        <v>0</v>
      </c>
      <c r="DU66" s="13">
        <f>SUMIFS($F66:$CW66,$F$6:$CW$6,DU$6,$F$4:$CW$4,DU$5)+DR66</f>
        <v>0</v>
      </c>
      <c r="DV66" s="13">
        <f>SUMIFS($F66:$CW66,$F$6:$CW$6,DV$6,$F$4:$CW$4,DV$5)+DS66</f>
        <v>0</v>
      </c>
      <c r="DW66" s="13">
        <f>SUMIFS($F66:$CW66,$F$6:$CW$6,DW$6,$F$4:$CW$4,DW$5)+DT66</f>
        <v>0</v>
      </c>
      <c r="DX66" s="13">
        <f>SUMIFS($F66:$CW66,$F$6:$CW$6,DX$6,$F$4:$CW$4,DX$5)+DU66</f>
        <v>0</v>
      </c>
      <c r="DY66" s="13">
        <f>SUMIFS($F66:$CW66,$F$6:$CW$6,DY$6,$F$4:$CW$4,DY$5)+DV66</f>
        <v>0</v>
      </c>
      <c r="DZ66" s="13">
        <f>SUMIFS($F66:$CW66,$F$6:$CW$6,DZ$6,$F$4:$CW$4,DZ$5)+DW66</f>
        <v>0</v>
      </c>
      <c r="EA66" s="13">
        <f>SUMIFS($F66:$CW66,$F$6:$CW$6,EA$6,$F$4:$CW$4,EA$5)+DX66</f>
        <v>0</v>
      </c>
      <c r="EB66" s="13">
        <f>SUMIFS($F66:$CW66,$F$6:$CW$6,EB$6,$F$4:$CW$4,EB$5)+DY66</f>
        <v>0</v>
      </c>
      <c r="EC66" s="13">
        <f>SUMIFS($F66:$CW66,$F$6:$CW$6,EC$6,$F$4:$CW$4,EC$5)+DZ66</f>
        <v>0</v>
      </c>
      <c r="ED66" s="13">
        <f>SUMIFS($F66:$CW66,$F$6:$CW$6,ED$6,$F$4:$CW$4,ED$5)+EA66</f>
        <v>0</v>
      </c>
      <c r="EE66" s="13">
        <f>SUMIFS($F66:$CW66,$F$6:$CW$6,EE$6,$F$4:$CW$4,EE$5)+EB66</f>
        <v>0</v>
      </c>
      <c r="EF66" s="13">
        <f>SUMIFS($F66:$CW66,$F$6:$CW$6,EF$6,$F$4:$CW$4,EF$5)+EC66</f>
        <v>0</v>
      </c>
      <c r="EG66" s="13">
        <f>SUMIFS($F66:$CW66,$F$6:$CW$6,EG$6,$F$4:$CW$4,EG$5)+ED66</f>
        <v>0</v>
      </c>
      <c r="EH66" s="13">
        <f>SUMIFS($F66:$CW66,$F$6:$CW$6,EH$6,$F$4:$CW$4,EH$5)+EE66</f>
        <v>0</v>
      </c>
      <c r="EI66" s="13">
        <f>SUMIFS($F66:$CW66,$F$6:$CW$6,EI$6,$F$4:$CW$4,EI$5)+EF66</f>
        <v>0</v>
      </c>
      <c r="EJ66" s="13">
        <f>SUMIFS($F66:$CW66,$F$6:$CW$6,EJ$6,$F$4:$CW$4,EJ$5)+EG66</f>
        <v>0</v>
      </c>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5"/>
    </row>
    <row r="67" spans="2:212" ht="29" x14ac:dyDescent="0.35">
      <c r="B67" s="23">
        <v>1841</v>
      </c>
      <c r="D67" s="22" t="str">
        <f>IFERROR(VLOOKUP($B67,'[1]2. Budget'!$C$7:$CN$104,5,2),"-")</f>
        <v>Vhutshilo - Conduct training for peer educations on evidence based support curriculum for 15-19 year old ALHIV in the community</v>
      </c>
      <c r="E67" s="22" t="str">
        <f>IFERROR(VLOOKUP($B67,'[1]2. Budget'!$C$7:$CN$104,7,2),"-")</f>
        <v>2.1 Training related per diems/transport/other costs</v>
      </c>
      <c r="BB67" s="19">
        <f>BK67/3</f>
        <v>0</v>
      </c>
      <c r="BC67" s="12">
        <f>SUMIFS('[1]3. Expenditure Journal'!$N:$N,'[1]3. Expenditure Journal'!$Y:$Y,'12. Data'!$B67,'[1]3. Expenditure Journal'!$B:$B,'12. Data'!BC$4)</f>
        <v>0</v>
      </c>
      <c r="BD67" s="21">
        <f>BB67-BC67</f>
        <v>0</v>
      </c>
      <c r="BE67" s="19">
        <f>BK67/3</f>
        <v>0</v>
      </c>
      <c r="BF67" s="12">
        <f>SUMIFS('[1]3. Expenditure Journal'!$N:$N,'[1]3. Expenditure Journal'!$Y:$Y,'12. Data'!$B67,'[1]3. Expenditure Journal'!$B:$B,'12. Data'!BF$4)</f>
        <v>0</v>
      </c>
      <c r="BG67" s="21">
        <f>BE67-BF67</f>
        <v>0</v>
      </c>
      <c r="BH67" s="19">
        <f>BK67/3</f>
        <v>0</v>
      </c>
      <c r="BI67" s="12">
        <f>SUMIFS('[1]3. Expenditure Journal'!$N:$N,'[1]3. Expenditure Journal'!$Y:$Y,'12. Data'!$B67,'[1]3. Expenditure Journal'!$B:$B,'12. Data'!BI$4)</f>
        <v>0</v>
      </c>
      <c r="BJ67" s="21">
        <f>BH67-BI67</f>
        <v>0</v>
      </c>
      <c r="BK67" s="18">
        <f>IFERROR(VLOOKUP($B67, '[1]2. Budget'!$C$10:$CN$93, 63, 2), 0)</f>
        <v>0</v>
      </c>
      <c r="BL67" s="18">
        <f>BC67+BF67+BI67</f>
        <v>0</v>
      </c>
      <c r="BM67" s="18">
        <f>BK67-BL67</f>
        <v>0</v>
      </c>
      <c r="BN67" s="19">
        <f>BW67/3</f>
        <v>0</v>
      </c>
      <c r="BO67" s="12">
        <f>SUMIFS('[1]3. Expenditure Journal'!$N:$N,'[1]3. Expenditure Journal'!$Y:$Y,'12. Data'!$B67,'[1]3. Expenditure Journal'!$B:$B,'12. Data'!BO$4)</f>
        <v>0</v>
      </c>
      <c r="BP67" s="21">
        <f>BN67-BO67</f>
        <v>0</v>
      </c>
      <c r="BQ67" s="19">
        <f>BW67/3</f>
        <v>0</v>
      </c>
      <c r="BR67" s="12">
        <f>SUMIFS('[1]3. Expenditure Journal'!$N:$N,'[1]3. Expenditure Journal'!$Y:$Y,'12. Data'!$B67,'[1]3. Expenditure Journal'!$B:$B,'12. Data'!BR$4)</f>
        <v>0</v>
      </c>
      <c r="BS67" s="21">
        <f>BQ67-BR67</f>
        <v>0</v>
      </c>
      <c r="BT67" s="19">
        <f>BW67/3</f>
        <v>0</v>
      </c>
      <c r="BU67" s="12">
        <f>SUMIFS('[1]3. Expenditure Journal'!$N:$N,'[1]3. Expenditure Journal'!$Y:$Y,'12. Data'!$B67,'[1]3. Expenditure Journal'!$B:$B,'12. Data'!BU$4)</f>
        <v>0</v>
      </c>
      <c r="BV67" s="21">
        <f>BT67-BU67</f>
        <v>0</v>
      </c>
      <c r="BW67" s="18">
        <f>IFERROR(VLOOKUP($B67, '[1]2. Budget'!$C$10:$CN$93, 68, 2), 0)</f>
        <v>0</v>
      </c>
      <c r="BX67" s="18">
        <f>BO67+BR67+BU67</f>
        <v>0</v>
      </c>
      <c r="BY67" s="18">
        <f>BW67-BX67</f>
        <v>0</v>
      </c>
      <c r="BZ67" s="19">
        <f>CI67/3</f>
        <v>4270.21024250145</v>
      </c>
      <c r="CA67" s="12">
        <f>SUMIFS('[1]3. Expenditure Journal'!$N:$N,'[1]3. Expenditure Journal'!$Y:$Y,'12. Data'!$B67,'[1]3. Expenditure Journal'!$B:$B,'12. Data'!CA$4)</f>
        <v>0</v>
      </c>
      <c r="CB67" s="21">
        <f>BZ67-CA67</f>
        <v>4270.21024250145</v>
      </c>
      <c r="CC67" s="19">
        <f>CI67/3</f>
        <v>4270.21024250145</v>
      </c>
      <c r="CD67" s="12">
        <f>SUMIFS('[1]3. Expenditure Journal'!$N:$N,'[1]3. Expenditure Journal'!$Y:$Y,'12. Data'!$B67,'[1]3. Expenditure Journal'!$B:$B,'12. Data'!CD$4)</f>
        <v>0</v>
      </c>
      <c r="CE67" s="21">
        <f>CC67-CD67</f>
        <v>4270.21024250145</v>
      </c>
      <c r="CF67" s="19">
        <f>CI67/3</f>
        <v>4270.21024250145</v>
      </c>
      <c r="CG67" s="12">
        <f>SUMIFS('[1]3. Expenditure Journal'!$N:$N,'[1]3. Expenditure Journal'!$Y:$Y,'12. Data'!$B67,'[1]3. Expenditure Journal'!$B:$B,'12. Data'!CG$4)</f>
        <v>0</v>
      </c>
      <c r="CH67" s="21">
        <f>CF67-CG67</f>
        <v>4270.21024250145</v>
      </c>
      <c r="CI67" s="18">
        <f>IFERROR(VLOOKUP($B67, '[1]2. Budget'!$C$10:$CN$93, 73, 2), 0)</f>
        <v>12810.630727504349</v>
      </c>
      <c r="CJ67" s="18">
        <f>CA67+CD67+CG67</f>
        <v>0</v>
      </c>
      <c r="CK67" s="18">
        <f>CI67-CJ67</f>
        <v>12810.630727504349</v>
      </c>
      <c r="CL67" s="19">
        <f>CU67/3</f>
        <v>0</v>
      </c>
      <c r="CM67" s="12">
        <f>SUMIFS('[1]3. Expenditure Journal'!$N:$N,'[1]3. Expenditure Journal'!$Y:$Y,'12. Data'!$B67,'[1]3. Expenditure Journal'!$B:$B,'12. Data'!CM$4)</f>
        <v>0</v>
      </c>
      <c r="CN67" s="21">
        <f>CL67-CM67</f>
        <v>0</v>
      </c>
      <c r="CO67" s="19">
        <f>CU67/3</f>
        <v>0</v>
      </c>
      <c r="CP67" s="12">
        <f>SUMIFS('[1]3. Expenditure Journal'!$N:$N,'[1]3. Expenditure Journal'!$Y:$Y,'12. Data'!$B67,'[1]3. Expenditure Journal'!$B:$B,'12. Data'!CP$4)</f>
        <v>0</v>
      </c>
      <c r="CQ67" s="21">
        <f>CO67-CP67</f>
        <v>0</v>
      </c>
      <c r="CR67" s="19">
        <f>CU67/3</f>
        <v>0</v>
      </c>
      <c r="CS67" s="12">
        <f>SUMIFS('[1]3. Expenditure Journal'!$N:$N,'[1]3. Expenditure Journal'!$Y:$Y,'12. Data'!$B67,'[1]3. Expenditure Journal'!$B:$B,'12. Data'!CS$4)</f>
        <v>0</v>
      </c>
      <c r="CT67" s="21">
        <f>CR67-CS67</f>
        <v>0</v>
      </c>
      <c r="CU67" s="18">
        <f>IFERROR(VLOOKUP($B67, '[1]2. Budget'!$C$10:$CN$93, 78, 2), 0)</f>
        <v>0</v>
      </c>
      <c r="CV67" s="18">
        <f>CM67+CP67+CS67</f>
        <v>0</v>
      </c>
      <c r="CW67" s="18">
        <f>CU67-CV67</f>
        <v>0</v>
      </c>
      <c r="DA67" s="12">
        <f>SUMIFS($F67:$CW67,$F$6:$CW$6,DA$6,$F$4:$CW$4,DA$5)+CX160</f>
        <v>0</v>
      </c>
      <c r="DB67" s="13">
        <f>SUMIFS($F67:$CW67,$F$6:$CW$6,DB$6,$F$4:$CW$4,DB$5)+CY67</f>
        <v>0</v>
      </c>
      <c r="DC67" s="13">
        <f>SUMIFS($F67:$CW67,$F$6:$CW$6,DC$6,$F$4:$CW$4,DC$5)+CZ67</f>
        <v>0</v>
      </c>
      <c r="DD67" s="13">
        <f>SUMIFS($F67:$CW67,$F$6:$CW$6,DD$6,$F$4:$CW$4,DD$5)+DA67</f>
        <v>0</v>
      </c>
      <c r="DE67" s="13">
        <f>SUMIFS($F67:$CW67,$F$6:$CW$6,DE$6,$F$4:$CW$4,DE$5)+DB67</f>
        <v>0</v>
      </c>
      <c r="DF67" s="13">
        <f>SUMIFS($F67:$CW67,$F$6:$CW$6,DF$6,$F$4:$CW$4,DF$5)+DC67</f>
        <v>0</v>
      </c>
      <c r="DG67" s="13">
        <f>SUMIFS($F67:$CW67,$F$6:$CW$6,DG$6,$F$4:$CW$4,DG$5)+DD67</f>
        <v>0</v>
      </c>
      <c r="DH67" s="13">
        <f>SUMIFS($F67:$CW67,$F$6:$CW$6,DH$6,$F$4:$CW$4,DH$5)+DE67</f>
        <v>0</v>
      </c>
      <c r="DI67" s="13">
        <f>SUMIFS($F67:$CW67,$F$6:$CW$6,DI$6,$F$4:$CW$4,DI$5)+DF67</f>
        <v>0</v>
      </c>
      <c r="DJ67" s="13">
        <f>SUMIFS($F67:$CW67,$F$6:$CW$6,DJ$6,$F$4:$CW$4,DJ$5)+DG67</f>
        <v>0</v>
      </c>
      <c r="DK67" s="13">
        <f>SUMIFS($F67:$CW67,$F$6:$CW$6,DK$6,$F$4:$CW$4,DK$5)+DH67</f>
        <v>0</v>
      </c>
      <c r="DL67" s="13">
        <f>SUMIFS($F67:$CW67,$F$6:$CW$6,DL$6,$F$4:$CW$4,DL$5)+DI67</f>
        <v>0</v>
      </c>
      <c r="DM67" s="13">
        <f>SUMIFS($F67:$CW67,$F$6:$CW$6,DM$6,$F$4:$CW$4,DM$5)+DJ67</f>
        <v>0</v>
      </c>
      <c r="DN67" s="13">
        <f>SUMIFS($F67:$CW67,$F$6:$CW$6,DN$6,$F$4:$CW$4,DN$5)+DK67</f>
        <v>0</v>
      </c>
      <c r="DO67" s="13">
        <f>SUMIFS($F67:$CW67,$F$6:$CW$6,DO$6,$F$4:$CW$4,DO$5)+DL67</f>
        <v>0</v>
      </c>
      <c r="DP67" s="13">
        <f>SUMIFS($F67:$CW67,$F$6:$CW$6,DP$6,$F$4:$CW$4,DP$5)+DM67</f>
        <v>0</v>
      </c>
      <c r="DQ67" s="13">
        <f>SUMIFS($F67:$CW67,$F$6:$CW$6,DQ$6,$F$4:$CW$4,DQ$5)+DN67</f>
        <v>0</v>
      </c>
      <c r="DR67" s="13">
        <f>SUMIFS($F67:$CW67,$F$6:$CW$6,DR$6,$F$4:$CW$4,DR$5)+DO67</f>
        <v>0</v>
      </c>
      <c r="DS67" s="13">
        <f>SUMIFS($F67:$CW67,$F$6:$CW$6,DS$6,$F$4:$CW$4,DS$5)+DP67</f>
        <v>4270.21024250145</v>
      </c>
      <c r="DT67" s="13">
        <f>SUMIFS($F67:$CW67,$F$6:$CW$6,DT$6,$F$4:$CW$4,DT$5)+DQ67</f>
        <v>0</v>
      </c>
      <c r="DU67" s="13">
        <f>SUMIFS($F67:$CW67,$F$6:$CW$6,DU$6,$F$4:$CW$4,DU$5)+DR67</f>
        <v>4270.21024250145</v>
      </c>
      <c r="DV67" s="13">
        <f>SUMIFS($F67:$CW67,$F$6:$CW$6,DV$6,$F$4:$CW$4,DV$5)+DS67</f>
        <v>8540.4204850029</v>
      </c>
      <c r="DW67" s="13">
        <f>SUMIFS($F67:$CW67,$F$6:$CW$6,DW$6,$F$4:$CW$4,DW$5)+DT67</f>
        <v>0</v>
      </c>
      <c r="DX67" s="13">
        <f>SUMIFS($F67:$CW67,$F$6:$CW$6,DX$6,$F$4:$CW$4,DX$5)+DU67</f>
        <v>8540.4204850029</v>
      </c>
      <c r="DY67" s="13">
        <f>SUMIFS($F67:$CW67,$F$6:$CW$6,DY$6,$F$4:$CW$4,DY$5)+DV67</f>
        <v>12810.630727504351</v>
      </c>
      <c r="DZ67" s="13">
        <f>SUMIFS($F67:$CW67,$F$6:$CW$6,DZ$6,$F$4:$CW$4,DZ$5)+DW67</f>
        <v>0</v>
      </c>
      <c r="EA67" s="13">
        <f>SUMIFS($F67:$CW67,$F$6:$CW$6,EA$6,$F$4:$CW$4,EA$5)+DX67</f>
        <v>12810.630727504351</v>
      </c>
      <c r="EB67" s="13">
        <f>SUMIFS($F67:$CW67,$F$6:$CW$6,EB$6,$F$4:$CW$4,EB$5)+DY67</f>
        <v>12810.630727504351</v>
      </c>
      <c r="EC67" s="13">
        <f>SUMIFS($F67:$CW67,$F$6:$CW$6,EC$6,$F$4:$CW$4,EC$5)+DZ67</f>
        <v>0</v>
      </c>
      <c r="ED67" s="13">
        <f>SUMIFS($F67:$CW67,$F$6:$CW$6,ED$6,$F$4:$CW$4,ED$5)+EA67</f>
        <v>12810.630727504351</v>
      </c>
      <c r="EE67" s="13">
        <f>SUMIFS($F67:$CW67,$F$6:$CW$6,EE$6,$F$4:$CW$4,EE$5)+EB67</f>
        <v>12810.630727504351</v>
      </c>
      <c r="EF67" s="13">
        <f>SUMIFS($F67:$CW67,$F$6:$CW$6,EF$6,$F$4:$CW$4,EF$5)+EC67</f>
        <v>0</v>
      </c>
      <c r="EG67" s="13">
        <f>SUMIFS($F67:$CW67,$F$6:$CW$6,EG$6,$F$4:$CW$4,EG$5)+ED67</f>
        <v>12810.630727504351</v>
      </c>
      <c r="EH67" s="13">
        <f>SUMIFS($F67:$CW67,$F$6:$CW$6,EH$6,$F$4:$CW$4,EH$5)+EE67</f>
        <v>12810.630727504351</v>
      </c>
      <c r="EI67" s="13">
        <f>SUMIFS($F67:$CW67,$F$6:$CW$6,EI$6,$F$4:$CW$4,EI$5)+EF67</f>
        <v>0</v>
      </c>
      <c r="EJ67" s="13">
        <f>SUMIFS($F67:$CW67,$F$6:$CW$6,EJ$6,$F$4:$CW$4,EJ$5)+EG67</f>
        <v>12810.630727504351</v>
      </c>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5"/>
    </row>
    <row r="68" spans="2:212" ht="43.5" x14ac:dyDescent="0.35">
      <c r="B68" s="23">
        <v>1842</v>
      </c>
      <c r="D68" s="22" t="str">
        <f>IFERROR(VLOOKUP($B68,'[1]2. Budget'!$C$7:$CN$104,5,2),"-")</f>
        <v>Vhutshilo - Conduct training for peer educations on evidence based support curriculum for 15-19 year old ALHIV in the community - Refresher Training</v>
      </c>
      <c r="E68" s="22" t="str">
        <f>IFERROR(VLOOKUP($B68,'[1]2. Budget'!$C$7:$CN$104,7,2),"-")</f>
        <v>2.1 Training related per diems/transport/other costs</v>
      </c>
      <c r="BB68" s="19">
        <f>BK68/3</f>
        <v>0</v>
      </c>
      <c r="BC68" s="12">
        <f>SUMIFS('[1]3. Expenditure Journal'!$N:$N,'[1]3. Expenditure Journal'!$Y:$Y,'12. Data'!$B68,'[1]3. Expenditure Journal'!$B:$B,'12. Data'!BC$4)</f>
        <v>0</v>
      </c>
      <c r="BD68" s="21">
        <f>BB68-BC68</f>
        <v>0</v>
      </c>
      <c r="BE68" s="19">
        <f>BK68/3</f>
        <v>0</v>
      </c>
      <c r="BF68" s="12">
        <f>SUMIFS('[1]3. Expenditure Journal'!$N:$N,'[1]3. Expenditure Journal'!$Y:$Y,'12. Data'!$B68,'[1]3. Expenditure Journal'!$B:$B,'12. Data'!BF$4)</f>
        <v>0</v>
      </c>
      <c r="BG68" s="21">
        <f>BE68-BF68</f>
        <v>0</v>
      </c>
      <c r="BH68" s="19">
        <f>BK68/3</f>
        <v>0</v>
      </c>
      <c r="BI68" s="12">
        <f>SUMIFS('[1]3. Expenditure Journal'!$N:$N,'[1]3. Expenditure Journal'!$Y:$Y,'12. Data'!$B68,'[1]3. Expenditure Journal'!$B:$B,'12. Data'!BI$4)</f>
        <v>0</v>
      </c>
      <c r="BJ68" s="21">
        <f>BH68-BI68</f>
        <v>0</v>
      </c>
      <c r="BK68" s="18">
        <f>IFERROR(VLOOKUP($B68, '[1]2. Budget'!$C$10:$CN$93, 63, 2), 0)</f>
        <v>0</v>
      </c>
      <c r="BL68" s="18">
        <f>BC68+BF68+BI68</f>
        <v>0</v>
      </c>
      <c r="BM68" s="18">
        <f>BK68-BL68</f>
        <v>0</v>
      </c>
      <c r="BN68" s="19">
        <f>BW68/3</f>
        <v>0</v>
      </c>
      <c r="BO68" s="12">
        <f>SUMIFS('[1]3. Expenditure Journal'!$N:$N,'[1]3. Expenditure Journal'!$Y:$Y,'12. Data'!$B68,'[1]3. Expenditure Journal'!$B:$B,'12. Data'!BO$4)</f>
        <v>0</v>
      </c>
      <c r="BP68" s="21">
        <f>BN68-BO68</f>
        <v>0</v>
      </c>
      <c r="BQ68" s="19">
        <f>BW68/3</f>
        <v>0</v>
      </c>
      <c r="BR68" s="12">
        <f>SUMIFS('[1]3. Expenditure Journal'!$N:$N,'[1]3. Expenditure Journal'!$Y:$Y,'12. Data'!$B68,'[1]3. Expenditure Journal'!$B:$B,'12. Data'!BR$4)</f>
        <v>0</v>
      </c>
      <c r="BS68" s="21">
        <f>BQ68-BR68</f>
        <v>0</v>
      </c>
      <c r="BT68" s="19">
        <f>BW68/3</f>
        <v>0</v>
      </c>
      <c r="BU68" s="12">
        <f>SUMIFS('[1]3. Expenditure Journal'!$N:$N,'[1]3. Expenditure Journal'!$Y:$Y,'12. Data'!$B68,'[1]3. Expenditure Journal'!$B:$B,'12. Data'!BU$4)</f>
        <v>0</v>
      </c>
      <c r="BV68" s="21">
        <f>BT68-BU68</f>
        <v>0</v>
      </c>
      <c r="BW68" s="18">
        <f>IFERROR(VLOOKUP($B68, '[1]2. Budget'!$C$10:$CN$93, 68, 2), 0)</f>
        <v>0</v>
      </c>
      <c r="BX68" s="18">
        <f>BO68+BR68+BU68</f>
        <v>0</v>
      </c>
      <c r="BY68" s="18">
        <f>BW68-BX68</f>
        <v>0</v>
      </c>
      <c r="BZ68" s="19">
        <f>CI68/3</f>
        <v>0</v>
      </c>
      <c r="CA68" s="12">
        <f>SUMIFS('[1]3. Expenditure Journal'!$N:$N,'[1]3. Expenditure Journal'!$Y:$Y,'12. Data'!$B68,'[1]3. Expenditure Journal'!$B:$B,'12. Data'!CA$4)</f>
        <v>0</v>
      </c>
      <c r="CB68" s="21">
        <f>BZ68-CA68</f>
        <v>0</v>
      </c>
      <c r="CC68" s="19">
        <f>CI68/3</f>
        <v>0</v>
      </c>
      <c r="CD68" s="12">
        <f>SUMIFS('[1]3. Expenditure Journal'!$N:$N,'[1]3. Expenditure Journal'!$Y:$Y,'12. Data'!$B68,'[1]3. Expenditure Journal'!$B:$B,'12. Data'!CD$4)</f>
        <v>0</v>
      </c>
      <c r="CE68" s="21">
        <f>CC68-CD68</f>
        <v>0</v>
      </c>
      <c r="CF68" s="19">
        <f>CI68/3</f>
        <v>0</v>
      </c>
      <c r="CG68" s="12">
        <f>SUMIFS('[1]3. Expenditure Journal'!$N:$N,'[1]3. Expenditure Journal'!$Y:$Y,'12. Data'!$B68,'[1]3. Expenditure Journal'!$B:$B,'12. Data'!CG$4)</f>
        <v>0</v>
      </c>
      <c r="CH68" s="21">
        <f>CF68-CG68</f>
        <v>0</v>
      </c>
      <c r="CI68" s="18">
        <f>IFERROR(VLOOKUP($B68, '[1]2. Budget'!$C$10:$CN$93, 73, 2), 0)</f>
        <v>0</v>
      </c>
      <c r="CJ68" s="18">
        <f>CA68+CD68+CG68</f>
        <v>0</v>
      </c>
      <c r="CK68" s="18">
        <f>CI68-CJ68</f>
        <v>0</v>
      </c>
      <c r="CL68" s="19">
        <f>CU68/3</f>
        <v>0</v>
      </c>
      <c r="CM68" s="12">
        <f>SUMIFS('[1]3. Expenditure Journal'!$N:$N,'[1]3. Expenditure Journal'!$Y:$Y,'12. Data'!$B68,'[1]3. Expenditure Journal'!$B:$B,'12. Data'!CM$4)</f>
        <v>0</v>
      </c>
      <c r="CN68" s="21">
        <f>CL68-CM68</f>
        <v>0</v>
      </c>
      <c r="CO68" s="19">
        <f>CU68/3</f>
        <v>0</v>
      </c>
      <c r="CP68" s="12">
        <f>SUMIFS('[1]3. Expenditure Journal'!$N:$N,'[1]3. Expenditure Journal'!$Y:$Y,'12. Data'!$B68,'[1]3. Expenditure Journal'!$B:$B,'12. Data'!CP$4)</f>
        <v>0</v>
      </c>
      <c r="CQ68" s="21">
        <f>CO68-CP68</f>
        <v>0</v>
      </c>
      <c r="CR68" s="19">
        <f>CU68/3</f>
        <v>0</v>
      </c>
      <c r="CS68" s="12">
        <f>SUMIFS('[1]3. Expenditure Journal'!$N:$N,'[1]3. Expenditure Journal'!$Y:$Y,'12. Data'!$B68,'[1]3. Expenditure Journal'!$B:$B,'12. Data'!CS$4)</f>
        <v>0</v>
      </c>
      <c r="CT68" s="21">
        <f>CR68-CS68</f>
        <v>0</v>
      </c>
      <c r="CU68" s="18">
        <f>IFERROR(VLOOKUP($B68, '[1]2. Budget'!$C$10:$CN$93, 78, 2), 0)</f>
        <v>0</v>
      </c>
      <c r="CV68" s="18">
        <f>CM68+CP68+CS68</f>
        <v>0</v>
      </c>
      <c r="CW68" s="18">
        <f>CU68-CV68</f>
        <v>0</v>
      </c>
      <c r="DA68" s="12">
        <f>SUMIFS($F68:$CW68,$F$6:$CW$6,DA$6,$F$4:$CW$4,DA$5)+CX161</f>
        <v>0</v>
      </c>
      <c r="DB68" s="13">
        <f>SUMIFS($F68:$CW68,$F$6:$CW$6,DB$6,$F$4:$CW$4,DB$5)+CY68</f>
        <v>0</v>
      </c>
      <c r="DC68" s="13">
        <f>SUMIFS($F68:$CW68,$F$6:$CW$6,DC$6,$F$4:$CW$4,DC$5)+CZ68</f>
        <v>0</v>
      </c>
      <c r="DD68" s="13">
        <f>SUMIFS($F68:$CW68,$F$6:$CW$6,DD$6,$F$4:$CW$4,DD$5)+DA68</f>
        <v>0</v>
      </c>
      <c r="DE68" s="13">
        <f>SUMIFS($F68:$CW68,$F$6:$CW$6,DE$6,$F$4:$CW$4,DE$5)+DB68</f>
        <v>0</v>
      </c>
      <c r="DF68" s="13">
        <f>SUMIFS($F68:$CW68,$F$6:$CW$6,DF$6,$F$4:$CW$4,DF$5)+DC68</f>
        <v>0</v>
      </c>
      <c r="DG68" s="13">
        <f>SUMIFS($F68:$CW68,$F$6:$CW$6,DG$6,$F$4:$CW$4,DG$5)+DD68</f>
        <v>0</v>
      </c>
      <c r="DH68" s="13">
        <f>SUMIFS($F68:$CW68,$F$6:$CW$6,DH$6,$F$4:$CW$4,DH$5)+DE68</f>
        <v>0</v>
      </c>
      <c r="DI68" s="13">
        <f>SUMIFS($F68:$CW68,$F$6:$CW$6,DI$6,$F$4:$CW$4,DI$5)+DF68</f>
        <v>0</v>
      </c>
      <c r="DJ68" s="13">
        <f>SUMIFS($F68:$CW68,$F$6:$CW$6,DJ$6,$F$4:$CW$4,DJ$5)+DG68</f>
        <v>0</v>
      </c>
      <c r="DK68" s="13">
        <f>SUMIFS($F68:$CW68,$F$6:$CW$6,DK$6,$F$4:$CW$4,DK$5)+DH68</f>
        <v>0</v>
      </c>
      <c r="DL68" s="13">
        <f>SUMIFS($F68:$CW68,$F$6:$CW$6,DL$6,$F$4:$CW$4,DL$5)+DI68</f>
        <v>0</v>
      </c>
      <c r="DM68" s="13">
        <f>SUMIFS($F68:$CW68,$F$6:$CW$6,DM$6,$F$4:$CW$4,DM$5)+DJ68</f>
        <v>0</v>
      </c>
      <c r="DN68" s="13">
        <f>SUMIFS($F68:$CW68,$F$6:$CW$6,DN$6,$F$4:$CW$4,DN$5)+DK68</f>
        <v>0</v>
      </c>
      <c r="DO68" s="13">
        <f>SUMIFS($F68:$CW68,$F$6:$CW$6,DO$6,$F$4:$CW$4,DO$5)+DL68</f>
        <v>0</v>
      </c>
      <c r="DP68" s="13">
        <f>SUMIFS($F68:$CW68,$F$6:$CW$6,DP$6,$F$4:$CW$4,DP$5)+DM68</f>
        <v>0</v>
      </c>
      <c r="DQ68" s="13">
        <f>SUMIFS($F68:$CW68,$F$6:$CW$6,DQ$6,$F$4:$CW$4,DQ$5)+DN68</f>
        <v>0</v>
      </c>
      <c r="DR68" s="13">
        <f>SUMIFS($F68:$CW68,$F$6:$CW$6,DR$6,$F$4:$CW$4,DR$5)+DO68</f>
        <v>0</v>
      </c>
      <c r="DS68" s="13">
        <f>SUMIFS($F68:$CW68,$F$6:$CW$6,DS$6,$F$4:$CW$4,DS$5)+DP68</f>
        <v>0</v>
      </c>
      <c r="DT68" s="13">
        <f>SUMIFS($F68:$CW68,$F$6:$CW$6,DT$6,$F$4:$CW$4,DT$5)+DQ68</f>
        <v>0</v>
      </c>
      <c r="DU68" s="13">
        <f>SUMIFS($F68:$CW68,$F$6:$CW$6,DU$6,$F$4:$CW$4,DU$5)+DR68</f>
        <v>0</v>
      </c>
      <c r="DV68" s="13">
        <f>SUMIFS($F68:$CW68,$F$6:$CW$6,DV$6,$F$4:$CW$4,DV$5)+DS68</f>
        <v>0</v>
      </c>
      <c r="DW68" s="13">
        <f>SUMIFS($F68:$CW68,$F$6:$CW$6,DW$6,$F$4:$CW$4,DW$5)+DT68</f>
        <v>0</v>
      </c>
      <c r="DX68" s="13">
        <f>SUMIFS($F68:$CW68,$F$6:$CW$6,DX$6,$F$4:$CW$4,DX$5)+DU68</f>
        <v>0</v>
      </c>
      <c r="DY68" s="13">
        <f>SUMIFS($F68:$CW68,$F$6:$CW$6,DY$6,$F$4:$CW$4,DY$5)+DV68</f>
        <v>0</v>
      </c>
      <c r="DZ68" s="13">
        <f>SUMIFS($F68:$CW68,$F$6:$CW$6,DZ$6,$F$4:$CW$4,DZ$5)+DW68</f>
        <v>0</v>
      </c>
      <c r="EA68" s="13">
        <f>SUMIFS($F68:$CW68,$F$6:$CW$6,EA$6,$F$4:$CW$4,EA$5)+DX68</f>
        <v>0</v>
      </c>
      <c r="EB68" s="13">
        <f>SUMIFS($F68:$CW68,$F$6:$CW$6,EB$6,$F$4:$CW$4,EB$5)+DY68</f>
        <v>0</v>
      </c>
      <c r="EC68" s="13">
        <f>SUMIFS($F68:$CW68,$F$6:$CW$6,EC$6,$F$4:$CW$4,EC$5)+DZ68</f>
        <v>0</v>
      </c>
      <c r="ED68" s="13">
        <f>SUMIFS($F68:$CW68,$F$6:$CW$6,ED$6,$F$4:$CW$4,ED$5)+EA68</f>
        <v>0</v>
      </c>
      <c r="EE68" s="13">
        <f>SUMIFS($F68:$CW68,$F$6:$CW$6,EE$6,$F$4:$CW$4,EE$5)+EB68</f>
        <v>0</v>
      </c>
      <c r="EF68" s="13">
        <f>SUMIFS($F68:$CW68,$F$6:$CW$6,EF$6,$F$4:$CW$4,EF$5)+EC68</f>
        <v>0</v>
      </c>
      <c r="EG68" s="13">
        <f>SUMIFS($F68:$CW68,$F$6:$CW$6,EG$6,$F$4:$CW$4,EG$5)+ED68</f>
        <v>0</v>
      </c>
      <c r="EH68" s="13">
        <f>SUMIFS($F68:$CW68,$F$6:$CW$6,EH$6,$F$4:$CW$4,EH$5)+EE68</f>
        <v>0</v>
      </c>
      <c r="EI68" s="13">
        <f>SUMIFS($F68:$CW68,$F$6:$CW$6,EI$6,$F$4:$CW$4,EI$5)+EF68</f>
        <v>0</v>
      </c>
      <c r="EJ68" s="13">
        <f>SUMIFS($F68:$CW68,$F$6:$CW$6,EJ$6,$F$4:$CW$4,EJ$5)+EG68</f>
        <v>0</v>
      </c>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5"/>
    </row>
    <row r="69" spans="2:212" ht="43.5" x14ac:dyDescent="0.35">
      <c r="B69" s="23">
        <v>1843</v>
      </c>
      <c r="D69" s="22" t="str">
        <f>IFERROR(VLOOKUP($B69,'[1]2. Budget'!$C$7:$CN$104,5,2),"-")</f>
        <v>Vhutshilo - Conduct evidence based evidence based support curriculum for ALHIV15-19 year old in the community - Community sessions</v>
      </c>
      <c r="E69" s="22" t="str">
        <f>IFERROR(VLOOKUP($B69,'[1]2. Budget'!$C$7:$CN$104,7,2),"-")</f>
        <v>2.1 Training related per diems/transport/other costs</v>
      </c>
      <c r="BB69" s="19">
        <f>BK69/3</f>
        <v>0</v>
      </c>
      <c r="BC69" s="12">
        <f>SUMIFS('[1]3. Expenditure Journal'!$N:$N,'[1]3. Expenditure Journal'!$Y:$Y,'12. Data'!$B69,'[1]3. Expenditure Journal'!$B:$B,'12. Data'!BC$4)</f>
        <v>0</v>
      </c>
      <c r="BD69" s="21">
        <f>BB69-BC69</f>
        <v>0</v>
      </c>
      <c r="BE69" s="19">
        <f>BK69/3</f>
        <v>0</v>
      </c>
      <c r="BF69" s="12">
        <f>SUMIFS('[1]3. Expenditure Journal'!$N:$N,'[1]3. Expenditure Journal'!$Y:$Y,'12. Data'!$B69,'[1]3. Expenditure Journal'!$B:$B,'12. Data'!BF$4)</f>
        <v>0</v>
      </c>
      <c r="BG69" s="21">
        <f>BE69-BF69</f>
        <v>0</v>
      </c>
      <c r="BH69" s="19">
        <f>BK69/3</f>
        <v>0</v>
      </c>
      <c r="BI69" s="12">
        <f>SUMIFS('[1]3. Expenditure Journal'!$N:$N,'[1]3. Expenditure Journal'!$Y:$Y,'12. Data'!$B69,'[1]3. Expenditure Journal'!$B:$B,'12. Data'!BI$4)</f>
        <v>0</v>
      </c>
      <c r="BJ69" s="21">
        <f>BH69-BI69</f>
        <v>0</v>
      </c>
      <c r="BK69" s="18">
        <f>IFERROR(VLOOKUP($B69, '[1]2. Budget'!$C$10:$CN$93, 63, 2), 0)</f>
        <v>0</v>
      </c>
      <c r="BL69" s="18">
        <f>BC69+BF69+BI69</f>
        <v>0</v>
      </c>
      <c r="BM69" s="18">
        <f>BK69-BL69</f>
        <v>0</v>
      </c>
      <c r="BN69" s="19">
        <f>BW69/3</f>
        <v>0</v>
      </c>
      <c r="BO69" s="12">
        <f>SUMIFS('[1]3. Expenditure Journal'!$N:$N,'[1]3. Expenditure Journal'!$Y:$Y,'12. Data'!$B69,'[1]3. Expenditure Journal'!$B:$B,'12. Data'!BO$4)</f>
        <v>0</v>
      </c>
      <c r="BP69" s="21">
        <f>BN69-BO69</f>
        <v>0</v>
      </c>
      <c r="BQ69" s="19">
        <f>BW69/3</f>
        <v>0</v>
      </c>
      <c r="BR69" s="12">
        <f>SUMIFS('[1]3. Expenditure Journal'!$N:$N,'[1]3. Expenditure Journal'!$Y:$Y,'12. Data'!$B69,'[1]3. Expenditure Journal'!$B:$B,'12. Data'!BR$4)</f>
        <v>0</v>
      </c>
      <c r="BS69" s="21">
        <f>BQ69-BR69</f>
        <v>0</v>
      </c>
      <c r="BT69" s="19">
        <f>BW69/3</f>
        <v>0</v>
      </c>
      <c r="BU69" s="12">
        <f>SUMIFS('[1]3. Expenditure Journal'!$N:$N,'[1]3. Expenditure Journal'!$Y:$Y,'12. Data'!$B69,'[1]3. Expenditure Journal'!$B:$B,'12. Data'!BU$4)</f>
        <v>0</v>
      </c>
      <c r="BV69" s="21">
        <f>BT69-BU69</f>
        <v>0</v>
      </c>
      <c r="BW69" s="18">
        <f>IFERROR(VLOOKUP($B69, '[1]2. Budget'!$C$10:$CN$93, 68, 2), 0)</f>
        <v>0</v>
      </c>
      <c r="BX69" s="18">
        <f>BO69+BR69+BU69</f>
        <v>0</v>
      </c>
      <c r="BY69" s="18">
        <f>BW69-BX69</f>
        <v>0</v>
      </c>
      <c r="BZ69" s="19">
        <f>CI69/3</f>
        <v>0</v>
      </c>
      <c r="CA69" s="12">
        <f>SUMIFS('[1]3. Expenditure Journal'!$N:$N,'[1]3. Expenditure Journal'!$Y:$Y,'12. Data'!$B69,'[1]3. Expenditure Journal'!$B:$B,'12. Data'!CA$4)</f>
        <v>0</v>
      </c>
      <c r="CB69" s="21">
        <f>BZ69-CA69</f>
        <v>0</v>
      </c>
      <c r="CC69" s="19">
        <f>CI69/3</f>
        <v>0</v>
      </c>
      <c r="CD69" s="12">
        <f>SUMIFS('[1]3. Expenditure Journal'!$N:$N,'[1]3. Expenditure Journal'!$Y:$Y,'12. Data'!$B69,'[1]3. Expenditure Journal'!$B:$B,'12. Data'!CD$4)</f>
        <v>0</v>
      </c>
      <c r="CE69" s="21">
        <f>CC69-CD69</f>
        <v>0</v>
      </c>
      <c r="CF69" s="19">
        <f>CI69/3</f>
        <v>0</v>
      </c>
      <c r="CG69" s="12">
        <f>SUMIFS('[1]3. Expenditure Journal'!$N:$N,'[1]3. Expenditure Journal'!$Y:$Y,'12. Data'!$B69,'[1]3. Expenditure Journal'!$B:$B,'12. Data'!CG$4)</f>
        <v>0</v>
      </c>
      <c r="CH69" s="21">
        <f>CF69-CG69</f>
        <v>0</v>
      </c>
      <c r="CI69" s="18">
        <f>IFERROR(VLOOKUP($B69, '[1]2. Budget'!$C$10:$CN$93, 73, 2), 0)</f>
        <v>0</v>
      </c>
      <c r="CJ69" s="18">
        <f>CA69+CD69+CG69</f>
        <v>0</v>
      </c>
      <c r="CK69" s="18">
        <f>CI69-CJ69</f>
        <v>0</v>
      </c>
      <c r="CL69" s="19">
        <f>CU69/3</f>
        <v>4541.2431680889831</v>
      </c>
      <c r="CM69" s="12">
        <f>SUMIFS('[1]3. Expenditure Journal'!$N:$N,'[1]3. Expenditure Journal'!$Y:$Y,'12. Data'!$B69,'[1]3. Expenditure Journal'!$B:$B,'12. Data'!CM$4)</f>
        <v>0</v>
      </c>
      <c r="CN69" s="21">
        <f>CL69-CM69</f>
        <v>4541.2431680889831</v>
      </c>
      <c r="CO69" s="19">
        <f>CU69/3</f>
        <v>4541.2431680889831</v>
      </c>
      <c r="CP69" s="12">
        <f>SUMIFS('[1]3. Expenditure Journal'!$N:$N,'[1]3. Expenditure Journal'!$Y:$Y,'12. Data'!$B69,'[1]3. Expenditure Journal'!$B:$B,'12. Data'!CP$4)</f>
        <v>0</v>
      </c>
      <c r="CQ69" s="21">
        <f>CO69-CP69</f>
        <v>4541.2431680889831</v>
      </c>
      <c r="CR69" s="19">
        <f>CU69/3</f>
        <v>4541.2431680889831</v>
      </c>
      <c r="CS69" s="12">
        <f>SUMIFS('[1]3. Expenditure Journal'!$N:$N,'[1]3. Expenditure Journal'!$Y:$Y,'12. Data'!$B69,'[1]3. Expenditure Journal'!$B:$B,'12. Data'!CS$4)</f>
        <v>0</v>
      </c>
      <c r="CT69" s="21">
        <f>CR69-CS69</f>
        <v>4541.2431680889831</v>
      </c>
      <c r="CU69" s="18">
        <f>IFERROR(VLOOKUP($B69, '[1]2. Budget'!$C$10:$CN$93, 78, 2), 0)</f>
        <v>13623.72950426695</v>
      </c>
      <c r="CV69" s="18">
        <f>CM69+CP69+CS69</f>
        <v>0</v>
      </c>
      <c r="CW69" s="18">
        <f>CU69-CV69</f>
        <v>13623.72950426695</v>
      </c>
      <c r="DA69" s="12">
        <f>SUMIFS($F69:$CW69,$F$6:$CW$6,DA$6,$F$4:$CW$4,DA$5)+CX162</f>
        <v>0</v>
      </c>
      <c r="DB69" s="13">
        <f>SUMIFS($F69:$CW69,$F$6:$CW$6,DB$6,$F$4:$CW$4,DB$5)+CY69</f>
        <v>0</v>
      </c>
      <c r="DC69" s="13">
        <f>SUMIFS($F69:$CW69,$F$6:$CW$6,DC$6,$F$4:$CW$4,DC$5)+CZ69</f>
        <v>0</v>
      </c>
      <c r="DD69" s="13">
        <f>SUMIFS($F69:$CW69,$F$6:$CW$6,DD$6,$F$4:$CW$4,DD$5)+DA69</f>
        <v>0</v>
      </c>
      <c r="DE69" s="13">
        <f>SUMIFS($F69:$CW69,$F$6:$CW$6,DE$6,$F$4:$CW$4,DE$5)+DB69</f>
        <v>0</v>
      </c>
      <c r="DF69" s="13">
        <f>SUMIFS($F69:$CW69,$F$6:$CW$6,DF$6,$F$4:$CW$4,DF$5)+DC69</f>
        <v>0</v>
      </c>
      <c r="DG69" s="13">
        <f>SUMIFS($F69:$CW69,$F$6:$CW$6,DG$6,$F$4:$CW$4,DG$5)+DD69</f>
        <v>0</v>
      </c>
      <c r="DH69" s="13">
        <f>SUMIFS($F69:$CW69,$F$6:$CW$6,DH$6,$F$4:$CW$4,DH$5)+DE69</f>
        <v>0</v>
      </c>
      <c r="DI69" s="13">
        <f>SUMIFS($F69:$CW69,$F$6:$CW$6,DI$6,$F$4:$CW$4,DI$5)+DF69</f>
        <v>0</v>
      </c>
      <c r="DJ69" s="13">
        <f>SUMIFS($F69:$CW69,$F$6:$CW$6,DJ$6,$F$4:$CW$4,DJ$5)+DG69</f>
        <v>0</v>
      </c>
      <c r="DK69" s="13">
        <f>SUMIFS($F69:$CW69,$F$6:$CW$6,DK$6,$F$4:$CW$4,DK$5)+DH69</f>
        <v>0</v>
      </c>
      <c r="DL69" s="13">
        <f>SUMIFS($F69:$CW69,$F$6:$CW$6,DL$6,$F$4:$CW$4,DL$5)+DI69</f>
        <v>0</v>
      </c>
      <c r="DM69" s="13">
        <f>SUMIFS($F69:$CW69,$F$6:$CW$6,DM$6,$F$4:$CW$4,DM$5)+DJ69</f>
        <v>0</v>
      </c>
      <c r="DN69" s="13">
        <f>SUMIFS($F69:$CW69,$F$6:$CW$6,DN$6,$F$4:$CW$4,DN$5)+DK69</f>
        <v>0</v>
      </c>
      <c r="DO69" s="13">
        <f>SUMIFS($F69:$CW69,$F$6:$CW$6,DO$6,$F$4:$CW$4,DO$5)+DL69</f>
        <v>0</v>
      </c>
      <c r="DP69" s="13">
        <f>SUMIFS($F69:$CW69,$F$6:$CW$6,DP$6,$F$4:$CW$4,DP$5)+DM69</f>
        <v>0</v>
      </c>
      <c r="DQ69" s="13">
        <f>SUMIFS($F69:$CW69,$F$6:$CW$6,DQ$6,$F$4:$CW$4,DQ$5)+DN69</f>
        <v>0</v>
      </c>
      <c r="DR69" s="13">
        <f>SUMIFS($F69:$CW69,$F$6:$CW$6,DR$6,$F$4:$CW$4,DR$5)+DO69</f>
        <v>0</v>
      </c>
      <c r="DS69" s="13">
        <f>SUMIFS($F69:$CW69,$F$6:$CW$6,DS$6,$F$4:$CW$4,DS$5)+DP69</f>
        <v>0</v>
      </c>
      <c r="DT69" s="13">
        <f>SUMIFS($F69:$CW69,$F$6:$CW$6,DT$6,$F$4:$CW$4,DT$5)+DQ69</f>
        <v>0</v>
      </c>
      <c r="DU69" s="13">
        <f>SUMIFS($F69:$CW69,$F$6:$CW$6,DU$6,$F$4:$CW$4,DU$5)+DR69</f>
        <v>0</v>
      </c>
      <c r="DV69" s="13">
        <f>SUMIFS($F69:$CW69,$F$6:$CW$6,DV$6,$F$4:$CW$4,DV$5)+DS69</f>
        <v>0</v>
      </c>
      <c r="DW69" s="13">
        <f>SUMIFS($F69:$CW69,$F$6:$CW$6,DW$6,$F$4:$CW$4,DW$5)+DT69</f>
        <v>0</v>
      </c>
      <c r="DX69" s="13">
        <f>SUMIFS($F69:$CW69,$F$6:$CW$6,DX$6,$F$4:$CW$4,DX$5)+DU69</f>
        <v>0</v>
      </c>
      <c r="DY69" s="13">
        <f>SUMIFS($F69:$CW69,$F$6:$CW$6,DY$6,$F$4:$CW$4,DY$5)+DV69</f>
        <v>0</v>
      </c>
      <c r="DZ69" s="13">
        <f>SUMIFS($F69:$CW69,$F$6:$CW$6,DZ$6,$F$4:$CW$4,DZ$5)+DW69</f>
        <v>0</v>
      </c>
      <c r="EA69" s="13">
        <f>SUMIFS($F69:$CW69,$F$6:$CW$6,EA$6,$F$4:$CW$4,EA$5)+DX69</f>
        <v>0</v>
      </c>
      <c r="EB69" s="13">
        <f>SUMIFS($F69:$CW69,$F$6:$CW$6,EB$6,$F$4:$CW$4,EB$5)+DY69</f>
        <v>4541.2431680889831</v>
      </c>
      <c r="EC69" s="13">
        <f>SUMIFS($F69:$CW69,$F$6:$CW$6,EC$6,$F$4:$CW$4,EC$5)+DZ69</f>
        <v>0</v>
      </c>
      <c r="ED69" s="13">
        <f>SUMIFS($F69:$CW69,$F$6:$CW$6,ED$6,$F$4:$CW$4,ED$5)+EA69</f>
        <v>4541.2431680889831</v>
      </c>
      <c r="EE69" s="13">
        <f>SUMIFS($F69:$CW69,$F$6:$CW$6,EE$6,$F$4:$CW$4,EE$5)+EB69</f>
        <v>9082.4863361779662</v>
      </c>
      <c r="EF69" s="13">
        <f>SUMIFS($F69:$CW69,$F$6:$CW$6,EF$6,$F$4:$CW$4,EF$5)+EC69</f>
        <v>0</v>
      </c>
      <c r="EG69" s="13">
        <f>SUMIFS($F69:$CW69,$F$6:$CW$6,EG$6,$F$4:$CW$4,EG$5)+ED69</f>
        <v>9082.4863361779662</v>
      </c>
      <c r="EH69" s="13">
        <f>SUMIFS($F69:$CW69,$F$6:$CW$6,EH$6,$F$4:$CW$4,EH$5)+EE69</f>
        <v>13623.72950426695</v>
      </c>
      <c r="EI69" s="13">
        <f>SUMIFS($F69:$CW69,$F$6:$CW$6,EI$6,$F$4:$CW$4,EI$5)+EF69</f>
        <v>0</v>
      </c>
      <c r="EJ69" s="13">
        <f>SUMIFS($F69:$CW69,$F$6:$CW$6,EJ$6,$F$4:$CW$4,EJ$5)+EG69</f>
        <v>13623.72950426695</v>
      </c>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5"/>
    </row>
    <row r="70" spans="2:212" ht="43.5" x14ac:dyDescent="0.35">
      <c r="B70" s="23">
        <v>1844</v>
      </c>
      <c r="D70" s="22" t="str">
        <f>IFERROR(VLOOKUP($B70,'[1]2. Budget'!$C$7:$CN$104,5,2),"-")</f>
        <v>Behaviour change anchor programme for 10-14 year old children (boys and girls) living with HIV offered in the community (Kidz Alive) - Rollout TA</v>
      </c>
      <c r="E70" s="22" t="str">
        <f>IFERROR(VLOOKUP($B70,'[1]2. Budget'!$C$7:$CN$104,7,2),"-")</f>
        <v>3.1 Technical Assistance Fees/Consultants</v>
      </c>
      <c r="BB70" s="19">
        <f>BK70/3</f>
        <v>0</v>
      </c>
      <c r="BC70" s="12">
        <f>SUMIFS('[1]3. Expenditure Journal'!$N:$N,'[1]3. Expenditure Journal'!$Y:$Y,'12. Data'!$B70,'[1]3. Expenditure Journal'!$B:$B,'12. Data'!BC$4)</f>
        <v>0</v>
      </c>
      <c r="BD70" s="21">
        <f>BB70-BC70</f>
        <v>0</v>
      </c>
      <c r="BE70" s="19">
        <f>BK70/3</f>
        <v>0</v>
      </c>
      <c r="BF70" s="12">
        <f>SUMIFS('[1]3. Expenditure Journal'!$N:$N,'[1]3. Expenditure Journal'!$Y:$Y,'12. Data'!$B70,'[1]3. Expenditure Journal'!$B:$B,'12. Data'!BF$4)</f>
        <v>0</v>
      </c>
      <c r="BG70" s="21">
        <f>BE70-BF70</f>
        <v>0</v>
      </c>
      <c r="BH70" s="19">
        <f>BK70/3</f>
        <v>0</v>
      </c>
      <c r="BI70" s="12">
        <f>SUMIFS('[1]3. Expenditure Journal'!$N:$N,'[1]3. Expenditure Journal'!$Y:$Y,'12. Data'!$B70,'[1]3. Expenditure Journal'!$B:$B,'12. Data'!BI$4)</f>
        <v>0</v>
      </c>
      <c r="BJ70" s="21">
        <f>BH70-BI70</f>
        <v>0</v>
      </c>
      <c r="BK70" s="18">
        <f>IFERROR(VLOOKUP($B70, '[1]2. Budget'!$C$10:$CN$93, 63, 2), 0)</f>
        <v>0</v>
      </c>
      <c r="BL70" s="18">
        <f>BC70+BF70+BI70</f>
        <v>0</v>
      </c>
      <c r="BM70" s="18">
        <f>BK70-BL70</f>
        <v>0</v>
      </c>
      <c r="BN70" s="19">
        <f>BW70/3</f>
        <v>12808.634576661234</v>
      </c>
      <c r="BO70" s="12">
        <f>SUMIFS('[1]3. Expenditure Journal'!$N:$N,'[1]3. Expenditure Journal'!$Y:$Y,'12. Data'!$B70,'[1]3. Expenditure Journal'!$B:$B,'12. Data'!BO$4)</f>
        <v>0</v>
      </c>
      <c r="BP70" s="21">
        <f>BN70-BO70</f>
        <v>12808.634576661234</v>
      </c>
      <c r="BQ70" s="19">
        <f>BW70/3</f>
        <v>12808.634576661234</v>
      </c>
      <c r="BR70" s="12">
        <f>SUMIFS('[1]3. Expenditure Journal'!$N:$N,'[1]3. Expenditure Journal'!$Y:$Y,'12. Data'!$B70,'[1]3. Expenditure Journal'!$B:$B,'12. Data'!BR$4)</f>
        <v>0</v>
      </c>
      <c r="BS70" s="21">
        <f>BQ70-BR70</f>
        <v>12808.634576661234</v>
      </c>
      <c r="BT70" s="19">
        <f>BW70/3</f>
        <v>12808.634576661234</v>
      </c>
      <c r="BU70" s="12">
        <f>SUMIFS('[1]3. Expenditure Journal'!$N:$N,'[1]3. Expenditure Journal'!$Y:$Y,'12. Data'!$B70,'[1]3. Expenditure Journal'!$B:$B,'12. Data'!BU$4)</f>
        <v>0</v>
      </c>
      <c r="BV70" s="21">
        <f>BT70-BU70</f>
        <v>12808.634576661234</v>
      </c>
      <c r="BW70" s="18">
        <f>IFERROR(VLOOKUP($B70, '[1]2. Budget'!$C$10:$CN$93, 68, 2), 0)</f>
        <v>38425.9037299837</v>
      </c>
      <c r="BX70" s="18">
        <f>BO70+BR70+BU70</f>
        <v>0</v>
      </c>
      <c r="BY70" s="18">
        <f>BW70-BX70</f>
        <v>38425.9037299837</v>
      </c>
      <c r="BZ70" s="19">
        <f>CI70/3</f>
        <v>0</v>
      </c>
      <c r="CA70" s="12">
        <f>SUMIFS('[1]3. Expenditure Journal'!$N:$N,'[1]3. Expenditure Journal'!$Y:$Y,'12. Data'!$B70,'[1]3. Expenditure Journal'!$B:$B,'12. Data'!CA$4)</f>
        <v>0</v>
      </c>
      <c r="CB70" s="21">
        <f>BZ70-CA70</f>
        <v>0</v>
      </c>
      <c r="CC70" s="19">
        <f>CI70/3</f>
        <v>0</v>
      </c>
      <c r="CD70" s="12">
        <f>SUMIFS('[1]3. Expenditure Journal'!$N:$N,'[1]3. Expenditure Journal'!$Y:$Y,'12. Data'!$B70,'[1]3. Expenditure Journal'!$B:$B,'12. Data'!CD$4)</f>
        <v>0</v>
      </c>
      <c r="CE70" s="21">
        <f>CC70-CD70</f>
        <v>0</v>
      </c>
      <c r="CF70" s="19">
        <f>CI70/3</f>
        <v>0</v>
      </c>
      <c r="CG70" s="12">
        <f>SUMIFS('[1]3. Expenditure Journal'!$N:$N,'[1]3. Expenditure Journal'!$Y:$Y,'12. Data'!$B70,'[1]3. Expenditure Journal'!$B:$B,'12. Data'!CG$4)</f>
        <v>0</v>
      </c>
      <c r="CH70" s="21">
        <f>CF70-CG70</f>
        <v>0</v>
      </c>
      <c r="CI70" s="18">
        <f>IFERROR(VLOOKUP($B70, '[1]2. Budget'!$C$10:$CN$93, 73, 2), 0)</f>
        <v>0</v>
      </c>
      <c r="CJ70" s="18">
        <f>CA70+CD70+CG70</f>
        <v>0</v>
      </c>
      <c r="CK70" s="18">
        <f>CI70-CJ70</f>
        <v>0</v>
      </c>
      <c r="CL70" s="19">
        <f>CU70/3</f>
        <v>0</v>
      </c>
      <c r="CM70" s="12">
        <f>SUMIFS('[1]3. Expenditure Journal'!$N:$N,'[1]3. Expenditure Journal'!$Y:$Y,'12. Data'!$B70,'[1]3. Expenditure Journal'!$B:$B,'12. Data'!CM$4)</f>
        <v>0</v>
      </c>
      <c r="CN70" s="21">
        <f>CL70-CM70</f>
        <v>0</v>
      </c>
      <c r="CO70" s="19">
        <f>CU70/3</f>
        <v>0</v>
      </c>
      <c r="CP70" s="12">
        <f>SUMIFS('[1]3. Expenditure Journal'!$N:$N,'[1]3. Expenditure Journal'!$Y:$Y,'12. Data'!$B70,'[1]3. Expenditure Journal'!$B:$B,'12. Data'!CP$4)</f>
        <v>0</v>
      </c>
      <c r="CQ70" s="21">
        <f>CO70-CP70</f>
        <v>0</v>
      </c>
      <c r="CR70" s="19">
        <f>CU70/3</f>
        <v>0</v>
      </c>
      <c r="CS70" s="12">
        <f>SUMIFS('[1]3. Expenditure Journal'!$N:$N,'[1]3. Expenditure Journal'!$Y:$Y,'12. Data'!$B70,'[1]3. Expenditure Journal'!$B:$B,'12. Data'!CS$4)</f>
        <v>0</v>
      </c>
      <c r="CT70" s="21">
        <f>CR70-CS70</f>
        <v>0</v>
      </c>
      <c r="CU70" s="18">
        <f>IFERROR(VLOOKUP($B70, '[1]2. Budget'!$C$10:$CN$93, 78, 2), 0)</f>
        <v>0</v>
      </c>
      <c r="CV70" s="18">
        <f>CM70+CP70+CS70</f>
        <v>0</v>
      </c>
      <c r="CW70" s="18">
        <f>CU70-CV70</f>
        <v>0</v>
      </c>
      <c r="DA70" s="12">
        <f>SUMIFS($F70:$CW70,$F$6:$CW$6,DA$6,$F$4:$CW$4,DA$5)+CX163</f>
        <v>0</v>
      </c>
      <c r="DB70" s="13">
        <f>SUMIFS($F70:$CW70,$F$6:$CW$6,DB$6,$F$4:$CW$4,DB$5)+CY70</f>
        <v>0</v>
      </c>
      <c r="DC70" s="13">
        <f>SUMIFS($F70:$CW70,$F$6:$CW$6,DC$6,$F$4:$CW$4,DC$5)+CZ70</f>
        <v>0</v>
      </c>
      <c r="DD70" s="13">
        <f>SUMIFS($F70:$CW70,$F$6:$CW$6,DD$6,$F$4:$CW$4,DD$5)+DA70</f>
        <v>0</v>
      </c>
      <c r="DE70" s="13">
        <f>SUMIFS($F70:$CW70,$F$6:$CW$6,DE$6,$F$4:$CW$4,DE$5)+DB70</f>
        <v>0</v>
      </c>
      <c r="DF70" s="13">
        <f>SUMIFS($F70:$CW70,$F$6:$CW$6,DF$6,$F$4:$CW$4,DF$5)+DC70</f>
        <v>0</v>
      </c>
      <c r="DG70" s="13">
        <f>SUMIFS($F70:$CW70,$F$6:$CW$6,DG$6,$F$4:$CW$4,DG$5)+DD70</f>
        <v>0</v>
      </c>
      <c r="DH70" s="13">
        <f>SUMIFS($F70:$CW70,$F$6:$CW$6,DH$6,$F$4:$CW$4,DH$5)+DE70</f>
        <v>0</v>
      </c>
      <c r="DI70" s="13">
        <f>SUMIFS($F70:$CW70,$F$6:$CW$6,DI$6,$F$4:$CW$4,DI$5)+DF70</f>
        <v>0</v>
      </c>
      <c r="DJ70" s="13">
        <f>SUMIFS($F70:$CW70,$F$6:$CW$6,DJ$6,$F$4:$CW$4,DJ$5)+DG70</f>
        <v>12808.634576661234</v>
      </c>
      <c r="DK70" s="13">
        <f>SUMIFS($F70:$CW70,$F$6:$CW$6,DK$6,$F$4:$CW$4,DK$5)+DH70</f>
        <v>0</v>
      </c>
      <c r="DL70" s="13">
        <f>SUMIFS($F70:$CW70,$F$6:$CW$6,DL$6,$F$4:$CW$4,DL$5)+DI70</f>
        <v>12808.634576661234</v>
      </c>
      <c r="DM70" s="13">
        <f>SUMIFS($F70:$CW70,$F$6:$CW$6,DM$6,$F$4:$CW$4,DM$5)+DJ70</f>
        <v>25617.269153322468</v>
      </c>
      <c r="DN70" s="13">
        <f>SUMIFS($F70:$CW70,$F$6:$CW$6,DN$6,$F$4:$CW$4,DN$5)+DK70</f>
        <v>0</v>
      </c>
      <c r="DO70" s="13">
        <f>SUMIFS($F70:$CW70,$F$6:$CW$6,DO$6,$F$4:$CW$4,DO$5)+DL70</f>
        <v>25617.269153322468</v>
      </c>
      <c r="DP70" s="13">
        <f>SUMIFS($F70:$CW70,$F$6:$CW$6,DP$6,$F$4:$CW$4,DP$5)+DM70</f>
        <v>38425.9037299837</v>
      </c>
      <c r="DQ70" s="13">
        <f>SUMIFS($F70:$CW70,$F$6:$CW$6,DQ$6,$F$4:$CW$4,DQ$5)+DN70</f>
        <v>0</v>
      </c>
      <c r="DR70" s="13">
        <f>SUMIFS($F70:$CW70,$F$6:$CW$6,DR$6,$F$4:$CW$4,DR$5)+DO70</f>
        <v>38425.9037299837</v>
      </c>
      <c r="DS70" s="13">
        <f>SUMIFS($F70:$CW70,$F$6:$CW$6,DS$6,$F$4:$CW$4,DS$5)+DP70</f>
        <v>38425.9037299837</v>
      </c>
      <c r="DT70" s="13">
        <f>SUMIFS($F70:$CW70,$F$6:$CW$6,DT$6,$F$4:$CW$4,DT$5)+DQ70</f>
        <v>0</v>
      </c>
      <c r="DU70" s="13">
        <f>SUMIFS($F70:$CW70,$F$6:$CW$6,DU$6,$F$4:$CW$4,DU$5)+DR70</f>
        <v>38425.9037299837</v>
      </c>
      <c r="DV70" s="13">
        <f>SUMIFS($F70:$CW70,$F$6:$CW$6,DV$6,$F$4:$CW$4,DV$5)+DS70</f>
        <v>38425.9037299837</v>
      </c>
      <c r="DW70" s="13">
        <f>SUMIFS($F70:$CW70,$F$6:$CW$6,DW$6,$F$4:$CW$4,DW$5)+DT70</f>
        <v>0</v>
      </c>
      <c r="DX70" s="13">
        <f>SUMIFS($F70:$CW70,$F$6:$CW$6,DX$6,$F$4:$CW$4,DX$5)+DU70</f>
        <v>38425.9037299837</v>
      </c>
      <c r="DY70" s="13">
        <f>SUMIFS($F70:$CW70,$F$6:$CW$6,DY$6,$F$4:$CW$4,DY$5)+DV70</f>
        <v>38425.9037299837</v>
      </c>
      <c r="DZ70" s="13">
        <f>SUMIFS($F70:$CW70,$F$6:$CW$6,DZ$6,$F$4:$CW$4,DZ$5)+DW70</f>
        <v>0</v>
      </c>
      <c r="EA70" s="13">
        <f>SUMIFS($F70:$CW70,$F$6:$CW$6,EA$6,$F$4:$CW$4,EA$5)+DX70</f>
        <v>38425.9037299837</v>
      </c>
      <c r="EB70" s="13">
        <f>SUMIFS($F70:$CW70,$F$6:$CW$6,EB$6,$F$4:$CW$4,EB$5)+DY70</f>
        <v>38425.9037299837</v>
      </c>
      <c r="EC70" s="13">
        <f>SUMIFS($F70:$CW70,$F$6:$CW$6,EC$6,$F$4:$CW$4,EC$5)+DZ70</f>
        <v>0</v>
      </c>
      <c r="ED70" s="13">
        <f>SUMIFS($F70:$CW70,$F$6:$CW$6,ED$6,$F$4:$CW$4,ED$5)+EA70</f>
        <v>38425.9037299837</v>
      </c>
      <c r="EE70" s="13">
        <f>SUMIFS($F70:$CW70,$F$6:$CW$6,EE$6,$F$4:$CW$4,EE$5)+EB70</f>
        <v>38425.9037299837</v>
      </c>
      <c r="EF70" s="13">
        <f>SUMIFS($F70:$CW70,$F$6:$CW$6,EF$6,$F$4:$CW$4,EF$5)+EC70</f>
        <v>0</v>
      </c>
      <c r="EG70" s="13">
        <f>SUMIFS($F70:$CW70,$F$6:$CW$6,EG$6,$F$4:$CW$4,EG$5)+ED70</f>
        <v>38425.9037299837</v>
      </c>
      <c r="EH70" s="13">
        <f>SUMIFS($F70:$CW70,$F$6:$CW$6,EH$6,$F$4:$CW$4,EH$5)+EE70</f>
        <v>38425.9037299837</v>
      </c>
      <c r="EI70" s="13">
        <f>SUMIFS($F70:$CW70,$F$6:$CW$6,EI$6,$F$4:$CW$4,EI$5)+EF70</f>
        <v>0</v>
      </c>
      <c r="EJ70" s="13">
        <f>SUMIFS($F70:$CW70,$F$6:$CW$6,EJ$6,$F$4:$CW$4,EJ$5)+EG70</f>
        <v>38425.9037299837</v>
      </c>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5"/>
    </row>
    <row r="71" spans="2:212" ht="24.65" customHeight="1" x14ac:dyDescent="0.35">
      <c r="B71" s="23">
        <v>1845</v>
      </c>
      <c r="D71" s="22" t="str">
        <f>IFERROR(VLOOKUP($B71,'[1]2. Budget'!$C$7:$CN$104,5,2),"-")</f>
        <v>Kidz Alive - Teaching aids</v>
      </c>
      <c r="E71" s="22" t="str">
        <f>IFERROR(VLOOKUP($B71,'[1]2. Budget'!$C$7:$CN$104,7,2),"-")</f>
        <v>10.3 Promotional Material (t-shirts, mugs, pins...) and other CMP costs</v>
      </c>
      <c r="BB71" s="19">
        <f>BK71/3</f>
        <v>0</v>
      </c>
      <c r="BC71" s="12">
        <f>SUMIFS('[1]3. Expenditure Journal'!$N:$N,'[1]3. Expenditure Journal'!$Y:$Y,'12. Data'!$B71,'[1]3. Expenditure Journal'!$B:$B,'12. Data'!BC$4)</f>
        <v>0</v>
      </c>
      <c r="BD71" s="21">
        <f>BB71-BC71</f>
        <v>0</v>
      </c>
      <c r="BE71" s="19">
        <f>BK71/3</f>
        <v>0</v>
      </c>
      <c r="BF71" s="12">
        <f>SUMIFS('[1]3. Expenditure Journal'!$N:$N,'[1]3. Expenditure Journal'!$Y:$Y,'12. Data'!$B71,'[1]3. Expenditure Journal'!$B:$B,'12. Data'!BF$4)</f>
        <v>0</v>
      </c>
      <c r="BG71" s="21">
        <f>BE71-BF71</f>
        <v>0</v>
      </c>
      <c r="BH71" s="19">
        <f>BK71/3</f>
        <v>0</v>
      </c>
      <c r="BI71" s="12">
        <f>SUMIFS('[1]3. Expenditure Journal'!$N:$N,'[1]3. Expenditure Journal'!$Y:$Y,'12. Data'!$B71,'[1]3. Expenditure Journal'!$B:$B,'12. Data'!BI$4)</f>
        <v>0</v>
      </c>
      <c r="BJ71" s="21">
        <f>BH71-BI71</f>
        <v>0</v>
      </c>
      <c r="BK71" s="18">
        <f>IFERROR(VLOOKUP($B71, '[1]2. Budget'!$C$10:$CN$93, 63, 2), 0)</f>
        <v>0</v>
      </c>
      <c r="BL71" s="18">
        <f>BC71+BF71+BI71</f>
        <v>0</v>
      </c>
      <c r="BM71" s="18">
        <f>BK71-BL71</f>
        <v>0</v>
      </c>
      <c r="BN71" s="19">
        <f>BW71/3</f>
        <v>3893.048630421581</v>
      </c>
      <c r="BO71" s="12">
        <f>SUMIFS('[1]3. Expenditure Journal'!$N:$N,'[1]3. Expenditure Journal'!$Y:$Y,'12. Data'!$B71,'[1]3. Expenditure Journal'!$B:$B,'12. Data'!BO$4)</f>
        <v>0</v>
      </c>
      <c r="BP71" s="21">
        <f>BN71-BO71</f>
        <v>3893.048630421581</v>
      </c>
      <c r="BQ71" s="19">
        <f>BW71/3</f>
        <v>3893.048630421581</v>
      </c>
      <c r="BR71" s="12">
        <f>SUMIFS('[1]3. Expenditure Journal'!$N:$N,'[1]3. Expenditure Journal'!$Y:$Y,'12. Data'!$B71,'[1]3. Expenditure Journal'!$B:$B,'12. Data'!BR$4)</f>
        <v>0</v>
      </c>
      <c r="BS71" s="21">
        <f>BQ71-BR71</f>
        <v>3893.048630421581</v>
      </c>
      <c r="BT71" s="19">
        <f>BW71/3</f>
        <v>3893.048630421581</v>
      </c>
      <c r="BU71" s="12">
        <f>SUMIFS('[1]3. Expenditure Journal'!$N:$N,'[1]3. Expenditure Journal'!$Y:$Y,'12. Data'!$B71,'[1]3. Expenditure Journal'!$B:$B,'12. Data'!BU$4)</f>
        <v>0</v>
      </c>
      <c r="BV71" s="21">
        <f>BT71-BU71</f>
        <v>3893.048630421581</v>
      </c>
      <c r="BW71" s="18">
        <f>IFERROR(VLOOKUP($B71, '[1]2. Budget'!$C$10:$CN$93, 68, 2), 0)</f>
        <v>11679.145891264743</v>
      </c>
      <c r="BX71" s="18">
        <f>BO71+BR71+BU71</f>
        <v>0</v>
      </c>
      <c r="BY71" s="18">
        <f>BW71-BX71</f>
        <v>11679.145891264743</v>
      </c>
      <c r="BZ71" s="19">
        <f>CI71/3</f>
        <v>0</v>
      </c>
      <c r="CA71" s="12">
        <f>SUMIFS('[1]3. Expenditure Journal'!$N:$N,'[1]3. Expenditure Journal'!$Y:$Y,'12. Data'!$B71,'[1]3. Expenditure Journal'!$B:$B,'12. Data'!CA$4)</f>
        <v>0</v>
      </c>
      <c r="CB71" s="21">
        <f>BZ71-CA71</f>
        <v>0</v>
      </c>
      <c r="CC71" s="19">
        <f>CI71/3</f>
        <v>0</v>
      </c>
      <c r="CD71" s="12">
        <f>SUMIFS('[1]3. Expenditure Journal'!$N:$N,'[1]3. Expenditure Journal'!$Y:$Y,'12. Data'!$B71,'[1]3. Expenditure Journal'!$B:$B,'12. Data'!CD$4)</f>
        <v>0</v>
      </c>
      <c r="CE71" s="21">
        <f>CC71-CD71</f>
        <v>0</v>
      </c>
      <c r="CF71" s="19">
        <f>CI71/3</f>
        <v>0</v>
      </c>
      <c r="CG71" s="12">
        <f>SUMIFS('[1]3. Expenditure Journal'!$N:$N,'[1]3. Expenditure Journal'!$Y:$Y,'12. Data'!$B71,'[1]3. Expenditure Journal'!$B:$B,'12. Data'!CG$4)</f>
        <v>0</v>
      </c>
      <c r="CH71" s="21">
        <f>CF71-CG71</f>
        <v>0</v>
      </c>
      <c r="CI71" s="18">
        <f>IFERROR(VLOOKUP($B71, '[1]2. Budget'!$C$10:$CN$93, 73, 2), 0)</f>
        <v>0</v>
      </c>
      <c r="CJ71" s="18">
        <f>CA71+CD71+CG71</f>
        <v>0</v>
      </c>
      <c r="CK71" s="18">
        <f>CI71-CJ71</f>
        <v>0</v>
      </c>
      <c r="CL71" s="19">
        <f>CU71/3</f>
        <v>0</v>
      </c>
      <c r="CM71" s="12">
        <f>SUMIFS('[1]3. Expenditure Journal'!$N:$N,'[1]3. Expenditure Journal'!$Y:$Y,'12. Data'!$B71,'[1]3. Expenditure Journal'!$B:$B,'12. Data'!CM$4)</f>
        <v>0</v>
      </c>
      <c r="CN71" s="21">
        <f>CL71-CM71</f>
        <v>0</v>
      </c>
      <c r="CO71" s="19">
        <f>CU71/3</f>
        <v>0</v>
      </c>
      <c r="CP71" s="12">
        <f>SUMIFS('[1]3. Expenditure Journal'!$N:$N,'[1]3. Expenditure Journal'!$Y:$Y,'12. Data'!$B71,'[1]3. Expenditure Journal'!$B:$B,'12. Data'!CP$4)</f>
        <v>0</v>
      </c>
      <c r="CQ71" s="21">
        <f>CO71-CP71</f>
        <v>0</v>
      </c>
      <c r="CR71" s="19">
        <f>CU71/3</f>
        <v>0</v>
      </c>
      <c r="CS71" s="12">
        <f>SUMIFS('[1]3. Expenditure Journal'!$N:$N,'[1]3. Expenditure Journal'!$Y:$Y,'12. Data'!$B71,'[1]3. Expenditure Journal'!$B:$B,'12. Data'!CS$4)</f>
        <v>0</v>
      </c>
      <c r="CT71" s="21">
        <f>CR71-CS71</f>
        <v>0</v>
      </c>
      <c r="CU71" s="18">
        <f>IFERROR(VLOOKUP($B71, '[1]2. Budget'!$C$10:$CN$93, 78, 2), 0)</f>
        <v>0</v>
      </c>
      <c r="CV71" s="18">
        <f>CM71+CP71+CS71</f>
        <v>0</v>
      </c>
      <c r="CW71" s="18">
        <f>CU71-CV71</f>
        <v>0</v>
      </c>
      <c r="DA71" s="12">
        <f>SUMIFS($F71:$CW71,$F$6:$CW$6,DA$6,$F$4:$CW$4,DA$5)+CX164</f>
        <v>0</v>
      </c>
      <c r="DB71" s="13">
        <f>SUMIFS($F71:$CW71,$F$6:$CW$6,DB$6,$F$4:$CW$4,DB$5)+CY71</f>
        <v>0</v>
      </c>
      <c r="DC71" s="13">
        <f>SUMIFS($F71:$CW71,$F$6:$CW$6,DC$6,$F$4:$CW$4,DC$5)+CZ71</f>
        <v>0</v>
      </c>
      <c r="DD71" s="13">
        <f>SUMIFS($F71:$CW71,$F$6:$CW$6,DD$6,$F$4:$CW$4,DD$5)+DA71</f>
        <v>0</v>
      </c>
      <c r="DE71" s="13">
        <f>SUMIFS($F71:$CW71,$F$6:$CW$6,DE$6,$F$4:$CW$4,DE$5)+DB71</f>
        <v>0</v>
      </c>
      <c r="DF71" s="13">
        <f>SUMIFS($F71:$CW71,$F$6:$CW$6,DF$6,$F$4:$CW$4,DF$5)+DC71</f>
        <v>0</v>
      </c>
      <c r="DG71" s="13">
        <f>SUMIFS($F71:$CW71,$F$6:$CW$6,DG$6,$F$4:$CW$4,DG$5)+DD71</f>
        <v>0</v>
      </c>
      <c r="DH71" s="13">
        <f>SUMIFS($F71:$CW71,$F$6:$CW$6,DH$6,$F$4:$CW$4,DH$5)+DE71</f>
        <v>0</v>
      </c>
      <c r="DI71" s="13">
        <f>SUMIFS($F71:$CW71,$F$6:$CW$6,DI$6,$F$4:$CW$4,DI$5)+DF71</f>
        <v>0</v>
      </c>
      <c r="DJ71" s="13">
        <f>SUMIFS($F71:$CW71,$F$6:$CW$6,DJ$6,$F$4:$CW$4,DJ$5)+DG71</f>
        <v>3893.048630421581</v>
      </c>
      <c r="DK71" s="13">
        <f>SUMIFS($F71:$CW71,$F$6:$CW$6,DK$6,$F$4:$CW$4,DK$5)+DH71</f>
        <v>0</v>
      </c>
      <c r="DL71" s="13">
        <f>SUMIFS($F71:$CW71,$F$6:$CW$6,DL$6,$F$4:$CW$4,DL$5)+DI71</f>
        <v>3893.048630421581</v>
      </c>
      <c r="DM71" s="13">
        <f>SUMIFS($F71:$CW71,$F$6:$CW$6,DM$6,$F$4:$CW$4,DM$5)+DJ71</f>
        <v>7786.0972608431621</v>
      </c>
      <c r="DN71" s="13">
        <f>SUMIFS($F71:$CW71,$F$6:$CW$6,DN$6,$F$4:$CW$4,DN$5)+DK71</f>
        <v>0</v>
      </c>
      <c r="DO71" s="13">
        <f>SUMIFS($F71:$CW71,$F$6:$CW$6,DO$6,$F$4:$CW$4,DO$5)+DL71</f>
        <v>7786.0972608431621</v>
      </c>
      <c r="DP71" s="13">
        <f>SUMIFS($F71:$CW71,$F$6:$CW$6,DP$6,$F$4:$CW$4,DP$5)+DM71</f>
        <v>11679.145891264743</v>
      </c>
      <c r="DQ71" s="13">
        <f>SUMIFS($F71:$CW71,$F$6:$CW$6,DQ$6,$F$4:$CW$4,DQ$5)+DN71</f>
        <v>0</v>
      </c>
      <c r="DR71" s="13">
        <f>SUMIFS($F71:$CW71,$F$6:$CW$6,DR$6,$F$4:$CW$4,DR$5)+DO71</f>
        <v>11679.145891264743</v>
      </c>
      <c r="DS71" s="13">
        <f>SUMIFS($F71:$CW71,$F$6:$CW$6,DS$6,$F$4:$CW$4,DS$5)+DP71</f>
        <v>11679.145891264743</v>
      </c>
      <c r="DT71" s="13">
        <f>SUMIFS($F71:$CW71,$F$6:$CW$6,DT$6,$F$4:$CW$4,DT$5)+DQ71</f>
        <v>0</v>
      </c>
      <c r="DU71" s="13">
        <f>SUMIFS($F71:$CW71,$F$6:$CW$6,DU$6,$F$4:$CW$4,DU$5)+DR71</f>
        <v>11679.145891264743</v>
      </c>
      <c r="DV71" s="13">
        <f>SUMIFS($F71:$CW71,$F$6:$CW$6,DV$6,$F$4:$CW$4,DV$5)+DS71</f>
        <v>11679.145891264743</v>
      </c>
      <c r="DW71" s="13">
        <f>SUMIFS($F71:$CW71,$F$6:$CW$6,DW$6,$F$4:$CW$4,DW$5)+DT71</f>
        <v>0</v>
      </c>
      <c r="DX71" s="13">
        <f>SUMIFS($F71:$CW71,$F$6:$CW$6,DX$6,$F$4:$CW$4,DX$5)+DU71</f>
        <v>11679.145891264743</v>
      </c>
      <c r="DY71" s="13">
        <f>SUMIFS($F71:$CW71,$F$6:$CW$6,DY$6,$F$4:$CW$4,DY$5)+DV71</f>
        <v>11679.145891264743</v>
      </c>
      <c r="DZ71" s="13">
        <f>SUMIFS($F71:$CW71,$F$6:$CW$6,DZ$6,$F$4:$CW$4,DZ$5)+DW71</f>
        <v>0</v>
      </c>
      <c r="EA71" s="13">
        <f>SUMIFS($F71:$CW71,$F$6:$CW$6,EA$6,$F$4:$CW$4,EA$5)+DX71</f>
        <v>11679.145891264743</v>
      </c>
      <c r="EB71" s="13">
        <f>SUMIFS($F71:$CW71,$F$6:$CW$6,EB$6,$F$4:$CW$4,EB$5)+DY71</f>
        <v>11679.145891264743</v>
      </c>
      <c r="EC71" s="13">
        <f>SUMIFS($F71:$CW71,$F$6:$CW$6,EC$6,$F$4:$CW$4,EC$5)+DZ71</f>
        <v>0</v>
      </c>
      <c r="ED71" s="13">
        <f>SUMIFS($F71:$CW71,$F$6:$CW$6,ED$6,$F$4:$CW$4,ED$5)+EA71</f>
        <v>11679.145891264743</v>
      </c>
      <c r="EE71" s="13">
        <f>SUMIFS($F71:$CW71,$F$6:$CW$6,EE$6,$F$4:$CW$4,EE$5)+EB71</f>
        <v>11679.145891264743</v>
      </c>
      <c r="EF71" s="13">
        <f>SUMIFS($F71:$CW71,$F$6:$CW$6,EF$6,$F$4:$CW$4,EF$5)+EC71</f>
        <v>0</v>
      </c>
      <c r="EG71" s="13">
        <f>SUMIFS($F71:$CW71,$F$6:$CW$6,EG$6,$F$4:$CW$4,EG$5)+ED71</f>
        <v>11679.145891264743</v>
      </c>
      <c r="EH71" s="13">
        <f>SUMIFS($F71:$CW71,$F$6:$CW$6,EH$6,$F$4:$CW$4,EH$5)+EE71</f>
        <v>11679.145891264743</v>
      </c>
      <c r="EI71" s="13">
        <f>SUMIFS($F71:$CW71,$F$6:$CW$6,EI$6,$F$4:$CW$4,EI$5)+EF71</f>
        <v>0</v>
      </c>
      <c r="EJ71" s="13">
        <f>SUMIFS($F71:$CW71,$F$6:$CW$6,EJ$6,$F$4:$CW$4,EJ$5)+EG71</f>
        <v>11679.145891264743</v>
      </c>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5"/>
    </row>
    <row r="72" spans="2:212" ht="29" x14ac:dyDescent="0.35">
      <c r="B72" s="23">
        <v>1846</v>
      </c>
      <c r="D72" s="22" t="str">
        <f>IFERROR(VLOOKUP($B72,'[1]2. Budget'!$C$7:$CN$104,5,2),"-")</f>
        <v>Evidence-based support curriculum for AGYW and ABYM 15-19 year olds living with HIV in the community - Vhutshilo TA</v>
      </c>
      <c r="E72" s="22" t="str">
        <f>IFERROR(VLOOKUP($B72,'[1]2. Budget'!$C$7:$CN$104,7,2),"-")</f>
        <v>3.1 Technical Assistance Fees/Consultants</v>
      </c>
      <c r="BB72" s="19">
        <f>BK72/3</f>
        <v>0</v>
      </c>
      <c r="BC72" s="12">
        <f>SUMIFS('[1]3. Expenditure Journal'!$N:$N,'[1]3. Expenditure Journal'!$Y:$Y,'12. Data'!$B72,'[1]3. Expenditure Journal'!$B:$B,'12. Data'!BC$4)</f>
        <v>0</v>
      </c>
      <c r="BD72" s="21">
        <f>BB72-BC72</f>
        <v>0</v>
      </c>
      <c r="BE72" s="19">
        <f>BK72/3</f>
        <v>0</v>
      </c>
      <c r="BF72" s="12">
        <f>SUMIFS('[1]3. Expenditure Journal'!$N:$N,'[1]3. Expenditure Journal'!$Y:$Y,'12. Data'!$B72,'[1]3. Expenditure Journal'!$B:$B,'12. Data'!BF$4)</f>
        <v>0</v>
      </c>
      <c r="BG72" s="21">
        <f>BE72-BF72</f>
        <v>0</v>
      </c>
      <c r="BH72" s="19">
        <f>BK72/3</f>
        <v>0</v>
      </c>
      <c r="BI72" s="12">
        <f>SUMIFS('[1]3. Expenditure Journal'!$N:$N,'[1]3. Expenditure Journal'!$Y:$Y,'12. Data'!$B72,'[1]3. Expenditure Journal'!$B:$B,'12. Data'!BI$4)</f>
        <v>0</v>
      </c>
      <c r="BJ72" s="21">
        <f>BH72-BI72</f>
        <v>0</v>
      </c>
      <c r="BK72" s="18">
        <f>IFERROR(VLOOKUP($B72, '[1]2. Budget'!$C$10:$CN$93, 63, 2), 0)</f>
        <v>0</v>
      </c>
      <c r="BL72" s="18">
        <f>BC72+BF72+BI72</f>
        <v>0</v>
      </c>
      <c r="BM72" s="18">
        <f>BK72-BL72</f>
        <v>0</v>
      </c>
      <c r="BN72" s="19">
        <f>BW72/3</f>
        <v>2328.8426503020423</v>
      </c>
      <c r="BO72" s="12">
        <f>SUMIFS('[1]3. Expenditure Journal'!$N:$N,'[1]3. Expenditure Journal'!$Y:$Y,'12. Data'!$B72,'[1]3. Expenditure Journal'!$B:$B,'12. Data'!BO$4)</f>
        <v>0</v>
      </c>
      <c r="BP72" s="21">
        <f>BN72-BO72</f>
        <v>2328.8426503020423</v>
      </c>
      <c r="BQ72" s="19">
        <f>BW72/3</f>
        <v>2328.8426503020423</v>
      </c>
      <c r="BR72" s="12">
        <f>SUMIFS('[1]3. Expenditure Journal'!$N:$N,'[1]3. Expenditure Journal'!$Y:$Y,'12. Data'!$B72,'[1]3. Expenditure Journal'!$B:$B,'12. Data'!BR$4)</f>
        <v>0</v>
      </c>
      <c r="BS72" s="21">
        <f>BQ72-BR72</f>
        <v>2328.8426503020423</v>
      </c>
      <c r="BT72" s="19">
        <f>BW72/3</f>
        <v>2328.8426503020423</v>
      </c>
      <c r="BU72" s="12">
        <f>SUMIFS('[1]3. Expenditure Journal'!$N:$N,'[1]3. Expenditure Journal'!$Y:$Y,'12. Data'!$B72,'[1]3. Expenditure Journal'!$B:$B,'12. Data'!BU$4)</f>
        <v>0</v>
      </c>
      <c r="BV72" s="21">
        <f>BT72-BU72</f>
        <v>2328.8426503020423</v>
      </c>
      <c r="BW72" s="18">
        <f>IFERROR(VLOOKUP($B72, '[1]2. Budget'!$C$10:$CN$93, 68, 2), 0)</f>
        <v>6986.5279509061274</v>
      </c>
      <c r="BX72" s="18">
        <f>BO72+BR72+BU72</f>
        <v>0</v>
      </c>
      <c r="BY72" s="18">
        <f>BW72-BX72</f>
        <v>6986.5279509061274</v>
      </c>
      <c r="BZ72" s="19">
        <f>CI72/3</f>
        <v>0</v>
      </c>
      <c r="CA72" s="12">
        <f>SUMIFS('[1]3. Expenditure Journal'!$N:$N,'[1]3. Expenditure Journal'!$Y:$Y,'12. Data'!$B72,'[1]3. Expenditure Journal'!$B:$B,'12. Data'!CA$4)</f>
        <v>0</v>
      </c>
      <c r="CB72" s="21">
        <f>BZ72-CA72</f>
        <v>0</v>
      </c>
      <c r="CC72" s="19">
        <f>CI72/3</f>
        <v>0</v>
      </c>
      <c r="CD72" s="12">
        <f>SUMIFS('[1]3. Expenditure Journal'!$N:$N,'[1]3. Expenditure Journal'!$Y:$Y,'12. Data'!$B72,'[1]3. Expenditure Journal'!$B:$B,'12. Data'!CD$4)</f>
        <v>0</v>
      </c>
      <c r="CE72" s="21">
        <f>CC72-CD72</f>
        <v>0</v>
      </c>
      <c r="CF72" s="19">
        <f>CI72/3</f>
        <v>0</v>
      </c>
      <c r="CG72" s="12">
        <f>SUMIFS('[1]3. Expenditure Journal'!$N:$N,'[1]3. Expenditure Journal'!$Y:$Y,'12. Data'!$B72,'[1]3. Expenditure Journal'!$B:$B,'12. Data'!CG$4)</f>
        <v>0</v>
      </c>
      <c r="CH72" s="21">
        <f>CF72-CG72</f>
        <v>0</v>
      </c>
      <c r="CI72" s="18">
        <f>IFERROR(VLOOKUP($B72, '[1]2. Budget'!$C$10:$CN$93, 73, 2), 0)</f>
        <v>0</v>
      </c>
      <c r="CJ72" s="18">
        <f>CA72+CD72+CG72</f>
        <v>0</v>
      </c>
      <c r="CK72" s="18">
        <f>CI72-CJ72</f>
        <v>0</v>
      </c>
      <c r="CL72" s="19">
        <f>CU72/3</f>
        <v>0</v>
      </c>
      <c r="CM72" s="12">
        <f>SUMIFS('[1]3. Expenditure Journal'!$N:$N,'[1]3. Expenditure Journal'!$Y:$Y,'12. Data'!$B72,'[1]3. Expenditure Journal'!$B:$B,'12. Data'!CM$4)</f>
        <v>0</v>
      </c>
      <c r="CN72" s="21">
        <f>CL72-CM72</f>
        <v>0</v>
      </c>
      <c r="CO72" s="19">
        <f>CU72/3</f>
        <v>0</v>
      </c>
      <c r="CP72" s="12">
        <f>SUMIFS('[1]3. Expenditure Journal'!$N:$N,'[1]3. Expenditure Journal'!$Y:$Y,'12. Data'!$B72,'[1]3. Expenditure Journal'!$B:$B,'12. Data'!CP$4)</f>
        <v>0</v>
      </c>
      <c r="CQ72" s="21">
        <f>CO72-CP72</f>
        <v>0</v>
      </c>
      <c r="CR72" s="19">
        <f>CU72/3</f>
        <v>0</v>
      </c>
      <c r="CS72" s="12">
        <f>SUMIFS('[1]3. Expenditure Journal'!$N:$N,'[1]3. Expenditure Journal'!$Y:$Y,'12. Data'!$B72,'[1]3. Expenditure Journal'!$B:$B,'12. Data'!CS$4)</f>
        <v>0</v>
      </c>
      <c r="CT72" s="21">
        <f>CR72-CS72</f>
        <v>0</v>
      </c>
      <c r="CU72" s="18">
        <f>IFERROR(VLOOKUP($B72, '[1]2. Budget'!$C$10:$CN$93, 78, 2), 0)</f>
        <v>0</v>
      </c>
      <c r="CV72" s="18">
        <f>CM72+CP72+CS72</f>
        <v>0</v>
      </c>
      <c r="CW72" s="18">
        <f>CU72-CV72</f>
        <v>0</v>
      </c>
      <c r="DA72" s="12">
        <f>SUMIFS($F72:$CW72,$F$6:$CW$6,DA$6,$F$4:$CW$4,DA$5)+CX165</f>
        <v>0</v>
      </c>
      <c r="DB72" s="13">
        <f>SUMIFS($F72:$CW72,$F$6:$CW$6,DB$6,$F$4:$CW$4,DB$5)+CY72</f>
        <v>0</v>
      </c>
      <c r="DC72" s="13">
        <f>SUMIFS($F72:$CW72,$F$6:$CW$6,DC$6,$F$4:$CW$4,DC$5)+CZ72</f>
        <v>0</v>
      </c>
      <c r="DD72" s="13">
        <f>SUMIFS($F72:$CW72,$F$6:$CW$6,DD$6,$F$4:$CW$4,DD$5)+DA72</f>
        <v>0</v>
      </c>
      <c r="DE72" s="13">
        <f>SUMIFS($F72:$CW72,$F$6:$CW$6,DE$6,$F$4:$CW$4,DE$5)+DB72</f>
        <v>0</v>
      </c>
      <c r="DF72" s="13">
        <f>SUMIFS($F72:$CW72,$F$6:$CW$6,DF$6,$F$4:$CW$4,DF$5)+DC72</f>
        <v>0</v>
      </c>
      <c r="DG72" s="13">
        <f>SUMIFS($F72:$CW72,$F$6:$CW$6,DG$6,$F$4:$CW$4,DG$5)+DD72</f>
        <v>0</v>
      </c>
      <c r="DH72" s="13">
        <f>SUMIFS($F72:$CW72,$F$6:$CW$6,DH$6,$F$4:$CW$4,DH$5)+DE72</f>
        <v>0</v>
      </c>
      <c r="DI72" s="13">
        <f>SUMIFS($F72:$CW72,$F$6:$CW$6,DI$6,$F$4:$CW$4,DI$5)+DF72</f>
        <v>0</v>
      </c>
      <c r="DJ72" s="13">
        <f>SUMIFS($F72:$CW72,$F$6:$CW$6,DJ$6,$F$4:$CW$4,DJ$5)+DG72</f>
        <v>2328.8426503020423</v>
      </c>
      <c r="DK72" s="13">
        <f>SUMIFS($F72:$CW72,$F$6:$CW$6,DK$6,$F$4:$CW$4,DK$5)+DH72</f>
        <v>0</v>
      </c>
      <c r="DL72" s="13">
        <f>SUMIFS($F72:$CW72,$F$6:$CW$6,DL$6,$F$4:$CW$4,DL$5)+DI72</f>
        <v>2328.8426503020423</v>
      </c>
      <c r="DM72" s="13">
        <f>SUMIFS($F72:$CW72,$F$6:$CW$6,DM$6,$F$4:$CW$4,DM$5)+DJ72</f>
        <v>4657.6853006040847</v>
      </c>
      <c r="DN72" s="13">
        <f>SUMIFS($F72:$CW72,$F$6:$CW$6,DN$6,$F$4:$CW$4,DN$5)+DK72</f>
        <v>0</v>
      </c>
      <c r="DO72" s="13">
        <f>SUMIFS($F72:$CW72,$F$6:$CW$6,DO$6,$F$4:$CW$4,DO$5)+DL72</f>
        <v>4657.6853006040847</v>
      </c>
      <c r="DP72" s="13">
        <f>SUMIFS($F72:$CW72,$F$6:$CW$6,DP$6,$F$4:$CW$4,DP$5)+DM72</f>
        <v>6986.5279509061274</v>
      </c>
      <c r="DQ72" s="13">
        <f>SUMIFS($F72:$CW72,$F$6:$CW$6,DQ$6,$F$4:$CW$4,DQ$5)+DN72</f>
        <v>0</v>
      </c>
      <c r="DR72" s="13">
        <f>SUMIFS($F72:$CW72,$F$6:$CW$6,DR$6,$F$4:$CW$4,DR$5)+DO72</f>
        <v>6986.5279509061274</v>
      </c>
      <c r="DS72" s="13">
        <f>SUMIFS($F72:$CW72,$F$6:$CW$6,DS$6,$F$4:$CW$4,DS$5)+DP72</f>
        <v>6986.5279509061274</v>
      </c>
      <c r="DT72" s="13">
        <f>SUMIFS($F72:$CW72,$F$6:$CW$6,DT$6,$F$4:$CW$4,DT$5)+DQ72</f>
        <v>0</v>
      </c>
      <c r="DU72" s="13">
        <f>SUMIFS($F72:$CW72,$F$6:$CW$6,DU$6,$F$4:$CW$4,DU$5)+DR72</f>
        <v>6986.5279509061274</v>
      </c>
      <c r="DV72" s="13">
        <f>SUMIFS($F72:$CW72,$F$6:$CW$6,DV$6,$F$4:$CW$4,DV$5)+DS72</f>
        <v>6986.5279509061274</v>
      </c>
      <c r="DW72" s="13">
        <f>SUMIFS($F72:$CW72,$F$6:$CW$6,DW$6,$F$4:$CW$4,DW$5)+DT72</f>
        <v>0</v>
      </c>
      <c r="DX72" s="13">
        <f>SUMIFS($F72:$CW72,$F$6:$CW$6,DX$6,$F$4:$CW$4,DX$5)+DU72</f>
        <v>6986.5279509061274</v>
      </c>
      <c r="DY72" s="13">
        <f>SUMIFS($F72:$CW72,$F$6:$CW$6,DY$6,$F$4:$CW$4,DY$5)+DV72</f>
        <v>6986.5279509061274</v>
      </c>
      <c r="DZ72" s="13">
        <f>SUMIFS($F72:$CW72,$F$6:$CW$6,DZ$6,$F$4:$CW$4,DZ$5)+DW72</f>
        <v>0</v>
      </c>
      <c r="EA72" s="13">
        <f>SUMIFS($F72:$CW72,$F$6:$CW$6,EA$6,$F$4:$CW$4,EA$5)+DX72</f>
        <v>6986.5279509061274</v>
      </c>
      <c r="EB72" s="13">
        <f>SUMIFS($F72:$CW72,$F$6:$CW$6,EB$6,$F$4:$CW$4,EB$5)+DY72</f>
        <v>6986.5279509061274</v>
      </c>
      <c r="EC72" s="13">
        <f>SUMIFS($F72:$CW72,$F$6:$CW$6,EC$6,$F$4:$CW$4,EC$5)+DZ72</f>
        <v>0</v>
      </c>
      <c r="ED72" s="13">
        <f>SUMIFS($F72:$CW72,$F$6:$CW$6,ED$6,$F$4:$CW$4,ED$5)+EA72</f>
        <v>6986.5279509061274</v>
      </c>
      <c r="EE72" s="13">
        <f>SUMIFS($F72:$CW72,$F$6:$CW$6,EE$6,$F$4:$CW$4,EE$5)+EB72</f>
        <v>6986.5279509061274</v>
      </c>
      <c r="EF72" s="13">
        <f>SUMIFS($F72:$CW72,$F$6:$CW$6,EF$6,$F$4:$CW$4,EF$5)+EC72</f>
        <v>0</v>
      </c>
      <c r="EG72" s="13">
        <f>SUMIFS($F72:$CW72,$F$6:$CW$6,EG$6,$F$4:$CW$4,EG$5)+ED72</f>
        <v>6986.5279509061274</v>
      </c>
      <c r="EH72" s="13">
        <f>SUMIFS($F72:$CW72,$F$6:$CW$6,EH$6,$F$4:$CW$4,EH$5)+EE72</f>
        <v>6986.5279509061274</v>
      </c>
      <c r="EI72" s="13">
        <f>SUMIFS($F72:$CW72,$F$6:$CW$6,EI$6,$F$4:$CW$4,EI$5)+EF72</f>
        <v>0</v>
      </c>
      <c r="EJ72" s="13">
        <f>SUMIFS($F72:$CW72,$F$6:$CW$6,EJ$6,$F$4:$CW$4,EJ$5)+EG72</f>
        <v>6986.5279509061274</v>
      </c>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5"/>
    </row>
    <row r="73" spans="2:212" ht="29" x14ac:dyDescent="0.35">
      <c r="B73" s="23">
        <v>1847</v>
      </c>
      <c r="D73" s="22" t="str">
        <f>IFERROR(VLOOKUP($B73,'[1]2. Budget'!$C$7:$CN$104,5,2),"-")</f>
        <v>Mentorship for peer educator support curriculum for 15-19 year old ALHIV in the community - Vhutshilo</v>
      </c>
      <c r="E73" s="22" t="str">
        <f>IFERROR(VLOOKUP($B73,'[1]2. Budget'!$C$7:$CN$104,7,2),"-")</f>
        <v>3.4 Other external professional services</v>
      </c>
      <c r="BB73" s="19">
        <f>BK73/3</f>
        <v>0</v>
      </c>
      <c r="BC73" s="12">
        <f>SUMIFS('[1]3. Expenditure Journal'!$N:$N,'[1]3. Expenditure Journal'!$Y:$Y,'12. Data'!$B73,'[1]3. Expenditure Journal'!$B:$B,'12. Data'!BC$4)</f>
        <v>0</v>
      </c>
      <c r="BD73" s="21">
        <f>BB73-BC73</f>
        <v>0</v>
      </c>
      <c r="BE73" s="19">
        <f>BK73/3</f>
        <v>0</v>
      </c>
      <c r="BF73" s="12">
        <f>SUMIFS('[1]3. Expenditure Journal'!$N:$N,'[1]3. Expenditure Journal'!$Y:$Y,'12. Data'!$B73,'[1]3. Expenditure Journal'!$B:$B,'12. Data'!BF$4)</f>
        <v>0</v>
      </c>
      <c r="BG73" s="21">
        <f>BE73-BF73</f>
        <v>0</v>
      </c>
      <c r="BH73" s="19">
        <f>BK73/3</f>
        <v>0</v>
      </c>
      <c r="BI73" s="12">
        <f>SUMIFS('[1]3. Expenditure Journal'!$N:$N,'[1]3. Expenditure Journal'!$Y:$Y,'12. Data'!$B73,'[1]3. Expenditure Journal'!$B:$B,'12. Data'!BI$4)</f>
        <v>0</v>
      </c>
      <c r="BJ73" s="21">
        <f>BH73-BI73</f>
        <v>0</v>
      </c>
      <c r="BK73" s="18">
        <f>IFERROR(VLOOKUP($B73, '[1]2. Budget'!$C$10:$CN$93, 63, 2), 0)</f>
        <v>0</v>
      </c>
      <c r="BL73" s="18">
        <f>BC73+BF73+BI73</f>
        <v>0</v>
      </c>
      <c r="BM73" s="18">
        <f>BK73-BL73</f>
        <v>0</v>
      </c>
      <c r="BN73" s="19">
        <f>BW73/3</f>
        <v>0</v>
      </c>
      <c r="BO73" s="12">
        <f>SUMIFS('[1]3. Expenditure Journal'!$N:$N,'[1]3. Expenditure Journal'!$Y:$Y,'12. Data'!$B73,'[1]3. Expenditure Journal'!$B:$B,'12. Data'!BO$4)</f>
        <v>0</v>
      </c>
      <c r="BP73" s="21">
        <f>BN73-BO73</f>
        <v>0</v>
      </c>
      <c r="BQ73" s="19">
        <f>BW73/3</f>
        <v>0</v>
      </c>
      <c r="BR73" s="12">
        <f>SUMIFS('[1]3. Expenditure Journal'!$N:$N,'[1]3. Expenditure Journal'!$Y:$Y,'12. Data'!$B73,'[1]3. Expenditure Journal'!$B:$B,'12. Data'!BR$4)</f>
        <v>0</v>
      </c>
      <c r="BS73" s="21">
        <f>BQ73-BR73</f>
        <v>0</v>
      </c>
      <c r="BT73" s="19">
        <f>BW73/3</f>
        <v>0</v>
      </c>
      <c r="BU73" s="12">
        <f>SUMIFS('[1]3. Expenditure Journal'!$N:$N,'[1]3. Expenditure Journal'!$Y:$Y,'12. Data'!$B73,'[1]3. Expenditure Journal'!$B:$B,'12. Data'!BU$4)</f>
        <v>0</v>
      </c>
      <c r="BV73" s="21">
        <f>BT73-BU73</f>
        <v>0</v>
      </c>
      <c r="BW73" s="18">
        <f>IFERROR(VLOOKUP($B73, '[1]2. Budget'!$C$10:$CN$93, 68, 2), 0)</f>
        <v>0</v>
      </c>
      <c r="BX73" s="18">
        <f>BO73+BR73+BU73</f>
        <v>0</v>
      </c>
      <c r="BY73" s="18">
        <f>BW73-BX73</f>
        <v>0</v>
      </c>
      <c r="BZ73" s="19">
        <f>CI73/3</f>
        <v>0</v>
      </c>
      <c r="CA73" s="12">
        <f>SUMIFS('[1]3. Expenditure Journal'!$N:$N,'[1]3. Expenditure Journal'!$Y:$Y,'12. Data'!$B73,'[1]3. Expenditure Journal'!$B:$B,'12. Data'!CA$4)</f>
        <v>0</v>
      </c>
      <c r="CB73" s="21">
        <f>BZ73-CA73</f>
        <v>0</v>
      </c>
      <c r="CC73" s="19">
        <f>CI73/3</f>
        <v>0</v>
      </c>
      <c r="CD73" s="12">
        <f>SUMIFS('[1]3. Expenditure Journal'!$N:$N,'[1]3. Expenditure Journal'!$Y:$Y,'12. Data'!$B73,'[1]3. Expenditure Journal'!$B:$B,'12. Data'!CD$4)</f>
        <v>0</v>
      </c>
      <c r="CE73" s="21">
        <f>CC73-CD73</f>
        <v>0</v>
      </c>
      <c r="CF73" s="19">
        <f>CI73/3</f>
        <v>0</v>
      </c>
      <c r="CG73" s="12">
        <f>SUMIFS('[1]3. Expenditure Journal'!$N:$N,'[1]3. Expenditure Journal'!$Y:$Y,'12. Data'!$B73,'[1]3. Expenditure Journal'!$B:$B,'12. Data'!CG$4)</f>
        <v>0</v>
      </c>
      <c r="CH73" s="21">
        <f>CF73-CG73</f>
        <v>0</v>
      </c>
      <c r="CI73" s="18">
        <f>IFERROR(VLOOKUP($B73, '[1]2. Budget'!$C$10:$CN$93, 73, 2), 0)</f>
        <v>0</v>
      </c>
      <c r="CJ73" s="18">
        <f>CA73+CD73+CG73</f>
        <v>0</v>
      </c>
      <c r="CK73" s="18">
        <f>CI73-CJ73</f>
        <v>0</v>
      </c>
      <c r="CL73" s="19">
        <f>CU73/3</f>
        <v>1086.7932368076199</v>
      </c>
      <c r="CM73" s="12">
        <f>SUMIFS('[1]3. Expenditure Journal'!$N:$N,'[1]3. Expenditure Journal'!$Y:$Y,'12. Data'!$B73,'[1]3. Expenditure Journal'!$B:$B,'12. Data'!CM$4)</f>
        <v>0</v>
      </c>
      <c r="CN73" s="21">
        <f>CL73-CM73</f>
        <v>1086.7932368076199</v>
      </c>
      <c r="CO73" s="19">
        <f>CU73/3</f>
        <v>1086.7932368076199</v>
      </c>
      <c r="CP73" s="12">
        <f>SUMIFS('[1]3. Expenditure Journal'!$N:$N,'[1]3. Expenditure Journal'!$Y:$Y,'12. Data'!$B73,'[1]3. Expenditure Journal'!$B:$B,'12. Data'!CP$4)</f>
        <v>0</v>
      </c>
      <c r="CQ73" s="21">
        <f>CO73-CP73</f>
        <v>1086.7932368076199</v>
      </c>
      <c r="CR73" s="19">
        <f>CU73/3</f>
        <v>1086.7932368076199</v>
      </c>
      <c r="CS73" s="12">
        <f>SUMIFS('[1]3. Expenditure Journal'!$N:$N,'[1]3. Expenditure Journal'!$Y:$Y,'12. Data'!$B73,'[1]3. Expenditure Journal'!$B:$B,'12. Data'!CS$4)</f>
        <v>0</v>
      </c>
      <c r="CT73" s="21">
        <f>CR73-CS73</f>
        <v>1086.7932368076199</v>
      </c>
      <c r="CU73" s="18">
        <f>IFERROR(VLOOKUP($B73, '[1]2. Budget'!$C$10:$CN$93, 78, 2), 0)</f>
        <v>3260.3797104228597</v>
      </c>
      <c r="CV73" s="18">
        <f>CM73+CP73+CS73</f>
        <v>0</v>
      </c>
      <c r="CW73" s="18">
        <f>CU73-CV73</f>
        <v>3260.3797104228597</v>
      </c>
      <c r="DA73" s="12">
        <f>SUMIFS($F73:$CW73,$F$6:$CW$6,DA$6,$F$4:$CW$4,DA$5)+CX166</f>
        <v>0</v>
      </c>
      <c r="DB73" s="13">
        <f>SUMIFS($F73:$CW73,$F$6:$CW$6,DB$6,$F$4:$CW$4,DB$5)+CY73</f>
        <v>0</v>
      </c>
      <c r="DC73" s="13">
        <f>SUMIFS($F73:$CW73,$F$6:$CW$6,DC$6,$F$4:$CW$4,DC$5)+CZ73</f>
        <v>0</v>
      </c>
      <c r="DD73" s="13">
        <f>SUMIFS($F73:$CW73,$F$6:$CW$6,DD$6,$F$4:$CW$4,DD$5)+DA73</f>
        <v>0</v>
      </c>
      <c r="DE73" s="13">
        <f>SUMIFS($F73:$CW73,$F$6:$CW$6,DE$6,$F$4:$CW$4,DE$5)+DB73</f>
        <v>0</v>
      </c>
      <c r="DF73" s="13">
        <f>SUMIFS($F73:$CW73,$F$6:$CW$6,DF$6,$F$4:$CW$4,DF$5)+DC73</f>
        <v>0</v>
      </c>
      <c r="DG73" s="13">
        <f>SUMIFS($F73:$CW73,$F$6:$CW$6,DG$6,$F$4:$CW$4,DG$5)+DD73</f>
        <v>0</v>
      </c>
      <c r="DH73" s="13">
        <f>SUMIFS($F73:$CW73,$F$6:$CW$6,DH$6,$F$4:$CW$4,DH$5)+DE73</f>
        <v>0</v>
      </c>
      <c r="DI73" s="13">
        <f>SUMIFS($F73:$CW73,$F$6:$CW$6,DI$6,$F$4:$CW$4,DI$5)+DF73</f>
        <v>0</v>
      </c>
      <c r="DJ73" s="13">
        <f>SUMIFS($F73:$CW73,$F$6:$CW$6,DJ$6,$F$4:$CW$4,DJ$5)+DG73</f>
        <v>0</v>
      </c>
      <c r="DK73" s="13">
        <f>SUMIFS($F73:$CW73,$F$6:$CW$6,DK$6,$F$4:$CW$4,DK$5)+DH73</f>
        <v>0</v>
      </c>
      <c r="DL73" s="13">
        <f>SUMIFS($F73:$CW73,$F$6:$CW$6,DL$6,$F$4:$CW$4,DL$5)+DI73</f>
        <v>0</v>
      </c>
      <c r="DM73" s="13">
        <f>SUMIFS($F73:$CW73,$F$6:$CW$6,DM$6,$F$4:$CW$4,DM$5)+DJ73</f>
        <v>0</v>
      </c>
      <c r="DN73" s="13">
        <f>SUMIFS($F73:$CW73,$F$6:$CW$6,DN$6,$F$4:$CW$4,DN$5)+DK73</f>
        <v>0</v>
      </c>
      <c r="DO73" s="13">
        <f>SUMIFS($F73:$CW73,$F$6:$CW$6,DO$6,$F$4:$CW$4,DO$5)+DL73</f>
        <v>0</v>
      </c>
      <c r="DP73" s="13">
        <f>SUMIFS($F73:$CW73,$F$6:$CW$6,DP$6,$F$4:$CW$4,DP$5)+DM73</f>
        <v>0</v>
      </c>
      <c r="DQ73" s="13">
        <f>SUMIFS($F73:$CW73,$F$6:$CW$6,DQ$6,$F$4:$CW$4,DQ$5)+DN73</f>
        <v>0</v>
      </c>
      <c r="DR73" s="13">
        <f>SUMIFS($F73:$CW73,$F$6:$CW$6,DR$6,$F$4:$CW$4,DR$5)+DO73</f>
        <v>0</v>
      </c>
      <c r="DS73" s="13">
        <f>SUMIFS($F73:$CW73,$F$6:$CW$6,DS$6,$F$4:$CW$4,DS$5)+DP73</f>
        <v>0</v>
      </c>
      <c r="DT73" s="13">
        <f>SUMIFS($F73:$CW73,$F$6:$CW$6,DT$6,$F$4:$CW$4,DT$5)+DQ73</f>
        <v>0</v>
      </c>
      <c r="DU73" s="13">
        <f>SUMIFS($F73:$CW73,$F$6:$CW$6,DU$6,$F$4:$CW$4,DU$5)+DR73</f>
        <v>0</v>
      </c>
      <c r="DV73" s="13">
        <f>SUMIFS($F73:$CW73,$F$6:$CW$6,DV$6,$F$4:$CW$4,DV$5)+DS73</f>
        <v>0</v>
      </c>
      <c r="DW73" s="13">
        <f>SUMIFS($F73:$CW73,$F$6:$CW$6,DW$6,$F$4:$CW$4,DW$5)+DT73</f>
        <v>0</v>
      </c>
      <c r="DX73" s="13">
        <f>SUMIFS($F73:$CW73,$F$6:$CW$6,DX$6,$F$4:$CW$4,DX$5)+DU73</f>
        <v>0</v>
      </c>
      <c r="DY73" s="13">
        <f>SUMIFS($F73:$CW73,$F$6:$CW$6,DY$6,$F$4:$CW$4,DY$5)+DV73</f>
        <v>0</v>
      </c>
      <c r="DZ73" s="13">
        <f>SUMIFS($F73:$CW73,$F$6:$CW$6,DZ$6,$F$4:$CW$4,DZ$5)+DW73</f>
        <v>0</v>
      </c>
      <c r="EA73" s="13">
        <f>SUMIFS($F73:$CW73,$F$6:$CW$6,EA$6,$F$4:$CW$4,EA$5)+DX73</f>
        <v>0</v>
      </c>
      <c r="EB73" s="13">
        <f>SUMIFS($F73:$CW73,$F$6:$CW$6,EB$6,$F$4:$CW$4,EB$5)+DY73</f>
        <v>1086.7932368076199</v>
      </c>
      <c r="EC73" s="13">
        <f>SUMIFS($F73:$CW73,$F$6:$CW$6,EC$6,$F$4:$CW$4,EC$5)+DZ73</f>
        <v>0</v>
      </c>
      <c r="ED73" s="13">
        <f>SUMIFS($F73:$CW73,$F$6:$CW$6,ED$6,$F$4:$CW$4,ED$5)+EA73</f>
        <v>1086.7932368076199</v>
      </c>
      <c r="EE73" s="13">
        <f>SUMIFS($F73:$CW73,$F$6:$CW$6,EE$6,$F$4:$CW$4,EE$5)+EB73</f>
        <v>2173.5864736152398</v>
      </c>
      <c r="EF73" s="13">
        <f>SUMIFS($F73:$CW73,$F$6:$CW$6,EF$6,$F$4:$CW$4,EF$5)+EC73</f>
        <v>0</v>
      </c>
      <c r="EG73" s="13">
        <f>SUMIFS($F73:$CW73,$F$6:$CW$6,EG$6,$F$4:$CW$4,EG$5)+ED73</f>
        <v>2173.5864736152398</v>
      </c>
      <c r="EH73" s="13">
        <f>SUMIFS($F73:$CW73,$F$6:$CW$6,EH$6,$F$4:$CW$4,EH$5)+EE73</f>
        <v>3260.3797104228597</v>
      </c>
      <c r="EI73" s="13">
        <f>SUMIFS($F73:$CW73,$F$6:$CW$6,EI$6,$F$4:$CW$4,EI$5)+EF73</f>
        <v>0</v>
      </c>
      <c r="EJ73" s="13">
        <f>SUMIFS($F73:$CW73,$F$6:$CW$6,EJ$6,$F$4:$CW$4,EJ$5)+EG73</f>
        <v>3260.3797104228597</v>
      </c>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5"/>
    </row>
    <row r="74" spans="2:212" ht="33" customHeight="1" x14ac:dyDescent="0.35">
      <c r="B74" s="23">
        <v>1848</v>
      </c>
      <c r="D74" s="22" t="str">
        <f>IFERROR(VLOOKUP($B74,'[1]2. Budget'!$C$7:$CN$104,5,2),"-")</f>
        <v>DIGNITY PACKS</v>
      </c>
      <c r="E74" s="22" t="str">
        <f>IFERROR(VLOOKUP($B74,'[1]2. Budget'!$C$7:$CN$104,7,2),"-")</f>
        <v>5.8 Other consumables</v>
      </c>
      <c r="BB74" s="19">
        <f>BK74/3</f>
        <v>0</v>
      </c>
      <c r="BC74" s="12">
        <f>SUMIFS('[1]3. Expenditure Journal'!$N:$N,'[1]3. Expenditure Journal'!$Y:$Y,'12. Data'!$B74,'[1]3. Expenditure Journal'!$B:$B,'12. Data'!BC$4)</f>
        <v>0</v>
      </c>
      <c r="BD74" s="21">
        <f>BB74-BC74</f>
        <v>0</v>
      </c>
      <c r="BE74" s="19">
        <f>BK74/3</f>
        <v>0</v>
      </c>
      <c r="BF74" s="12">
        <f>SUMIFS('[1]3. Expenditure Journal'!$N:$N,'[1]3. Expenditure Journal'!$Y:$Y,'12. Data'!$B74,'[1]3. Expenditure Journal'!$B:$B,'12. Data'!BF$4)</f>
        <v>0</v>
      </c>
      <c r="BG74" s="21">
        <f>BE74-BF74</f>
        <v>0</v>
      </c>
      <c r="BH74" s="19">
        <f>BK74/3</f>
        <v>0</v>
      </c>
      <c r="BI74" s="12">
        <f>SUMIFS('[1]3. Expenditure Journal'!$N:$N,'[1]3. Expenditure Journal'!$Y:$Y,'12. Data'!$B74,'[1]3. Expenditure Journal'!$B:$B,'12. Data'!BI$4)</f>
        <v>0</v>
      </c>
      <c r="BJ74" s="21">
        <f>BH74-BI74</f>
        <v>0</v>
      </c>
      <c r="BK74" s="18">
        <f>IFERROR(VLOOKUP($B74, '[1]2. Budget'!$C$10:$CN$93, 63, 2), 0)</f>
        <v>0</v>
      </c>
      <c r="BL74" s="18">
        <f>BC74+BF74+BI74</f>
        <v>0</v>
      </c>
      <c r="BM74" s="18">
        <f>BK74-BL74</f>
        <v>0</v>
      </c>
      <c r="BN74" s="19">
        <f>BW74/3</f>
        <v>0</v>
      </c>
      <c r="BO74" s="12">
        <f>SUMIFS('[1]3. Expenditure Journal'!$N:$N,'[1]3. Expenditure Journal'!$Y:$Y,'12. Data'!$B74,'[1]3. Expenditure Journal'!$B:$B,'12. Data'!BO$4)</f>
        <v>0</v>
      </c>
      <c r="BP74" s="21">
        <f>BN74-BO74</f>
        <v>0</v>
      </c>
      <c r="BQ74" s="19">
        <f>BW74/3</f>
        <v>0</v>
      </c>
      <c r="BR74" s="12">
        <f>SUMIFS('[1]3. Expenditure Journal'!$N:$N,'[1]3. Expenditure Journal'!$Y:$Y,'12. Data'!$B74,'[1]3. Expenditure Journal'!$B:$B,'12. Data'!BR$4)</f>
        <v>0</v>
      </c>
      <c r="BS74" s="21">
        <f>BQ74-BR74</f>
        <v>0</v>
      </c>
      <c r="BT74" s="19">
        <f>BW74/3</f>
        <v>0</v>
      </c>
      <c r="BU74" s="12">
        <f>SUMIFS('[1]3. Expenditure Journal'!$N:$N,'[1]3. Expenditure Journal'!$Y:$Y,'12. Data'!$B74,'[1]3. Expenditure Journal'!$B:$B,'12. Data'!BU$4)</f>
        <v>0</v>
      </c>
      <c r="BV74" s="21">
        <f>BT74-BU74</f>
        <v>0</v>
      </c>
      <c r="BW74" s="18">
        <f>IFERROR(VLOOKUP($B74, '[1]2. Budget'!$C$10:$CN$93, 68, 2), 0)</f>
        <v>0</v>
      </c>
      <c r="BX74" s="18">
        <f>BO74+BR74+BU74</f>
        <v>0</v>
      </c>
      <c r="BY74" s="18">
        <f>BW74-BX74</f>
        <v>0</v>
      </c>
      <c r="BZ74" s="19">
        <f>CI74/3</f>
        <v>0</v>
      </c>
      <c r="CA74" s="12">
        <f>SUMIFS('[1]3. Expenditure Journal'!$N:$N,'[1]3. Expenditure Journal'!$Y:$Y,'12. Data'!$B74,'[1]3. Expenditure Journal'!$B:$B,'12. Data'!CA$4)</f>
        <v>0</v>
      </c>
      <c r="CB74" s="21">
        <f>BZ74-CA74</f>
        <v>0</v>
      </c>
      <c r="CC74" s="19">
        <f>CI74/3</f>
        <v>0</v>
      </c>
      <c r="CD74" s="12">
        <f>SUMIFS('[1]3. Expenditure Journal'!$N:$N,'[1]3. Expenditure Journal'!$Y:$Y,'12. Data'!$B74,'[1]3. Expenditure Journal'!$B:$B,'12. Data'!CD$4)</f>
        <v>0</v>
      </c>
      <c r="CE74" s="21">
        <f>CC74-CD74</f>
        <v>0</v>
      </c>
      <c r="CF74" s="19">
        <f>CI74/3</f>
        <v>0</v>
      </c>
      <c r="CG74" s="12">
        <f>SUMIFS('[1]3. Expenditure Journal'!$N:$N,'[1]3. Expenditure Journal'!$Y:$Y,'12. Data'!$B74,'[1]3. Expenditure Journal'!$B:$B,'12. Data'!CG$4)</f>
        <v>0</v>
      </c>
      <c r="CH74" s="21">
        <f>CF74-CG74</f>
        <v>0</v>
      </c>
      <c r="CI74" s="18">
        <f>IFERROR(VLOOKUP($B74, '[1]2. Budget'!$C$10:$CN$93, 73, 2), 0)</f>
        <v>0</v>
      </c>
      <c r="CJ74" s="18">
        <f>CA74+CD74+CG74</f>
        <v>0</v>
      </c>
      <c r="CK74" s="18">
        <f>CI74-CJ74</f>
        <v>0</v>
      </c>
      <c r="CL74" s="19">
        <f>CU74/3</f>
        <v>67298.063691806441</v>
      </c>
      <c r="CM74" s="12">
        <f>SUMIFS('[1]3. Expenditure Journal'!$N:$N,'[1]3. Expenditure Journal'!$Y:$Y,'12. Data'!$B74,'[1]3. Expenditure Journal'!$B:$B,'12. Data'!CM$4)</f>
        <v>0</v>
      </c>
      <c r="CN74" s="21">
        <f>CL74-CM74</f>
        <v>67298.063691806441</v>
      </c>
      <c r="CO74" s="19">
        <f>CU74/3</f>
        <v>67298.063691806441</v>
      </c>
      <c r="CP74" s="12">
        <f>SUMIFS('[1]3. Expenditure Journal'!$N:$N,'[1]3. Expenditure Journal'!$Y:$Y,'12. Data'!$B74,'[1]3. Expenditure Journal'!$B:$B,'12. Data'!CP$4)</f>
        <v>0</v>
      </c>
      <c r="CQ74" s="21">
        <f>CO74-CP74</f>
        <v>67298.063691806441</v>
      </c>
      <c r="CR74" s="19">
        <f>CU74/3</f>
        <v>67298.063691806441</v>
      </c>
      <c r="CS74" s="12">
        <f>SUMIFS('[1]3. Expenditure Journal'!$N:$N,'[1]3. Expenditure Journal'!$Y:$Y,'12. Data'!$B74,'[1]3. Expenditure Journal'!$B:$B,'12. Data'!CS$4)</f>
        <v>0</v>
      </c>
      <c r="CT74" s="21">
        <f>CR74-CS74</f>
        <v>67298.063691806441</v>
      </c>
      <c r="CU74" s="18">
        <f>IFERROR(VLOOKUP($B74, '[1]2. Budget'!$C$10:$CN$93, 78, 2), 0)</f>
        <v>201894.19107541934</v>
      </c>
      <c r="CV74" s="18">
        <f>CM74+CP74+CS74</f>
        <v>0</v>
      </c>
      <c r="CW74" s="18">
        <f>CU74-CV74</f>
        <v>201894.19107541934</v>
      </c>
      <c r="DA74" s="12">
        <f>SUMIFS($F74:$CW74,$F$6:$CW$6,DA$6,$F$4:$CW$4,DA$5)+CX167</f>
        <v>0</v>
      </c>
      <c r="DB74" s="13">
        <f>SUMIFS($F74:$CW74,$F$6:$CW$6,DB$6,$F$4:$CW$4,DB$5)+CY74</f>
        <v>0</v>
      </c>
      <c r="DC74" s="13">
        <f>SUMIFS($F74:$CW74,$F$6:$CW$6,DC$6,$F$4:$CW$4,DC$5)+CZ74</f>
        <v>0</v>
      </c>
      <c r="DD74" s="13">
        <f>SUMIFS($F74:$CW74,$F$6:$CW$6,DD$6,$F$4:$CW$4,DD$5)+DA74</f>
        <v>0</v>
      </c>
      <c r="DE74" s="13">
        <f>SUMIFS($F74:$CW74,$F$6:$CW$6,DE$6,$F$4:$CW$4,DE$5)+DB74</f>
        <v>0</v>
      </c>
      <c r="DF74" s="13">
        <f>SUMIFS($F74:$CW74,$F$6:$CW$6,DF$6,$F$4:$CW$4,DF$5)+DC74</f>
        <v>0</v>
      </c>
      <c r="DG74" s="13">
        <f>SUMIFS($F74:$CW74,$F$6:$CW$6,DG$6,$F$4:$CW$4,DG$5)+DD74</f>
        <v>0</v>
      </c>
      <c r="DH74" s="13">
        <f>SUMIFS($F74:$CW74,$F$6:$CW$6,DH$6,$F$4:$CW$4,DH$5)+DE74</f>
        <v>0</v>
      </c>
      <c r="DI74" s="13">
        <f>SUMIFS($F74:$CW74,$F$6:$CW$6,DI$6,$F$4:$CW$4,DI$5)+DF74</f>
        <v>0</v>
      </c>
      <c r="DJ74" s="13">
        <f>SUMIFS($F74:$CW74,$F$6:$CW$6,DJ$6,$F$4:$CW$4,DJ$5)+DG74</f>
        <v>0</v>
      </c>
      <c r="DK74" s="13">
        <f>SUMIFS($F74:$CW74,$F$6:$CW$6,DK$6,$F$4:$CW$4,DK$5)+DH74</f>
        <v>0</v>
      </c>
      <c r="DL74" s="13">
        <f>SUMIFS($F74:$CW74,$F$6:$CW$6,DL$6,$F$4:$CW$4,DL$5)+DI74</f>
        <v>0</v>
      </c>
      <c r="DM74" s="13">
        <f>SUMIFS($F74:$CW74,$F$6:$CW$6,DM$6,$F$4:$CW$4,DM$5)+DJ74</f>
        <v>0</v>
      </c>
      <c r="DN74" s="13">
        <f>SUMIFS($F74:$CW74,$F$6:$CW$6,DN$6,$F$4:$CW$4,DN$5)+DK74</f>
        <v>0</v>
      </c>
      <c r="DO74" s="13">
        <f>SUMIFS($F74:$CW74,$F$6:$CW$6,DO$6,$F$4:$CW$4,DO$5)+DL74</f>
        <v>0</v>
      </c>
      <c r="DP74" s="13">
        <f>SUMIFS($F74:$CW74,$F$6:$CW$6,DP$6,$F$4:$CW$4,DP$5)+DM74</f>
        <v>0</v>
      </c>
      <c r="DQ74" s="13">
        <f>SUMIFS($F74:$CW74,$F$6:$CW$6,DQ$6,$F$4:$CW$4,DQ$5)+DN74</f>
        <v>0</v>
      </c>
      <c r="DR74" s="13">
        <f>SUMIFS($F74:$CW74,$F$6:$CW$6,DR$6,$F$4:$CW$4,DR$5)+DO74</f>
        <v>0</v>
      </c>
      <c r="DS74" s="13">
        <f>SUMIFS($F74:$CW74,$F$6:$CW$6,DS$6,$F$4:$CW$4,DS$5)+DP74</f>
        <v>0</v>
      </c>
      <c r="DT74" s="13">
        <f>SUMIFS($F74:$CW74,$F$6:$CW$6,DT$6,$F$4:$CW$4,DT$5)+DQ74</f>
        <v>0</v>
      </c>
      <c r="DU74" s="13">
        <f>SUMIFS($F74:$CW74,$F$6:$CW$6,DU$6,$F$4:$CW$4,DU$5)+DR74</f>
        <v>0</v>
      </c>
      <c r="DV74" s="13">
        <f>SUMIFS($F74:$CW74,$F$6:$CW$6,DV$6,$F$4:$CW$4,DV$5)+DS74</f>
        <v>0</v>
      </c>
      <c r="DW74" s="13">
        <f>SUMIFS($F74:$CW74,$F$6:$CW$6,DW$6,$F$4:$CW$4,DW$5)+DT74</f>
        <v>0</v>
      </c>
      <c r="DX74" s="13">
        <f>SUMIFS($F74:$CW74,$F$6:$CW$6,DX$6,$F$4:$CW$4,DX$5)+DU74</f>
        <v>0</v>
      </c>
      <c r="DY74" s="13">
        <f>SUMIFS($F74:$CW74,$F$6:$CW$6,DY$6,$F$4:$CW$4,DY$5)+DV74</f>
        <v>0</v>
      </c>
      <c r="DZ74" s="13">
        <f>SUMIFS($F74:$CW74,$F$6:$CW$6,DZ$6,$F$4:$CW$4,DZ$5)+DW74</f>
        <v>0</v>
      </c>
      <c r="EA74" s="13">
        <f>SUMIFS($F74:$CW74,$F$6:$CW$6,EA$6,$F$4:$CW$4,EA$5)+DX74</f>
        <v>0</v>
      </c>
      <c r="EB74" s="13">
        <f>SUMIFS($F74:$CW74,$F$6:$CW$6,EB$6,$F$4:$CW$4,EB$5)+DY74</f>
        <v>67298.063691806441</v>
      </c>
      <c r="EC74" s="13">
        <f>SUMIFS($F74:$CW74,$F$6:$CW$6,EC$6,$F$4:$CW$4,EC$5)+DZ74</f>
        <v>0</v>
      </c>
      <c r="ED74" s="13">
        <f>SUMIFS($F74:$CW74,$F$6:$CW$6,ED$6,$F$4:$CW$4,ED$5)+EA74</f>
        <v>67298.063691806441</v>
      </c>
      <c r="EE74" s="13">
        <f>SUMIFS($F74:$CW74,$F$6:$CW$6,EE$6,$F$4:$CW$4,EE$5)+EB74</f>
        <v>134596.12738361288</v>
      </c>
      <c r="EF74" s="13">
        <f>SUMIFS($F74:$CW74,$F$6:$CW$6,EF$6,$F$4:$CW$4,EF$5)+EC74</f>
        <v>0</v>
      </c>
      <c r="EG74" s="13">
        <f>SUMIFS($F74:$CW74,$F$6:$CW$6,EG$6,$F$4:$CW$4,EG$5)+ED74</f>
        <v>134596.12738361288</v>
      </c>
      <c r="EH74" s="13">
        <f>SUMIFS($F74:$CW74,$F$6:$CW$6,EH$6,$F$4:$CW$4,EH$5)+EE74</f>
        <v>201894.19107541931</v>
      </c>
      <c r="EI74" s="13">
        <f>SUMIFS($F74:$CW74,$F$6:$CW$6,EI$6,$F$4:$CW$4,EI$5)+EF74</f>
        <v>0</v>
      </c>
      <c r="EJ74" s="13">
        <f>SUMIFS($F74:$CW74,$F$6:$CW$6,EJ$6,$F$4:$CW$4,EJ$5)+EG74</f>
        <v>201894.19107541931</v>
      </c>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5"/>
    </row>
    <row r="75" spans="2:212" ht="30" customHeight="1" x14ac:dyDescent="0.35">
      <c r="B75" s="23">
        <v>1849</v>
      </c>
      <c r="D75" s="22" t="str">
        <f>IFERROR(VLOOKUP($B75,'[1]2. Budget'!$C$7:$CN$104,5,2),"-")</f>
        <v>LUBRICANTS</v>
      </c>
      <c r="E75" s="22" t="str">
        <f>IFERROR(VLOOKUP($B75,'[1]2. Budget'!$C$7:$CN$104,7,2),"-")</f>
        <v>5.8 Other consumables</v>
      </c>
      <c r="BB75" s="19">
        <f>BK75/3</f>
        <v>0</v>
      </c>
      <c r="BC75" s="12">
        <f>SUMIFS('[1]3. Expenditure Journal'!$N:$N,'[1]3. Expenditure Journal'!$Y:$Y,'12. Data'!$B75,'[1]3. Expenditure Journal'!$B:$B,'12. Data'!BC$4)</f>
        <v>0</v>
      </c>
      <c r="BD75" s="21">
        <f>BB75-BC75</f>
        <v>0</v>
      </c>
      <c r="BE75" s="19">
        <f>BK75/3</f>
        <v>0</v>
      </c>
      <c r="BF75" s="12">
        <f>SUMIFS('[1]3. Expenditure Journal'!$N:$N,'[1]3. Expenditure Journal'!$Y:$Y,'12. Data'!$B75,'[1]3. Expenditure Journal'!$B:$B,'12. Data'!BF$4)</f>
        <v>0</v>
      </c>
      <c r="BG75" s="21">
        <f>BE75-BF75</f>
        <v>0</v>
      </c>
      <c r="BH75" s="19">
        <f>BK75/3</f>
        <v>0</v>
      </c>
      <c r="BI75" s="12">
        <f>SUMIFS('[1]3. Expenditure Journal'!$N:$N,'[1]3. Expenditure Journal'!$Y:$Y,'12. Data'!$B75,'[1]3. Expenditure Journal'!$B:$B,'12. Data'!BI$4)</f>
        <v>0</v>
      </c>
      <c r="BJ75" s="21">
        <f>BH75-BI75</f>
        <v>0</v>
      </c>
      <c r="BK75" s="18">
        <f>IFERROR(VLOOKUP($B75, '[1]2. Budget'!$C$10:$CN$93, 63, 2), 0)</f>
        <v>0</v>
      </c>
      <c r="BL75" s="18">
        <f>BC75+BF75+BI75</f>
        <v>0</v>
      </c>
      <c r="BM75" s="18">
        <f>BK75-BL75</f>
        <v>0</v>
      </c>
      <c r="BN75" s="19">
        <f>BW75/3</f>
        <v>0</v>
      </c>
      <c r="BO75" s="12">
        <f>SUMIFS('[1]3. Expenditure Journal'!$N:$N,'[1]3. Expenditure Journal'!$Y:$Y,'12. Data'!$B75,'[1]3. Expenditure Journal'!$B:$B,'12. Data'!BO$4)</f>
        <v>0</v>
      </c>
      <c r="BP75" s="21">
        <f>BN75-BO75</f>
        <v>0</v>
      </c>
      <c r="BQ75" s="19">
        <f>BW75/3</f>
        <v>0</v>
      </c>
      <c r="BR75" s="12">
        <f>SUMIFS('[1]3. Expenditure Journal'!$N:$N,'[1]3. Expenditure Journal'!$Y:$Y,'12. Data'!$B75,'[1]3. Expenditure Journal'!$B:$B,'12. Data'!BR$4)</f>
        <v>0</v>
      </c>
      <c r="BS75" s="21">
        <f>BQ75-BR75</f>
        <v>0</v>
      </c>
      <c r="BT75" s="19">
        <f>BW75/3</f>
        <v>0</v>
      </c>
      <c r="BU75" s="12">
        <f>SUMIFS('[1]3. Expenditure Journal'!$N:$N,'[1]3. Expenditure Journal'!$Y:$Y,'12. Data'!$B75,'[1]3. Expenditure Journal'!$B:$B,'12. Data'!BU$4)</f>
        <v>0</v>
      </c>
      <c r="BV75" s="21">
        <f>BT75-BU75</f>
        <v>0</v>
      </c>
      <c r="BW75" s="18">
        <f>IFERROR(VLOOKUP($B75, '[1]2. Budget'!$C$10:$CN$93, 68, 2), 0)</f>
        <v>0</v>
      </c>
      <c r="BX75" s="18">
        <f>BO75+BR75+BU75</f>
        <v>0</v>
      </c>
      <c r="BY75" s="18">
        <f>BW75-BX75</f>
        <v>0</v>
      </c>
      <c r="BZ75" s="19">
        <f>CI75/3</f>
        <v>7315.0595156814043</v>
      </c>
      <c r="CA75" s="12">
        <f>SUMIFS('[1]3. Expenditure Journal'!$N:$N,'[1]3. Expenditure Journal'!$Y:$Y,'12. Data'!$B75,'[1]3. Expenditure Journal'!$B:$B,'12. Data'!CA$4)</f>
        <v>0</v>
      </c>
      <c r="CB75" s="21">
        <f>BZ75-CA75</f>
        <v>7315.0595156814043</v>
      </c>
      <c r="CC75" s="19">
        <f>CI75/3</f>
        <v>7315.0595156814043</v>
      </c>
      <c r="CD75" s="12">
        <f>SUMIFS('[1]3. Expenditure Journal'!$N:$N,'[1]3. Expenditure Journal'!$Y:$Y,'12. Data'!$B75,'[1]3. Expenditure Journal'!$B:$B,'12. Data'!CD$4)</f>
        <v>0</v>
      </c>
      <c r="CE75" s="21">
        <f>CC75-CD75</f>
        <v>7315.0595156814043</v>
      </c>
      <c r="CF75" s="19">
        <f>CI75/3</f>
        <v>7315.0595156814043</v>
      </c>
      <c r="CG75" s="12">
        <f>SUMIFS('[1]3. Expenditure Journal'!$N:$N,'[1]3. Expenditure Journal'!$Y:$Y,'12. Data'!$B75,'[1]3. Expenditure Journal'!$B:$B,'12. Data'!CG$4)</f>
        <v>0</v>
      </c>
      <c r="CH75" s="21">
        <f>CF75-CG75</f>
        <v>7315.0595156814043</v>
      </c>
      <c r="CI75" s="18">
        <f>IFERROR(VLOOKUP($B75, '[1]2. Budget'!$C$10:$CN$93, 73, 2), 0)</f>
        <v>21945.178547044212</v>
      </c>
      <c r="CJ75" s="18">
        <f>CA75+CD75+CG75</f>
        <v>0</v>
      </c>
      <c r="CK75" s="18">
        <f>CI75-CJ75</f>
        <v>21945.178547044212</v>
      </c>
      <c r="CL75" s="19">
        <f>CU75/3</f>
        <v>7315.0595156814043</v>
      </c>
      <c r="CM75" s="12">
        <f>SUMIFS('[1]3. Expenditure Journal'!$N:$N,'[1]3. Expenditure Journal'!$Y:$Y,'12. Data'!$B75,'[1]3. Expenditure Journal'!$B:$B,'12. Data'!CM$4)</f>
        <v>0</v>
      </c>
      <c r="CN75" s="21">
        <f>CL75-CM75</f>
        <v>7315.0595156814043</v>
      </c>
      <c r="CO75" s="19">
        <f>CU75/3</f>
        <v>7315.0595156814043</v>
      </c>
      <c r="CP75" s="12">
        <f>SUMIFS('[1]3. Expenditure Journal'!$N:$N,'[1]3. Expenditure Journal'!$Y:$Y,'12. Data'!$B75,'[1]3. Expenditure Journal'!$B:$B,'12. Data'!CP$4)</f>
        <v>0</v>
      </c>
      <c r="CQ75" s="21">
        <f>CO75-CP75</f>
        <v>7315.0595156814043</v>
      </c>
      <c r="CR75" s="19">
        <f>CU75/3</f>
        <v>7315.0595156814043</v>
      </c>
      <c r="CS75" s="12">
        <f>SUMIFS('[1]3. Expenditure Journal'!$N:$N,'[1]3. Expenditure Journal'!$Y:$Y,'12. Data'!$B75,'[1]3. Expenditure Journal'!$B:$B,'12. Data'!CS$4)</f>
        <v>0</v>
      </c>
      <c r="CT75" s="21">
        <f>CR75-CS75</f>
        <v>7315.0595156814043</v>
      </c>
      <c r="CU75" s="18">
        <f>IFERROR(VLOOKUP($B75, '[1]2. Budget'!$C$10:$CN$93, 78, 2), 0)</f>
        <v>21945.178547044212</v>
      </c>
      <c r="CV75" s="18">
        <f>CM75+CP75+CS75</f>
        <v>0</v>
      </c>
      <c r="CW75" s="18">
        <f>CU75-CV75</f>
        <v>21945.178547044212</v>
      </c>
      <c r="DA75" s="12">
        <f>SUMIFS($F75:$CW75,$F$6:$CW$6,DA$6,$F$4:$CW$4,DA$5)+CX168</f>
        <v>0</v>
      </c>
      <c r="DB75" s="13">
        <f>SUMIFS($F75:$CW75,$F$6:$CW$6,DB$6,$F$4:$CW$4,DB$5)+CY75</f>
        <v>0</v>
      </c>
      <c r="DC75" s="13">
        <f>SUMIFS($F75:$CW75,$F$6:$CW$6,DC$6,$F$4:$CW$4,DC$5)+CZ75</f>
        <v>0</v>
      </c>
      <c r="DD75" s="13">
        <f>SUMIFS($F75:$CW75,$F$6:$CW$6,DD$6,$F$4:$CW$4,DD$5)+DA75</f>
        <v>0</v>
      </c>
      <c r="DE75" s="13">
        <f>SUMIFS($F75:$CW75,$F$6:$CW$6,DE$6,$F$4:$CW$4,DE$5)+DB75</f>
        <v>0</v>
      </c>
      <c r="DF75" s="13">
        <f>SUMIFS($F75:$CW75,$F$6:$CW$6,DF$6,$F$4:$CW$4,DF$5)+DC75</f>
        <v>0</v>
      </c>
      <c r="DG75" s="13">
        <f>SUMIFS($F75:$CW75,$F$6:$CW$6,DG$6,$F$4:$CW$4,DG$5)+DD75</f>
        <v>0</v>
      </c>
      <c r="DH75" s="13">
        <f>SUMIFS($F75:$CW75,$F$6:$CW$6,DH$6,$F$4:$CW$4,DH$5)+DE75</f>
        <v>0</v>
      </c>
      <c r="DI75" s="13">
        <f>SUMIFS($F75:$CW75,$F$6:$CW$6,DI$6,$F$4:$CW$4,DI$5)+DF75</f>
        <v>0</v>
      </c>
      <c r="DJ75" s="13">
        <f>SUMIFS($F75:$CW75,$F$6:$CW$6,DJ$6,$F$4:$CW$4,DJ$5)+DG75</f>
        <v>0</v>
      </c>
      <c r="DK75" s="13">
        <f>SUMIFS($F75:$CW75,$F$6:$CW$6,DK$6,$F$4:$CW$4,DK$5)+DH75</f>
        <v>0</v>
      </c>
      <c r="DL75" s="13">
        <f>SUMIFS($F75:$CW75,$F$6:$CW$6,DL$6,$F$4:$CW$4,DL$5)+DI75</f>
        <v>0</v>
      </c>
      <c r="DM75" s="13">
        <f>SUMIFS($F75:$CW75,$F$6:$CW$6,DM$6,$F$4:$CW$4,DM$5)+DJ75</f>
        <v>0</v>
      </c>
      <c r="DN75" s="13">
        <f>SUMIFS($F75:$CW75,$F$6:$CW$6,DN$6,$F$4:$CW$4,DN$5)+DK75</f>
        <v>0</v>
      </c>
      <c r="DO75" s="13">
        <f>SUMIFS($F75:$CW75,$F$6:$CW$6,DO$6,$F$4:$CW$4,DO$5)+DL75</f>
        <v>0</v>
      </c>
      <c r="DP75" s="13">
        <f>SUMIFS($F75:$CW75,$F$6:$CW$6,DP$6,$F$4:$CW$4,DP$5)+DM75</f>
        <v>0</v>
      </c>
      <c r="DQ75" s="13">
        <f>SUMIFS($F75:$CW75,$F$6:$CW$6,DQ$6,$F$4:$CW$4,DQ$5)+DN75</f>
        <v>0</v>
      </c>
      <c r="DR75" s="13">
        <f>SUMIFS($F75:$CW75,$F$6:$CW$6,DR$6,$F$4:$CW$4,DR$5)+DO75</f>
        <v>0</v>
      </c>
      <c r="DS75" s="13">
        <f>SUMIFS($F75:$CW75,$F$6:$CW$6,DS$6,$F$4:$CW$4,DS$5)+DP75</f>
        <v>7315.0595156814043</v>
      </c>
      <c r="DT75" s="13">
        <f>SUMIFS($F75:$CW75,$F$6:$CW$6,DT$6,$F$4:$CW$4,DT$5)+DQ75</f>
        <v>0</v>
      </c>
      <c r="DU75" s="13">
        <f>SUMIFS($F75:$CW75,$F$6:$CW$6,DU$6,$F$4:$CW$4,DU$5)+DR75</f>
        <v>7315.0595156814043</v>
      </c>
      <c r="DV75" s="13">
        <f>SUMIFS($F75:$CW75,$F$6:$CW$6,DV$6,$F$4:$CW$4,DV$5)+DS75</f>
        <v>14630.119031362809</v>
      </c>
      <c r="DW75" s="13">
        <f>SUMIFS($F75:$CW75,$F$6:$CW$6,DW$6,$F$4:$CW$4,DW$5)+DT75</f>
        <v>0</v>
      </c>
      <c r="DX75" s="13">
        <f>SUMIFS($F75:$CW75,$F$6:$CW$6,DX$6,$F$4:$CW$4,DX$5)+DU75</f>
        <v>14630.119031362809</v>
      </c>
      <c r="DY75" s="13">
        <f>SUMIFS($F75:$CW75,$F$6:$CW$6,DY$6,$F$4:$CW$4,DY$5)+DV75</f>
        <v>21945.178547044212</v>
      </c>
      <c r="DZ75" s="13">
        <f>SUMIFS($F75:$CW75,$F$6:$CW$6,DZ$6,$F$4:$CW$4,DZ$5)+DW75</f>
        <v>0</v>
      </c>
      <c r="EA75" s="13">
        <f>SUMIFS($F75:$CW75,$F$6:$CW$6,EA$6,$F$4:$CW$4,EA$5)+DX75</f>
        <v>21945.178547044212</v>
      </c>
      <c r="EB75" s="13">
        <f>SUMIFS($F75:$CW75,$F$6:$CW$6,EB$6,$F$4:$CW$4,EB$5)+DY75</f>
        <v>29260.238062725617</v>
      </c>
      <c r="EC75" s="13">
        <f>SUMIFS($F75:$CW75,$F$6:$CW$6,EC$6,$F$4:$CW$4,EC$5)+DZ75</f>
        <v>0</v>
      </c>
      <c r="ED75" s="13">
        <f>SUMIFS($F75:$CW75,$F$6:$CW$6,ED$6,$F$4:$CW$4,ED$5)+EA75</f>
        <v>29260.238062725617</v>
      </c>
      <c r="EE75" s="13">
        <f>SUMIFS($F75:$CW75,$F$6:$CW$6,EE$6,$F$4:$CW$4,EE$5)+EB75</f>
        <v>36575.297578407022</v>
      </c>
      <c r="EF75" s="13">
        <f>SUMIFS($F75:$CW75,$F$6:$CW$6,EF$6,$F$4:$CW$4,EF$5)+EC75</f>
        <v>0</v>
      </c>
      <c r="EG75" s="13">
        <f>SUMIFS($F75:$CW75,$F$6:$CW$6,EG$6,$F$4:$CW$4,EG$5)+ED75</f>
        <v>36575.297578407022</v>
      </c>
      <c r="EH75" s="13">
        <f>SUMIFS($F75:$CW75,$F$6:$CW$6,EH$6,$F$4:$CW$4,EH$5)+EE75</f>
        <v>43890.357094088424</v>
      </c>
      <c r="EI75" s="13">
        <f>SUMIFS($F75:$CW75,$F$6:$CW$6,EI$6,$F$4:$CW$4,EI$5)+EF75</f>
        <v>0</v>
      </c>
      <c r="EJ75" s="13">
        <f>SUMIFS($F75:$CW75,$F$6:$CW$6,EJ$6,$F$4:$CW$4,EJ$5)+EG75</f>
        <v>43890.357094088424</v>
      </c>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row>
    <row r="76" spans="2:212" ht="26" customHeight="1" x14ac:dyDescent="0.35">
      <c r="B76" s="23">
        <v>1850</v>
      </c>
      <c r="D76" s="22" t="str">
        <f>IFERROR(VLOOKUP($B76,'[1]2. Budget'!$C$7:$CN$104,5,2),"-")</f>
        <v>Female condom</v>
      </c>
      <c r="E76" s="22" t="str">
        <f>IFERROR(VLOOKUP($B76,'[1]2. Budget'!$C$7:$CN$104,7,2),"-")</f>
        <v>5.3 Condoms - Female</v>
      </c>
      <c r="BB76" s="19">
        <f>BK76/3</f>
        <v>0</v>
      </c>
      <c r="BC76" s="12">
        <f>SUMIFS('[1]3. Expenditure Journal'!$N:$N,'[1]3. Expenditure Journal'!$Y:$Y,'12. Data'!$B76,'[1]3. Expenditure Journal'!$B:$B,'12. Data'!BC$4)</f>
        <v>0</v>
      </c>
      <c r="BD76" s="21">
        <f>BB76-BC76</f>
        <v>0</v>
      </c>
      <c r="BE76" s="19">
        <f>BK76/3</f>
        <v>0</v>
      </c>
      <c r="BF76" s="12">
        <f>SUMIFS('[1]3. Expenditure Journal'!$N:$N,'[1]3. Expenditure Journal'!$Y:$Y,'12. Data'!$B76,'[1]3. Expenditure Journal'!$B:$B,'12. Data'!BF$4)</f>
        <v>0</v>
      </c>
      <c r="BG76" s="21">
        <f>BE76-BF76</f>
        <v>0</v>
      </c>
      <c r="BH76" s="19">
        <f>BK76/3</f>
        <v>0</v>
      </c>
      <c r="BI76" s="12">
        <f>SUMIFS('[1]3. Expenditure Journal'!$N:$N,'[1]3. Expenditure Journal'!$Y:$Y,'12. Data'!$B76,'[1]3. Expenditure Journal'!$B:$B,'12. Data'!BI$4)</f>
        <v>0</v>
      </c>
      <c r="BJ76" s="21">
        <f>BH76-BI76</f>
        <v>0</v>
      </c>
      <c r="BK76" s="18">
        <f>IFERROR(VLOOKUP($B76, '[1]2. Budget'!$C$10:$CN$93, 63, 2), 0)</f>
        <v>0</v>
      </c>
      <c r="BL76" s="18">
        <f>BC76+BF76+BI76</f>
        <v>0</v>
      </c>
      <c r="BM76" s="18">
        <f>BK76-BL76</f>
        <v>0</v>
      </c>
      <c r="BN76" s="19">
        <f>BW76/3</f>
        <v>0</v>
      </c>
      <c r="BO76" s="12">
        <f>SUMIFS('[1]3. Expenditure Journal'!$N:$N,'[1]3. Expenditure Journal'!$Y:$Y,'12. Data'!$B76,'[1]3. Expenditure Journal'!$B:$B,'12. Data'!BO$4)</f>
        <v>0</v>
      </c>
      <c r="BP76" s="21">
        <f>BN76-BO76</f>
        <v>0</v>
      </c>
      <c r="BQ76" s="19">
        <f>BW76/3</f>
        <v>0</v>
      </c>
      <c r="BR76" s="12">
        <f>SUMIFS('[1]3. Expenditure Journal'!$N:$N,'[1]3. Expenditure Journal'!$Y:$Y,'12. Data'!$B76,'[1]3. Expenditure Journal'!$B:$B,'12. Data'!BR$4)</f>
        <v>0</v>
      </c>
      <c r="BS76" s="21">
        <f>BQ76-BR76</f>
        <v>0</v>
      </c>
      <c r="BT76" s="19">
        <f>BW76/3</f>
        <v>0</v>
      </c>
      <c r="BU76" s="12">
        <f>SUMIFS('[1]3. Expenditure Journal'!$N:$N,'[1]3. Expenditure Journal'!$Y:$Y,'12. Data'!$B76,'[1]3. Expenditure Journal'!$B:$B,'12. Data'!BU$4)</f>
        <v>0</v>
      </c>
      <c r="BV76" s="21">
        <f>BT76-BU76</f>
        <v>0</v>
      </c>
      <c r="BW76" s="18">
        <f>IFERROR(VLOOKUP($B76, '[1]2. Budget'!$C$10:$CN$93, 68, 2), 0)</f>
        <v>0</v>
      </c>
      <c r="BX76" s="18">
        <f>BO76+BR76+BU76</f>
        <v>0</v>
      </c>
      <c r="BY76" s="18">
        <f>BW76-BX76</f>
        <v>0</v>
      </c>
      <c r="BZ76" s="19">
        <f>CI76/3</f>
        <v>6183.9541808749354</v>
      </c>
      <c r="CA76" s="12">
        <f>SUMIFS('[1]3. Expenditure Journal'!$N:$N,'[1]3. Expenditure Journal'!$Y:$Y,'12. Data'!$B76,'[1]3. Expenditure Journal'!$B:$B,'12. Data'!CA$4)</f>
        <v>0</v>
      </c>
      <c r="CB76" s="21">
        <f>BZ76-CA76</f>
        <v>6183.9541808749354</v>
      </c>
      <c r="CC76" s="19">
        <f>CI76/3</f>
        <v>6183.9541808749354</v>
      </c>
      <c r="CD76" s="12">
        <f>SUMIFS('[1]3. Expenditure Journal'!$N:$N,'[1]3. Expenditure Journal'!$Y:$Y,'12. Data'!$B76,'[1]3. Expenditure Journal'!$B:$B,'12. Data'!CD$4)</f>
        <v>0</v>
      </c>
      <c r="CE76" s="21">
        <f>CC76-CD76</f>
        <v>6183.9541808749354</v>
      </c>
      <c r="CF76" s="19">
        <f>CI76/3</f>
        <v>6183.9541808749354</v>
      </c>
      <c r="CG76" s="12">
        <f>SUMIFS('[1]3. Expenditure Journal'!$N:$N,'[1]3. Expenditure Journal'!$Y:$Y,'12. Data'!$B76,'[1]3. Expenditure Journal'!$B:$B,'12. Data'!CG$4)</f>
        <v>0</v>
      </c>
      <c r="CH76" s="21">
        <f>CF76-CG76</f>
        <v>6183.9541808749354</v>
      </c>
      <c r="CI76" s="18">
        <f>IFERROR(VLOOKUP($B76, '[1]2. Budget'!$C$10:$CN$93, 73, 2), 0)</f>
        <v>18551.862542624807</v>
      </c>
      <c r="CJ76" s="18">
        <f>CA76+CD76+CG76</f>
        <v>0</v>
      </c>
      <c r="CK76" s="18">
        <f>CI76-CJ76</f>
        <v>18551.862542624807</v>
      </c>
      <c r="CL76" s="19">
        <f>CU76/3</f>
        <v>6183.9541808749345</v>
      </c>
      <c r="CM76" s="12">
        <f>SUMIFS('[1]3. Expenditure Journal'!$N:$N,'[1]3. Expenditure Journal'!$Y:$Y,'12. Data'!$B76,'[1]3. Expenditure Journal'!$B:$B,'12. Data'!CM$4)</f>
        <v>0</v>
      </c>
      <c r="CN76" s="21">
        <f>CL76-CM76</f>
        <v>6183.9541808749345</v>
      </c>
      <c r="CO76" s="19">
        <f>CU76/3</f>
        <v>6183.9541808749345</v>
      </c>
      <c r="CP76" s="12">
        <f>SUMIFS('[1]3. Expenditure Journal'!$N:$N,'[1]3. Expenditure Journal'!$Y:$Y,'12. Data'!$B76,'[1]3. Expenditure Journal'!$B:$B,'12. Data'!CP$4)</f>
        <v>0</v>
      </c>
      <c r="CQ76" s="21">
        <f>CO76-CP76</f>
        <v>6183.9541808749345</v>
      </c>
      <c r="CR76" s="19">
        <f>CU76/3</f>
        <v>6183.9541808749345</v>
      </c>
      <c r="CS76" s="12">
        <f>SUMIFS('[1]3. Expenditure Journal'!$N:$N,'[1]3. Expenditure Journal'!$Y:$Y,'12. Data'!$B76,'[1]3. Expenditure Journal'!$B:$B,'12. Data'!CS$4)</f>
        <v>0</v>
      </c>
      <c r="CT76" s="21">
        <f>CR76-CS76</f>
        <v>6183.9541808749345</v>
      </c>
      <c r="CU76" s="18">
        <f>IFERROR(VLOOKUP($B76, '[1]2. Budget'!$C$10:$CN$93, 78, 2), 0)</f>
        <v>18551.862542624804</v>
      </c>
      <c r="CV76" s="18">
        <f>CM76+CP76+CS76</f>
        <v>0</v>
      </c>
      <c r="CW76" s="18">
        <f>CU76-CV76</f>
        <v>18551.862542624804</v>
      </c>
      <c r="DA76" s="12">
        <f>SUMIFS($F76:$CW76,$F$6:$CW$6,DA$6,$F$4:$CW$4,DA$5)+CX169</f>
        <v>0</v>
      </c>
      <c r="DB76" s="13">
        <f>SUMIFS($F76:$CW76,$F$6:$CW$6,DB$6,$F$4:$CW$4,DB$5)+CY76</f>
        <v>0</v>
      </c>
      <c r="DC76" s="13">
        <f>SUMIFS($F76:$CW76,$F$6:$CW$6,DC$6,$F$4:$CW$4,DC$5)+CZ76</f>
        <v>0</v>
      </c>
      <c r="DD76" s="13">
        <f>SUMIFS($F76:$CW76,$F$6:$CW$6,DD$6,$F$4:$CW$4,DD$5)+DA76</f>
        <v>0</v>
      </c>
      <c r="DE76" s="13">
        <f>SUMIFS($F76:$CW76,$F$6:$CW$6,DE$6,$F$4:$CW$4,DE$5)+DB76</f>
        <v>0</v>
      </c>
      <c r="DF76" s="13">
        <f>SUMIFS($F76:$CW76,$F$6:$CW$6,DF$6,$F$4:$CW$4,DF$5)+DC76</f>
        <v>0</v>
      </c>
      <c r="DG76" s="13">
        <f>SUMIFS($F76:$CW76,$F$6:$CW$6,DG$6,$F$4:$CW$4,DG$5)+DD76</f>
        <v>0</v>
      </c>
      <c r="DH76" s="13">
        <f>SUMIFS($F76:$CW76,$F$6:$CW$6,DH$6,$F$4:$CW$4,DH$5)+DE76</f>
        <v>0</v>
      </c>
      <c r="DI76" s="13">
        <f>SUMIFS($F76:$CW76,$F$6:$CW$6,DI$6,$F$4:$CW$4,DI$5)+DF76</f>
        <v>0</v>
      </c>
      <c r="DJ76" s="13">
        <f>SUMIFS($F76:$CW76,$F$6:$CW$6,DJ$6,$F$4:$CW$4,DJ$5)+DG76</f>
        <v>0</v>
      </c>
      <c r="DK76" s="13">
        <f>SUMIFS($F76:$CW76,$F$6:$CW$6,DK$6,$F$4:$CW$4,DK$5)+DH76</f>
        <v>0</v>
      </c>
      <c r="DL76" s="13">
        <f>SUMIFS($F76:$CW76,$F$6:$CW$6,DL$6,$F$4:$CW$4,DL$5)+DI76</f>
        <v>0</v>
      </c>
      <c r="DM76" s="13">
        <f>SUMIFS($F76:$CW76,$F$6:$CW$6,DM$6,$F$4:$CW$4,DM$5)+DJ76</f>
        <v>0</v>
      </c>
      <c r="DN76" s="13">
        <f>SUMIFS($F76:$CW76,$F$6:$CW$6,DN$6,$F$4:$CW$4,DN$5)+DK76</f>
        <v>0</v>
      </c>
      <c r="DO76" s="13">
        <f>SUMIFS($F76:$CW76,$F$6:$CW$6,DO$6,$F$4:$CW$4,DO$5)+DL76</f>
        <v>0</v>
      </c>
      <c r="DP76" s="13">
        <f>SUMIFS($F76:$CW76,$F$6:$CW$6,DP$6,$F$4:$CW$4,DP$5)+DM76</f>
        <v>0</v>
      </c>
      <c r="DQ76" s="13">
        <f>SUMIFS($F76:$CW76,$F$6:$CW$6,DQ$6,$F$4:$CW$4,DQ$5)+DN76</f>
        <v>0</v>
      </c>
      <c r="DR76" s="13">
        <f>SUMIFS($F76:$CW76,$F$6:$CW$6,DR$6,$F$4:$CW$4,DR$5)+DO76</f>
        <v>0</v>
      </c>
      <c r="DS76" s="13">
        <f>SUMIFS($F76:$CW76,$F$6:$CW$6,DS$6,$F$4:$CW$4,DS$5)+DP76</f>
        <v>6183.9541808749354</v>
      </c>
      <c r="DT76" s="13">
        <f>SUMIFS($F76:$CW76,$F$6:$CW$6,DT$6,$F$4:$CW$4,DT$5)+DQ76</f>
        <v>0</v>
      </c>
      <c r="DU76" s="13">
        <f>SUMIFS($F76:$CW76,$F$6:$CW$6,DU$6,$F$4:$CW$4,DU$5)+DR76</f>
        <v>6183.9541808749354</v>
      </c>
      <c r="DV76" s="13">
        <f>SUMIFS($F76:$CW76,$F$6:$CW$6,DV$6,$F$4:$CW$4,DV$5)+DS76</f>
        <v>12367.908361749871</v>
      </c>
      <c r="DW76" s="13">
        <f>SUMIFS($F76:$CW76,$F$6:$CW$6,DW$6,$F$4:$CW$4,DW$5)+DT76</f>
        <v>0</v>
      </c>
      <c r="DX76" s="13">
        <f>SUMIFS($F76:$CW76,$F$6:$CW$6,DX$6,$F$4:$CW$4,DX$5)+DU76</f>
        <v>12367.908361749871</v>
      </c>
      <c r="DY76" s="13">
        <f>SUMIFS($F76:$CW76,$F$6:$CW$6,DY$6,$F$4:$CW$4,DY$5)+DV76</f>
        <v>18551.862542624807</v>
      </c>
      <c r="DZ76" s="13">
        <f>SUMIFS($F76:$CW76,$F$6:$CW$6,DZ$6,$F$4:$CW$4,DZ$5)+DW76</f>
        <v>0</v>
      </c>
      <c r="EA76" s="13">
        <f>SUMIFS($F76:$CW76,$F$6:$CW$6,EA$6,$F$4:$CW$4,EA$5)+DX76</f>
        <v>18551.862542624807</v>
      </c>
      <c r="EB76" s="13">
        <f>SUMIFS($F76:$CW76,$F$6:$CW$6,EB$6,$F$4:$CW$4,EB$5)+DY76</f>
        <v>24735.816723499742</v>
      </c>
      <c r="EC76" s="13">
        <f>SUMIFS($F76:$CW76,$F$6:$CW$6,EC$6,$F$4:$CW$4,EC$5)+DZ76</f>
        <v>0</v>
      </c>
      <c r="ED76" s="13">
        <f>SUMIFS($F76:$CW76,$F$6:$CW$6,ED$6,$F$4:$CW$4,ED$5)+EA76</f>
        <v>24735.816723499742</v>
      </c>
      <c r="EE76" s="13">
        <f>SUMIFS($F76:$CW76,$F$6:$CW$6,EE$6,$F$4:$CW$4,EE$5)+EB76</f>
        <v>30919.770904374676</v>
      </c>
      <c r="EF76" s="13">
        <f>SUMIFS($F76:$CW76,$F$6:$CW$6,EF$6,$F$4:$CW$4,EF$5)+EC76</f>
        <v>0</v>
      </c>
      <c r="EG76" s="13">
        <f>SUMIFS($F76:$CW76,$F$6:$CW$6,EG$6,$F$4:$CW$4,EG$5)+ED76</f>
        <v>30919.770904374676</v>
      </c>
      <c r="EH76" s="13">
        <f>SUMIFS($F76:$CW76,$F$6:$CW$6,EH$6,$F$4:$CW$4,EH$5)+EE76</f>
        <v>37103.725085249607</v>
      </c>
      <c r="EI76" s="13">
        <f>SUMIFS($F76:$CW76,$F$6:$CW$6,EI$6,$F$4:$CW$4,EI$5)+EF76</f>
        <v>0</v>
      </c>
      <c r="EJ76" s="13">
        <f>SUMIFS($F76:$CW76,$F$6:$CW$6,EJ$6,$F$4:$CW$4,EJ$5)+EG76</f>
        <v>37103.725085249607</v>
      </c>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row>
    <row r="77" spans="2:212" ht="26.4" customHeight="1" x14ac:dyDescent="0.35">
      <c r="B77" s="23">
        <v>1851</v>
      </c>
      <c r="D77" s="22" t="str">
        <f>IFERROR(VLOOKUP($B77,'[1]2. Budget'!$C$7:$CN$104,5,2),"-")</f>
        <v>Procurement of consumables</v>
      </c>
      <c r="E77" s="22" t="str">
        <f>IFERROR(VLOOKUP($B77,'[1]2. Budget'!$C$7:$CN$104,7,2),"-")</f>
        <v>5.8 Other consumables</v>
      </c>
      <c r="BB77" s="19">
        <f>BK77/3</f>
        <v>0</v>
      </c>
      <c r="BC77" s="12">
        <f>SUMIFS('[1]3. Expenditure Journal'!$N:$N,'[1]3. Expenditure Journal'!$Y:$Y,'12. Data'!$B77,'[1]3. Expenditure Journal'!$B:$B,'12. Data'!BC$4)</f>
        <v>0</v>
      </c>
      <c r="BD77" s="21">
        <f>BB77-BC77</f>
        <v>0</v>
      </c>
      <c r="BE77" s="19">
        <f>BK77/3</f>
        <v>0</v>
      </c>
      <c r="BF77" s="12">
        <f>SUMIFS('[1]3. Expenditure Journal'!$N:$N,'[1]3. Expenditure Journal'!$Y:$Y,'12. Data'!$B77,'[1]3. Expenditure Journal'!$B:$B,'12. Data'!BF$4)</f>
        <v>0</v>
      </c>
      <c r="BG77" s="21">
        <f>BE77-BF77</f>
        <v>0</v>
      </c>
      <c r="BH77" s="19">
        <f>BK77/3</f>
        <v>0</v>
      </c>
      <c r="BI77" s="12">
        <f>SUMIFS('[1]3. Expenditure Journal'!$N:$N,'[1]3. Expenditure Journal'!$Y:$Y,'12. Data'!$B77,'[1]3. Expenditure Journal'!$B:$B,'12. Data'!BI$4)</f>
        <v>0</v>
      </c>
      <c r="BJ77" s="21">
        <f>BH77-BI77</f>
        <v>0</v>
      </c>
      <c r="BK77" s="18">
        <f>IFERROR(VLOOKUP($B77, '[1]2. Budget'!$C$10:$CN$93, 63, 2), 0)</f>
        <v>0</v>
      </c>
      <c r="BL77" s="18">
        <f>BC77+BF77+BI77</f>
        <v>0</v>
      </c>
      <c r="BM77" s="18">
        <f>BK77-BL77</f>
        <v>0</v>
      </c>
      <c r="BN77" s="19">
        <f>BW77/3</f>
        <v>59849.862161993857</v>
      </c>
      <c r="BO77" s="12">
        <f>SUMIFS('[1]3. Expenditure Journal'!$N:$N,'[1]3. Expenditure Journal'!$Y:$Y,'12. Data'!$B77,'[1]3. Expenditure Journal'!$B:$B,'12. Data'!BO$4)</f>
        <v>0</v>
      </c>
      <c r="BP77" s="21">
        <f>BN77-BO77</f>
        <v>59849.862161993857</v>
      </c>
      <c r="BQ77" s="19">
        <f>BW77/3</f>
        <v>59849.862161993857</v>
      </c>
      <c r="BR77" s="12">
        <f>SUMIFS('[1]3. Expenditure Journal'!$N:$N,'[1]3. Expenditure Journal'!$Y:$Y,'12. Data'!$B77,'[1]3. Expenditure Journal'!$B:$B,'12. Data'!BR$4)</f>
        <v>0</v>
      </c>
      <c r="BS77" s="21">
        <f>BQ77-BR77</f>
        <v>59849.862161993857</v>
      </c>
      <c r="BT77" s="19">
        <f>BW77/3</f>
        <v>59849.862161993857</v>
      </c>
      <c r="BU77" s="12">
        <f>SUMIFS('[1]3. Expenditure Journal'!$N:$N,'[1]3. Expenditure Journal'!$Y:$Y,'12. Data'!$B77,'[1]3. Expenditure Journal'!$B:$B,'12. Data'!BU$4)</f>
        <v>0</v>
      </c>
      <c r="BV77" s="21">
        <f>BT77-BU77</f>
        <v>59849.862161993857</v>
      </c>
      <c r="BW77" s="18">
        <f>IFERROR(VLOOKUP($B77, '[1]2. Budget'!$C$10:$CN$93, 68, 2), 0)</f>
        <v>179549.58648598156</v>
      </c>
      <c r="BX77" s="18">
        <f>BO77+BR77+BU77</f>
        <v>0</v>
      </c>
      <c r="BY77" s="18">
        <f>BW77-BX77</f>
        <v>179549.58648598156</v>
      </c>
      <c r="BZ77" s="19">
        <f>CI77/3</f>
        <v>60212.55381878146</v>
      </c>
      <c r="CA77" s="12">
        <f>SUMIFS('[1]3. Expenditure Journal'!$N:$N,'[1]3. Expenditure Journal'!$Y:$Y,'12. Data'!$B77,'[1]3. Expenditure Journal'!$B:$B,'12. Data'!CA$4)</f>
        <v>168795</v>
      </c>
      <c r="CB77" s="21">
        <f>BZ77-CA77</f>
        <v>-108582.44618121855</v>
      </c>
      <c r="CC77" s="19">
        <f>CI77/3</f>
        <v>60212.55381878146</v>
      </c>
      <c r="CD77" s="12">
        <f>SUMIFS('[1]3. Expenditure Journal'!$N:$N,'[1]3. Expenditure Journal'!$Y:$Y,'12. Data'!$B77,'[1]3. Expenditure Journal'!$B:$B,'12. Data'!CD$4)</f>
        <v>22376.62</v>
      </c>
      <c r="CE77" s="21">
        <f>CC77-CD77</f>
        <v>37835.933818781457</v>
      </c>
      <c r="CF77" s="19">
        <f>CI77/3</f>
        <v>60212.55381878146</v>
      </c>
      <c r="CG77" s="12">
        <f>SUMIFS('[1]3. Expenditure Journal'!$N:$N,'[1]3. Expenditure Journal'!$Y:$Y,'12. Data'!$B77,'[1]3. Expenditure Journal'!$B:$B,'12. Data'!CG$4)</f>
        <v>40136.85</v>
      </c>
      <c r="CH77" s="21">
        <f>CF77-CG77</f>
        <v>20075.703818781461</v>
      </c>
      <c r="CI77" s="18">
        <f>IFERROR(VLOOKUP($B77, '[1]2. Budget'!$C$10:$CN$93, 73, 2), 0)</f>
        <v>180637.66145634439</v>
      </c>
      <c r="CJ77" s="18">
        <f>CA77+CD77+CG77</f>
        <v>231308.47</v>
      </c>
      <c r="CK77" s="18">
        <f>CI77-CJ77</f>
        <v>-50670.808543655614</v>
      </c>
      <c r="CL77" s="19">
        <f>CU77/3</f>
        <v>60212.55381878146</v>
      </c>
      <c r="CM77" s="12">
        <f>SUMIFS('[1]3. Expenditure Journal'!$N:$N,'[1]3. Expenditure Journal'!$Y:$Y,'12. Data'!$B77,'[1]3. Expenditure Journal'!$B:$B,'12. Data'!CM$4)</f>
        <v>0</v>
      </c>
      <c r="CN77" s="21">
        <f>CL77-CM77</f>
        <v>60212.55381878146</v>
      </c>
      <c r="CO77" s="19">
        <f>CU77/3</f>
        <v>60212.55381878146</v>
      </c>
      <c r="CP77" s="12">
        <f>SUMIFS('[1]3. Expenditure Journal'!$N:$N,'[1]3. Expenditure Journal'!$Y:$Y,'12. Data'!$B77,'[1]3. Expenditure Journal'!$B:$B,'12. Data'!CP$4)</f>
        <v>0</v>
      </c>
      <c r="CQ77" s="21">
        <f>CO77-CP77</f>
        <v>60212.55381878146</v>
      </c>
      <c r="CR77" s="19">
        <f>CU77/3</f>
        <v>60212.55381878146</v>
      </c>
      <c r="CS77" s="12">
        <f>SUMIFS('[1]3. Expenditure Journal'!$N:$N,'[1]3. Expenditure Journal'!$Y:$Y,'12. Data'!$B77,'[1]3. Expenditure Journal'!$B:$B,'12. Data'!CS$4)</f>
        <v>0</v>
      </c>
      <c r="CT77" s="21">
        <f>CR77-CS77</f>
        <v>60212.55381878146</v>
      </c>
      <c r="CU77" s="18">
        <f>IFERROR(VLOOKUP($B77, '[1]2. Budget'!$C$10:$CN$93, 78, 2), 0)</f>
        <v>180637.66145634439</v>
      </c>
      <c r="CV77" s="18">
        <f>CM77+CP77+CS77</f>
        <v>0</v>
      </c>
      <c r="CW77" s="18">
        <f>CU77-CV77</f>
        <v>180637.66145634439</v>
      </c>
      <c r="DA77" s="12">
        <f>SUMIFS($F77:$CW77,$F$6:$CW$6,DA$6,$F$4:$CW$4,DA$5)+CX170</f>
        <v>0</v>
      </c>
      <c r="DB77" s="13">
        <f>SUMIFS($F77:$CW77,$F$6:$CW$6,DB$6,$F$4:$CW$4,DB$5)+CY77</f>
        <v>0</v>
      </c>
      <c r="DC77" s="13">
        <f>SUMIFS($F77:$CW77,$F$6:$CW$6,DC$6,$F$4:$CW$4,DC$5)+CZ77</f>
        <v>0</v>
      </c>
      <c r="DD77" s="13">
        <f>SUMIFS($F77:$CW77,$F$6:$CW$6,DD$6,$F$4:$CW$4,DD$5)+DA77</f>
        <v>0</v>
      </c>
      <c r="DE77" s="13">
        <f>SUMIFS($F77:$CW77,$F$6:$CW$6,DE$6,$F$4:$CW$4,DE$5)+DB77</f>
        <v>0</v>
      </c>
      <c r="DF77" s="13">
        <f>SUMIFS($F77:$CW77,$F$6:$CW$6,DF$6,$F$4:$CW$4,DF$5)+DC77</f>
        <v>0</v>
      </c>
      <c r="DG77" s="13">
        <f>SUMIFS($F77:$CW77,$F$6:$CW$6,DG$6,$F$4:$CW$4,DG$5)+DD77</f>
        <v>0</v>
      </c>
      <c r="DH77" s="13">
        <f>SUMIFS($F77:$CW77,$F$6:$CW$6,DH$6,$F$4:$CW$4,DH$5)+DE77</f>
        <v>0</v>
      </c>
      <c r="DI77" s="13">
        <f>SUMIFS($F77:$CW77,$F$6:$CW$6,DI$6,$F$4:$CW$4,DI$5)+DF77</f>
        <v>0</v>
      </c>
      <c r="DJ77" s="13">
        <f>SUMIFS($F77:$CW77,$F$6:$CW$6,DJ$6,$F$4:$CW$4,DJ$5)+DG77</f>
        <v>59849.862161993857</v>
      </c>
      <c r="DK77" s="13">
        <f>SUMIFS($F77:$CW77,$F$6:$CW$6,DK$6,$F$4:$CW$4,DK$5)+DH77</f>
        <v>0</v>
      </c>
      <c r="DL77" s="13">
        <f>SUMIFS($F77:$CW77,$F$6:$CW$6,DL$6,$F$4:$CW$4,DL$5)+DI77</f>
        <v>59849.862161993857</v>
      </c>
      <c r="DM77" s="13">
        <f>SUMIFS($F77:$CW77,$F$6:$CW$6,DM$6,$F$4:$CW$4,DM$5)+DJ77</f>
        <v>119699.72432398771</v>
      </c>
      <c r="DN77" s="13">
        <f>SUMIFS($F77:$CW77,$F$6:$CW$6,DN$6,$F$4:$CW$4,DN$5)+DK77</f>
        <v>0</v>
      </c>
      <c r="DO77" s="13">
        <f>SUMIFS($F77:$CW77,$F$6:$CW$6,DO$6,$F$4:$CW$4,DO$5)+DL77</f>
        <v>119699.72432398771</v>
      </c>
      <c r="DP77" s="13">
        <f>SUMIFS($F77:$CW77,$F$6:$CW$6,DP$6,$F$4:$CW$4,DP$5)+DM77</f>
        <v>179549.58648598156</v>
      </c>
      <c r="DQ77" s="13">
        <f>SUMIFS($F77:$CW77,$F$6:$CW$6,DQ$6,$F$4:$CW$4,DQ$5)+DN77</f>
        <v>0</v>
      </c>
      <c r="DR77" s="13">
        <f>SUMIFS($F77:$CW77,$F$6:$CW$6,DR$6,$F$4:$CW$4,DR$5)+DO77</f>
        <v>179549.58648598156</v>
      </c>
      <c r="DS77" s="13">
        <f>SUMIFS($F77:$CW77,$F$6:$CW$6,DS$6,$F$4:$CW$4,DS$5)+DP77</f>
        <v>239762.14030476302</v>
      </c>
      <c r="DT77" s="13">
        <f>SUMIFS($F77:$CW77,$F$6:$CW$6,DT$6,$F$4:$CW$4,DT$5)+DQ77</f>
        <v>168795</v>
      </c>
      <c r="DU77" s="13">
        <f>SUMIFS($F77:$CW77,$F$6:$CW$6,DU$6,$F$4:$CW$4,DU$5)+DR77</f>
        <v>70967.140304763016</v>
      </c>
      <c r="DV77" s="13">
        <f>SUMIFS($F77:$CW77,$F$6:$CW$6,DV$6,$F$4:$CW$4,DV$5)+DS77</f>
        <v>299974.6941235445</v>
      </c>
      <c r="DW77" s="13">
        <f>SUMIFS($F77:$CW77,$F$6:$CW$6,DW$6,$F$4:$CW$4,DW$5)+DT77</f>
        <v>191171.62</v>
      </c>
      <c r="DX77" s="13">
        <f>SUMIFS($F77:$CW77,$F$6:$CW$6,DX$6,$F$4:$CW$4,DX$5)+DU77</f>
        <v>108803.07412354447</v>
      </c>
      <c r="DY77" s="13">
        <f>SUMIFS($F77:$CW77,$F$6:$CW$6,DY$6,$F$4:$CW$4,DY$5)+DV77</f>
        <v>360187.24794232595</v>
      </c>
      <c r="DZ77" s="13">
        <f>SUMIFS($F77:$CW77,$F$6:$CW$6,DZ$6,$F$4:$CW$4,DZ$5)+DW77</f>
        <v>231308.47</v>
      </c>
      <c r="EA77" s="13">
        <f>SUMIFS($F77:$CW77,$F$6:$CW$6,EA$6,$F$4:$CW$4,EA$5)+DX77</f>
        <v>128878.77794232593</v>
      </c>
      <c r="EB77" s="13">
        <f>SUMIFS($F77:$CW77,$F$6:$CW$6,EB$6,$F$4:$CW$4,EB$5)+DY77</f>
        <v>420399.8017611074</v>
      </c>
      <c r="EC77" s="13">
        <f>SUMIFS($F77:$CW77,$F$6:$CW$6,EC$6,$F$4:$CW$4,EC$5)+DZ77</f>
        <v>231308.47</v>
      </c>
      <c r="ED77" s="13">
        <f>SUMIFS($F77:$CW77,$F$6:$CW$6,ED$6,$F$4:$CW$4,ED$5)+EA77</f>
        <v>189091.3317611074</v>
      </c>
      <c r="EE77" s="13">
        <f>SUMIFS($F77:$CW77,$F$6:$CW$6,EE$6,$F$4:$CW$4,EE$5)+EB77</f>
        <v>480612.35557988886</v>
      </c>
      <c r="EF77" s="13">
        <f>SUMIFS($F77:$CW77,$F$6:$CW$6,EF$6,$F$4:$CW$4,EF$5)+EC77</f>
        <v>231308.47</v>
      </c>
      <c r="EG77" s="13">
        <f>SUMIFS($F77:$CW77,$F$6:$CW$6,EG$6,$F$4:$CW$4,EG$5)+ED77</f>
        <v>249303.88557988885</v>
      </c>
      <c r="EH77" s="13">
        <f>SUMIFS($F77:$CW77,$F$6:$CW$6,EH$6,$F$4:$CW$4,EH$5)+EE77</f>
        <v>540824.90939867031</v>
      </c>
      <c r="EI77" s="13">
        <f>SUMIFS($F77:$CW77,$F$6:$CW$6,EI$6,$F$4:$CW$4,EI$5)+EF77</f>
        <v>231308.47</v>
      </c>
      <c r="EJ77" s="13">
        <f>SUMIFS($F77:$CW77,$F$6:$CW$6,EJ$6,$F$4:$CW$4,EJ$5)+EG77</f>
        <v>309516.43939867034</v>
      </c>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row>
    <row r="78" spans="2:212" ht="31.25" customHeight="1" x14ac:dyDescent="0.35">
      <c r="B78" s="23">
        <v>1852</v>
      </c>
      <c r="D78" s="22" t="str">
        <f>IFERROR(VLOOKUP($B78,'[1]2. Budget'!$C$7:$CN$104,5,2),"-")</f>
        <v>Procurement of other health equipment</v>
      </c>
      <c r="E78" s="22" t="str">
        <f>IFERROR(VLOOKUP($B78,'[1]2. Budget'!$C$7:$CN$104,7,2),"-")</f>
        <v>6.6 Other health equipment</v>
      </c>
      <c r="BB78" s="19">
        <f>BK78/3</f>
        <v>0</v>
      </c>
      <c r="BC78" s="12">
        <f>SUMIFS('[1]3. Expenditure Journal'!$N:$N,'[1]3. Expenditure Journal'!$Y:$Y,'12. Data'!$B78,'[1]3. Expenditure Journal'!$B:$B,'12. Data'!BC$4)</f>
        <v>0</v>
      </c>
      <c r="BD78" s="21">
        <f>BB78-BC78</f>
        <v>0</v>
      </c>
      <c r="BE78" s="19">
        <f>BK78/3</f>
        <v>0</v>
      </c>
      <c r="BF78" s="12">
        <f>SUMIFS('[1]3. Expenditure Journal'!$N:$N,'[1]3. Expenditure Journal'!$Y:$Y,'12. Data'!$B78,'[1]3. Expenditure Journal'!$B:$B,'12. Data'!BF$4)</f>
        <v>0</v>
      </c>
      <c r="BG78" s="21">
        <f>BE78-BF78</f>
        <v>0</v>
      </c>
      <c r="BH78" s="19">
        <f>BK78/3</f>
        <v>0</v>
      </c>
      <c r="BI78" s="12">
        <f>SUMIFS('[1]3. Expenditure Journal'!$N:$N,'[1]3. Expenditure Journal'!$Y:$Y,'12. Data'!$B78,'[1]3. Expenditure Journal'!$B:$B,'12. Data'!BI$4)</f>
        <v>0</v>
      </c>
      <c r="BJ78" s="21">
        <f>BH78-BI78</f>
        <v>0</v>
      </c>
      <c r="BK78" s="18">
        <f>IFERROR(VLOOKUP($B78, '[1]2. Budget'!$C$10:$CN$93, 63, 2), 0)</f>
        <v>0</v>
      </c>
      <c r="BL78" s="18">
        <f>BC78+BF78+BI78</f>
        <v>0</v>
      </c>
      <c r="BM78" s="18">
        <f>BK78-BL78</f>
        <v>0</v>
      </c>
      <c r="BN78" s="19">
        <f>BW78/3</f>
        <v>82106.781917211338</v>
      </c>
      <c r="BO78" s="12">
        <f>SUMIFS('[1]3. Expenditure Journal'!$N:$N,'[1]3. Expenditure Journal'!$Y:$Y,'12. Data'!$B78,'[1]3. Expenditure Journal'!$B:$B,'12. Data'!BO$4)</f>
        <v>0</v>
      </c>
      <c r="BP78" s="21">
        <f>BN78-BO78</f>
        <v>82106.781917211338</v>
      </c>
      <c r="BQ78" s="19">
        <f>BW78/3</f>
        <v>82106.781917211338</v>
      </c>
      <c r="BR78" s="12">
        <f>SUMIFS('[1]3. Expenditure Journal'!$N:$N,'[1]3. Expenditure Journal'!$Y:$Y,'12. Data'!$B78,'[1]3. Expenditure Journal'!$B:$B,'12. Data'!BR$4)</f>
        <v>0</v>
      </c>
      <c r="BS78" s="21">
        <f>BQ78-BR78</f>
        <v>82106.781917211338</v>
      </c>
      <c r="BT78" s="19">
        <f>BW78/3</f>
        <v>82106.781917211338</v>
      </c>
      <c r="BU78" s="12">
        <f>SUMIFS('[1]3. Expenditure Journal'!$N:$N,'[1]3. Expenditure Journal'!$Y:$Y,'12. Data'!$B78,'[1]3. Expenditure Journal'!$B:$B,'12. Data'!BU$4)</f>
        <v>0</v>
      </c>
      <c r="BV78" s="21">
        <f>BT78-BU78</f>
        <v>82106.781917211338</v>
      </c>
      <c r="BW78" s="18">
        <f>IFERROR(VLOOKUP($B78, '[1]2. Budget'!$C$10:$CN$93, 68, 2), 0)</f>
        <v>246320.34575163401</v>
      </c>
      <c r="BX78" s="18">
        <f>BO78+BR78+BU78</f>
        <v>0</v>
      </c>
      <c r="BY78" s="18">
        <f>BW78-BX78</f>
        <v>246320.34575163401</v>
      </c>
      <c r="BZ78" s="19">
        <f>CI78/3</f>
        <v>82604.351062591319</v>
      </c>
      <c r="CA78" s="12">
        <f>SUMIFS('[1]3. Expenditure Journal'!$N:$N,'[1]3. Expenditure Journal'!$Y:$Y,'12. Data'!$B78,'[1]3. Expenditure Journal'!$B:$B,'12. Data'!CA$4)</f>
        <v>144637.64000000001</v>
      </c>
      <c r="CB78" s="21">
        <f>BZ78-CA78</f>
        <v>-62033.288937408695</v>
      </c>
      <c r="CC78" s="19">
        <f>CI78/3</f>
        <v>82604.351062591319</v>
      </c>
      <c r="CD78" s="12">
        <f>SUMIFS('[1]3. Expenditure Journal'!$N:$N,'[1]3. Expenditure Journal'!$Y:$Y,'12. Data'!$B78,'[1]3. Expenditure Journal'!$B:$B,'12. Data'!CD$4)</f>
        <v>87209.42</v>
      </c>
      <c r="CE78" s="21">
        <f>CC78-CD78</f>
        <v>-4605.0689374086796</v>
      </c>
      <c r="CF78" s="19">
        <f>CI78/3</f>
        <v>82604.351062591319</v>
      </c>
      <c r="CG78" s="12">
        <f>SUMIFS('[1]3. Expenditure Journal'!$N:$N,'[1]3. Expenditure Journal'!$Y:$Y,'12. Data'!$B78,'[1]3. Expenditure Journal'!$B:$B,'12. Data'!CG$4)</f>
        <v>0</v>
      </c>
      <c r="CH78" s="21">
        <f>CF78-CG78</f>
        <v>82604.351062591319</v>
      </c>
      <c r="CI78" s="18">
        <f>IFERROR(VLOOKUP($B78, '[1]2. Budget'!$C$10:$CN$93, 73, 2), 0)</f>
        <v>247813.05318777394</v>
      </c>
      <c r="CJ78" s="18">
        <f>CA78+CD78+CG78</f>
        <v>231847.06</v>
      </c>
      <c r="CK78" s="18">
        <f>CI78-CJ78</f>
        <v>15965.993187773944</v>
      </c>
      <c r="CL78" s="19">
        <f>CU78/3</f>
        <v>0</v>
      </c>
      <c r="CM78" s="12">
        <f>SUMIFS('[1]3. Expenditure Journal'!$N:$N,'[1]3. Expenditure Journal'!$Y:$Y,'12. Data'!$B78,'[1]3. Expenditure Journal'!$B:$B,'12. Data'!CM$4)</f>
        <v>0</v>
      </c>
      <c r="CN78" s="21">
        <f>CL78-CM78</f>
        <v>0</v>
      </c>
      <c r="CO78" s="19">
        <f>CU78/3</f>
        <v>0</v>
      </c>
      <c r="CP78" s="12">
        <f>SUMIFS('[1]3. Expenditure Journal'!$N:$N,'[1]3. Expenditure Journal'!$Y:$Y,'12. Data'!$B78,'[1]3. Expenditure Journal'!$B:$B,'12. Data'!CP$4)</f>
        <v>0</v>
      </c>
      <c r="CQ78" s="21">
        <f>CO78-CP78</f>
        <v>0</v>
      </c>
      <c r="CR78" s="19">
        <f>CU78/3</f>
        <v>0</v>
      </c>
      <c r="CS78" s="12">
        <f>SUMIFS('[1]3. Expenditure Journal'!$N:$N,'[1]3. Expenditure Journal'!$Y:$Y,'12. Data'!$B78,'[1]3. Expenditure Journal'!$B:$B,'12. Data'!CS$4)</f>
        <v>0</v>
      </c>
      <c r="CT78" s="21">
        <f>CR78-CS78</f>
        <v>0</v>
      </c>
      <c r="CU78" s="18">
        <f>IFERROR(VLOOKUP($B78, '[1]2. Budget'!$C$10:$CN$93, 78, 2), 0)</f>
        <v>0</v>
      </c>
      <c r="CV78" s="18">
        <f>CM78+CP78+CS78</f>
        <v>0</v>
      </c>
      <c r="CW78" s="18">
        <f>CU78-CV78</f>
        <v>0</v>
      </c>
      <c r="DA78" s="12">
        <f>SUMIFS($F78:$CW78,$F$6:$CW$6,DA$6,$F$4:$CW$4,DA$5)+CX171</f>
        <v>0</v>
      </c>
      <c r="DB78" s="13">
        <f>SUMIFS($F78:$CW78,$F$6:$CW$6,DB$6,$F$4:$CW$4,DB$5)+CY78</f>
        <v>0</v>
      </c>
      <c r="DC78" s="13">
        <f>SUMIFS($F78:$CW78,$F$6:$CW$6,DC$6,$F$4:$CW$4,DC$5)+CZ78</f>
        <v>0</v>
      </c>
      <c r="DD78" s="13">
        <f>SUMIFS($F78:$CW78,$F$6:$CW$6,DD$6,$F$4:$CW$4,DD$5)+DA78</f>
        <v>0</v>
      </c>
      <c r="DE78" s="13">
        <f>SUMIFS($F78:$CW78,$F$6:$CW$6,DE$6,$F$4:$CW$4,DE$5)+DB78</f>
        <v>0</v>
      </c>
      <c r="DF78" s="13">
        <f>SUMIFS($F78:$CW78,$F$6:$CW$6,DF$6,$F$4:$CW$4,DF$5)+DC78</f>
        <v>0</v>
      </c>
      <c r="DG78" s="13">
        <f>SUMIFS($F78:$CW78,$F$6:$CW$6,DG$6,$F$4:$CW$4,DG$5)+DD78</f>
        <v>0</v>
      </c>
      <c r="DH78" s="13">
        <f>SUMIFS($F78:$CW78,$F$6:$CW$6,DH$6,$F$4:$CW$4,DH$5)+DE78</f>
        <v>0</v>
      </c>
      <c r="DI78" s="13">
        <f>SUMIFS($F78:$CW78,$F$6:$CW$6,DI$6,$F$4:$CW$4,DI$5)+DF78</f>
        <v>0</v>
      </c>
      <c r="DJ78" s="13">
        <f>SUMIFS($F78:$CW78,$F$6:$CW$6,DJ$6,$F$4:$CW$4,DJ$5)+DG78</f>
        <v>82106.781917211338</v>
      </c>
      <c r="DK78" s="13">
        <f>SUMIFS($F78:$CW78,$F$6:$CW$6,DK$6,$F$4:$CW$4,DK$5)+DH78</f>
        <v>0</v>
      </c>
      <c r="DL78" s="13">
        <f>SUMIFS($F78:$CW78,$F$6:$CW$6,DL$6,$F$4:$CW$4,DL$5)+DI78</f>
        <v>82106.781917211338</v>
      </c>
      <c r="DM78" s="13">
        <f>SUMIFS($F78:$CW78,$F$6:$CW$6,DM$6,$F$4:$CW$4,DM$5)+DJ78</f>
        <v>164213.56383442268</v>
      </c>
      <c r="DN78" s="13">
        <f>SUMIFS($F78:$CW78,$F$6:$CW$6,DN$6,$F$4:$CW$4,DN$5)+DK78</f>
        <v>0</v>
      </c>
      <c r="DO78" s="13">
        <f>SUMIFS($F78:$CW78,$F$6:$CW$6,DO$6,$F$4:$CW$4,DO$5)+DL78</f>
        <v>164213.56383442268</v>
      </c>
      <c r="DP78" s="13">
        <f>SUMIFS($F78:$CW78,$F$6:$CW$6,DP$6,$F$4:$CW$4,DP$5)+DM78</f>
        <v>246320.34575163401</v>
      </c>
      <c r="DQ78" s="13">
        <f>SUMIFS($F78:$CW78,$F$6:$CW$6,DQ$6,$F$4:$CW$4,DQ$5)+DN78</f>
        <v>0</v>
      </c>
      <c r="DR78" s="13">
        <f>SUMIFS($F78:$CW78,$F$6:$CW$6,DR$6,$F$4:$CW$4,DR$5)+DO78</f>
        <v>246320.34575163401</v>
      </c>
      <c r="DS78" s="13">
        <f>SUMIFS($F78:$CW78,$F$6:$CW$6,DS$6,$F$4:$CW$4,DS$5)+DP78</f>
        <v>328924.69681422535</v>
      </c>
      <c r="DT78" s="13">
        <f>SUMIFS($F78:$CW78,$F$6:$CW$6,DT$6,$F$4:$CW$4,DT$5)+DQ78</f>
        <v>144637.64000000001</v>
      </c>
      <c r="DU78" s="13">
        <f>SUMIFS($F78:$CW78,$F$6:$CW$6,DU$6,$F$4:$CW$4,DU$5)+DR78</f>
        <v>184287.05681422533</v>
      </c>
      <c r="DV78" s="13">
        <f>SUMIFS($F78:$CW78,$F$6:$CW$6,DV$6,$F$4:$CW$4,DV$5)+DS78</f>
        <v>411529.04787681665</v>
      </c>
      <c r="DW78" s="13">
        <f>SUMIFS($F78:$CW78,$F$6:$CW$6,DW$6,$F$4:$CW$4,DW$5)+DT78</f>
        <v>231847.06</v>
      </c>
      <c r="DX78" s="13">
        <f>SUMIFS($F78:$CW78,$F$6:$CW$6,DX$6,$F$4:$CW$4,DX$5)+DU78</f>
        <v>179681.98787681665</v>
      </c>
      <c r="DY78" s="13">
        <f>SUMIFS($F78:$CW78,$F$6:$CW$6,DY$6,$F$4:$CW$4,DY$5)+DV78</f>
        <v>494133.39893940795</v>
      </c>
      <c r="DZ78" s="13">
        <f>SUMIFS($F78:$CW78,$F$6:$CW$6,DZ$6,$F$4:$CW$4,DZ$5)+DW78</f>
        <v>231847.06</v>
      </c>
      <c r="EA78" s="13">
        <f>SUMIFS($F78:$CW78,$F$6:$CW$6,EA$6,$F$4:$CW$4,EA$5)+DX78</f>
        <v>262286.33893940796</v>
      </c>
      <c r="EB78" s="13">
        <f>SUMIFS($F78:$CW78,$F$6:$CW$6,EB$6,$F$4:$CW$4,EB$5)+DY78</f>
        <v>494133.39893940795</v>
      </c>
      <c r="EC78" s="13">
        <f>SUMIFS($F78:$CW78,$F$6:$CW$6,EC$6,$F$4:$CW$4,EC$5)+DZ78</f>
        <v>231847.06</v>
      </c>
      <c r="ED78" s="13">
        <f>SUMIFS($F78:$CW78,$F$6:$CW$6,ED$6,$F$4:$CW$4,ED$5)+EA78</f>
        <v>262286.33893940796</v>
      </c>
      <c r="EE78" s="13">
        <f>SUMIFS($F78:$CW78,$F$6:$CW$6,EE$6,$F$4:$CW$4,EE$5)+EB78</f>
        <v>494133.39893940795</v>
      </c>
      <c r="EF78" s="13">
        <f>SUMIFS($F78:$CW78,$F$6:$CW$6,EF$6,$F$4:$CW$4,EF$5)+EC78</f>
        <v>231847.06</v>
      </c>
      <c r="EG78" s="13">
        <f>SUMIFS($F78:$CW78,$F$6:$CW$6,EG$6,$F$4:$CW$4,EG$5)+ED78</f>
        <v>262286.33893940796</v>
      </c>
      <c r="EH78" s="13">
        <f>SUMIFS($F78:$CW78,$F$6:$CW$6,EH$6,$F$4:$CW$4,EH$5)+EE78</f>
        <v>494133.39893940795</v>
      </c>
      <c r="EI78" s="13">
        <f>SUMIFS($F78:$CW78,$F$6:$CW$6,EI$6,$F$4:$CW$4,EI$5)+EF78</f>
        <v>231847.06</v>
      </c>
      <c r="EJ78" s="13">
        <f>SUMIFS($F78:$CW78,$F$6:$CW$6,EJ$6,$F$4:$CW$4,EJ$5)+EG78</f>
        <v>262286.33893940796</v>
      </c>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20"/>
    </row>
    <row r="79" spans="2:212" ht="43.5" x14ac:dyDescent="0.35">
      <c r="B79" s="23">
        <v>1878</v>
      </c>
      <c r="D79" s="22" t="str">
        <f>IFERROR(VLOOKUP($B79,'[1]2. Budget'!$C$7:$CN$104,5,2),"-")</f>
        <v>Increase the number of mobile units and strengthen differentiated service delivery approach - Contact Tracer</v>
      </c>
      <c r="E79" s="22" t="str">
        <f>IFERROR(VLOOKUP($B79,'[1]2. Budget'!$C$7:$CN$104,7,2),"-")</f>
        <v>1.2 Salaries - outreach workers, medical staff and other service providers</v>
      </c>
      <c r="BB79" s="19">
        <f>BK79/3</f>
        <v>5321.42</v>
      </c>
      <c r="BC79" s="12">
        <f>SUMIFS('[1]3. Expenditure Journal'!$N:$N,'[1]3. Expenditure Journal'!$Y:$Y,'12. Data'!$B79,'[1]3. Expenditure Journal'!$B:$B,'12. Data'!BC$4)</f>
        <v>0</v>
      </c>
      <c r="BD79" s="21">
        <f>BB79-BC79</f>
        <v>5321.42</v>
      </c>
      <c r="BE79" s="19">
        <f>BK79/3</f>
        <v>5321.42</v>
      </c>
      <c r="BF79" s="12">
        <f>SUMIFS('[1]3. Expenditure Journal'!$N:$N,'[1]3. Expenditure Journal'!$Y:$Y,'12. Data'!$B79,'[1]3. Expenditure Journal'!$B:$B,'12. Data'!BF$4)</f>
        <v>0</v>
      </c>
      <c r="BG79" s="21">
        <f>BE79-BF79</f>
        <v>5321.42</v>
      </c>
      <c r="BH79" s="19">
        <f>BK79/3</f>
        <v>5321.42</v>
      </c>
      <c r="BI79" s="12">
        <f>SUMIFS('[1]3. Expenditure Journal'!$N:$N,'[1]3. Expenditure Journal'!$Y:$Y,'12. Data'!$B79,'[1]3. Expenditure Journal'!$B:$B,'12. Data'!BI$4)</f>
        <v>0</v>
      </c>
      <c r="BJ79" s="21">
        <f>BH79-BI79</f>
        <v>5321.42</v>
      </c>
      <c r="BK79" s="18">
        <f>IFERROR(VLOOKUP($B79, '[1]2. Budget'!$C$10:$CN$93, 63, 2), 0)</f>
        <v>15964.26</v>
      </c>
      <c r="BL79" s="18">
        <f>BC79+BF79+BI79</f>
        <v>0</v>
      </c>
      <c r="BM79" s="18">
        <f>BK79-BL79</f>
        <v>15964.26</v>
      </c>
      <c r="BN79" s="19">
        <f>BW79/3</f>
        <v>5321.42</v>
      </c>
      <c r="BO79" s="12">
        <f>SUMIFS('[1]3. Expenditure Journal'!$N:$N,'[1]3. Expenditure Journal'!$Y:$Y,'12. Data'!$B79,'[1]3. Expenditure Journal'!$B:$B,'12. Data'!BO$4)</f>
        <v>0</v>
      </c>
      <c r="BP79" s="21">
        <f>BN79-BO79</f>
        <v>5321.42</v>
      </c>
      <c r="BQ79" s="19">
        <f>BW79/3</f>
        <v>5321.42</v>
      </c>
      <c r="BR79" s="12">
        <f>SUMIFS('[1]3. Expenditure Journal'!$N:$N,'[1]3. Expenditure Journal'!$Y:$Y,'12. Data'!$B79,'[1]3. Expenditure Journal'!$B:$B,'12. Data'!BR$4)</f>
        <v>0</v>
      </c>
      <c r="BS79" s="21">
        <f>BQ79-BR79</f>
        <v>5321.42</v>
      </c>
      <c r="BT79" s="19">
        <f>BW79/3</f>
        <v>5321.42</v>
      </c>
      <c r="BU79" s="12">
        <f>SUMIFS('[1]3. Expenditure Journal'!$N:$N,'[1]3. Expenditure Journal'!$Y:$Y,'12. Data'!$B79,'[1]3. Expenditure Journal'!$B:$B,'12. Data'!BU$4)</f>
        <v>0</v>
      </c>
      <c r="BV79" s="21">
        <f>BT79-BU79</f>
        <v>5321.42</v>
      </c>
      <c r="BW79" s="18">
        <f>IFERROR(VLOOKUP($B79, '[1]2. Budget'!$C$10:$CN$93, 68, 2), 0)</f>
        <v>15964.26</v>
      </c>
      <c r="BX79" s="18">
        <f>BO79+BR79+BU79</f>
        <v>0</v>
      </c>
      <c r="BY79" s="18">
        <f>BW79-BX79</f>
        <v>15964.26</v>
      </c>
      <c r="BZ79" s="19">
        <f>CI79/3</f>
        <v>5321.42</v>
      </c>
      <c r="CA79" s="12">
        <f>SUMIFS('[1]3. Expenditure Journal'!$N:$N,'[1]3. Expenditure Journal'!$Y:$Y,'12. Data'!$B79,'[1]3. Expenditure Journal'!$B:$B,'12. Data'!CA$4)</f>
        <v>0</v>
      </c>
      <c r="CB79" s="21">
        <f>BZ79-CA79</f>
        <v>5321.42</v>
      </c>
      <c r="CC79" s="19">
        <f>CI79/3</f>
        <v>5321.42</v>
      </c>
      <c r="CD79" s="12">
        <f>SUMIFS('[1]3. Expenditure Journal'!$N:$N,'[1]3. Expenditure Journal'!$Y:$Y,'12. Data'!$B79,'[1]3. Expenditure Journal'!$B:$B,'12. Data'!CD$4)</f>
        <v>10642.84</v>
      </c>
      <c r="CE79" s="21">
        <f>CC79-CD79</f>
        <v>-5321.42</v>
      </c>
      <c r="CF79" s="19">
        <f>CI79/3</f>
        <v>5321.42</v>
      </c>
      <c r="CG79" s="12">
        <f>SUMIFS('[1]3. Expenditure Journal'!$N:$N,'[1]3. Expenditure Journal'!$Y:$Y,'12. Data'!$B79,'[1]3. Expenditure Journal'!$B:$B,'12. Data'!CG$4)</f>
        <v>10642.84</v>
      </c>
      <c r="CH79" s="21">
        <f>CF79-CG79</f>
        <v>-5321.42</v>
      </c>
      <c r="CI79" s="18">
        <f>IFERROR(VLOOKUP($B79, '[1]2. Budget'!$C$10:$CN$93, 73, 2), 0)</f>
        <v>15964.26</v>
      </c>
      <c r="CJ79" s="18">
        <f>CA79+CD79+CG79</f>
        <v>21285.68</v>
      </c>
      <c r="CK79" s="18">
        <f>CI79-CJ79</f>
        <v>-5321.42</v>
      </c>
      <c r="CL79" s="19">
        <f>CU79/3</f>
        <v>5321.42</v>
      </c>
      <c r="CM79" s="12">
        <f>SUMIFS('[1]3. Expenditure Journal'!$N:$N,'[1]3. Expenditure Journal'!$Y:$Y,'12. Data'!$B79,'[1]3. Expenditure Journal'!$B:$B,'12. Data'!CM$4)</f>
        <v>10642.84</v>
      </c>
      <c r="CN79" s="21">
        <f>CL79-CM79</f>
        <v>-5321.42</v>
      </c>
      <c r="CO79" s="19">
        <f>CU79/3</f>
        <v>5321.42</v>
      </c>
      <c r="CP79" s="12">
        <f>SUMIFS('[1]3. Expenditure Journal'!$N:$N,'[1]3. Expenditure Journal'!$Y:$Y,'12. Data'!$B79,'[1]3. Expenditure Journal'!$B:$B,'12. Data'!CP$4)</f>
        <v>15964.26</v>
      </c>
      <c r="CQ79" s="21">
        <f>CO79-CP79</f>
        <v>-10642.84</v>
      </c>
      <c r="CR79" s="19">
        <f>CU79/3</f>
        <v>5321.42</v>
      </c>
      <c r="CS79" s="12">
        <f>SUMIFS('[1]3. Expenditure Journal'!$N:$N,'[1]3. Expenditure Journal'!$Y:$Y,'12. Data'!$B79,'[1]3. Expenditure Journal'!$B:$B,'12. Data'!CS$4)</f>
        <v>15964.26</v>
      </c>
      <c r="CT79" s="21">
        <f>CR79-CS79</f>
        <v>-10642.84</v>
      </c>
      <c r="CU79" s="18">
        <f>IFERROR(VLOOKUP($B79, '[1]2. Budget'!$C$10:$CN$93, 78, 2), 0)</f>
        <v>15964.26</v>
      </c>
      <c r="CV79" s="18">
        <f>CM79+CP79+CS79</f>
        <v>42571.360000000001</v>
      </c>
      <c r="CW79" s="18">
        <f>CU79-CV79</f>
        <v>-26607.1</v>
      </c>
      <c r="DA79" s="12">
        <f>SUMIFS($F79:$CW79,$F$6:$CW$6,DA$6,$F$4:$CW$4,DA$5)+CX172</f>
        <v>5321.42</v>
      </c>
      <c r="DB79" s="13">
        <f>SUMIFS($F79:$CW79,$F$6:$CW$6,DB$6,$F$4:$CW$4,DB$5)+CY79</f>
        <v>0</v>
      </c>
      <c r="DC79" s="13">
        <f>SUMIFS($F79:$CW79,$F$6:$CW$6,DC$6,$F$4:$CW$4,DC$5)+CZ79</f>
        <v>5321.42</v>
      </c>
      <c r="DD79" s="13">
        <f>SUMIFS($F79:$CW79,$F$6:$CW$6,DD$6,$F$4:$CW$4,DD$5)+DA79</f>
        <v>10642.84</v>
      </c>
      <c r="DE79" s="13">
        <f>SUMIFS($F79:$CW79,$F$6:$CW$6,DE$6,$F$4:$CW$4,DE$5)+DB79</f>
        <v>0</v>
      </c>
      <c r="DF79" s="13">
        <f>SUMIFS($F79:$CW79,$F$6:$CW$6,DF$6,$F$4:$CW$4,DF$5)+DC79</f>
        <v>10642.84</v>
      </c>
      <c r="DG79" s="13">
        <f>SUMIFS($F79:$CW79,$F$6:$CW$6,DG$6,$F$4:$CW$4,DG$5)+DD79</f>
        <v>15964.26</v>
      </c>
      <c r="DH79" s="13">
        <f>SUMIFS($F79:$CW79,$F$6:$CW$6,DH$6,$F$4:$CW$4,DH$5)+DE79</f>
        <v>0</v>
      </c>
      <c r="DI79" s="13">
        <f>SUMIFS($F79:$CW79,$F$6:$CW$6,DI$6,$F$4:$CW$4,DI$5)+DF79</f>
        <v>15964.26</v>
      </c>
      <c r="DJ79" s="13">
        <f>SUMIFS($F79:$CW79,$F$6:$CW$6,DJ$6,$F$4:$CW$4,DJ$5)+DG79</f>
        <v>21285.68</v>
      </c>
      <c r="DK79" s="13">
        <f>SUMIFS($F79:$CW79,$F$6:$CW$6,DK$6,$F$4:$CW$4,DK$5)+DH79</f>
        <v>0</v>
      </c>
      <c r="DL79" s="13">
        <f>SUMIFS($F79:$CW79,$F$6:$CW$6,DL$6,$F$4:$CW$4,DL$5)+DI79</f>
        <v>21285.68</v>
      </c>
      <c r="DM79" s="13">
        <f>SUMIFS($F79:$CW79,$F$6:$CW$6,DM$6,$F$4:$CW$4,DM$5)+DJ79</f>
        <v>26607.1</v>
      </c>
      <c r="DN79" s="13">
        <f>SUMIFS($F79:$CW79,$F$6:$CW$6,DN$6,$F$4:$CW$4,DN$5)+DK79</f>
        <v>0</v>
      </c>
      <c r="DO79" s="13">
        <f>SUMIFS($F79:$CW79,$F$6:$CW$6,DO$6,$F$4:$CW$4,DO$5)+DL79</f>
        <v>26607.1</v>
      </c>
      <c r="DP79" s="13">
        <f>SUMIFS($F79:$CW79,$F$6:$CW$6,DP$6,$F$4:$CW$4,DP$5)+DM79</f>
        <v>31928.519999999997</v>
      </c>
      <c r="DQ79" s="13">
        <f>SUMIFS($F79:$CW79,$F$6:$CW$6,DQ$6,$F$4:$CW$4,DQ$5)+DN79</f>
        <v>0</v>
      </c>
      <c r="DR79" s="13">
        <f>SUMIFS($F79:$CW79,$F$6:$CW$6,DR$6,$F$4:$CW$4,DR$5)+DO79</f>
        <v>31928.519999999997</v>
      </c>
      <c r="DS79" s="13">
        <f>SUMIFS($F79:$CW79,$F$6:$CW$6,DS$6,$F$4:$CW$4,DS$5)+DP79</f>
        <v>37249.939999999995</v>
      </c>
      <c r="DT79" s="13">
        <f>SUMIFS($F79:$CW79,$F$6:$CW$6,DT$6,$F$4:$CW$4,DT$5)+DQ79</f>
        <v>0</v>
      </c>
      <c r="DU79" s="13">
        <f>SUMIFS($F79:$CW79,$F$6:$CW$6,DU$6,$F$4:$CW$4,DU$5)+DR79</f>
        <v>37249.939999999995</v>
      </c>
      <c r="DV79" s="13">
        <f>SUMIFS($F79:$CW79,$F$6:$CW$6,DV$6,$F$4:$CW$4,DV$5)+DS79</f>
        <v>42571.359999999993</v>
      </c>
      <c r="DW79" s="13">
        <f>SUMIFS($F79:$CW79,$F$6:$CW$6,DW$6,$F$4:$CW$4,DW$5)+DT79</f>
        <v>10642.84</v>
      </c>
      <c r="DX79" s="13">
        <f>SUMIFS($F79:$CW79,$F$6:$CW$6,DX$6,$F$4:$CW$4,DX$5)+DU79</f>
        <v>31928.519999999997</v>
      </c>
      <c r="DY79" s="13">
        <f>SUMIFS($F79:$CW79,$F$6:$CW$6,DY$6,$F$4:$CW$4,DY$5)+DV79</f>
        <v>47892.779999999992</v>
      </c>
      <c r="DZ79" s="13">
        <f>SUMIFS($F79:$CW79,$F$6:$CW$6,DZ$6,$F$4:$CW$4,DZ$5)+DW79</f>
        <v>21285.68</v>
      </c>
      <c r="EA79" s="13">
        <f>SUMIFS($F79:$CW79,$F$6:$CW$6,EA$6,$F$4:$CW$4,EA$5)+DX79</f>
        <v>26607.1</v>
      </c>
      <c r="EB79" s="13">
        <f>SUMIFS($F79:$CW79,$F$6:$CW$6,EB$6,$F$4:$CW$4,EB$5)+DY79</f>
        <v>53214.19999999999</v>
      </c>
      <c r="EC79" s="13">
        <f>SUMIFS($F79:$CW79,$F$6:$CW$6,EC$6,$F$4:$CW$4,EC$5)+DZ79</f>
        <v>31928.52</v>
      </c>
      <c r="ED79" s="13">
        <f>SUMIFS($F79:$CW79,$F$6:$CW$6,ED$6,$F$4:$CW$4,ED$5)+EA79</f>
        <v>21285.68</v>
      </c>
      <c r="EE79" s="13">
        <f>SUMIFS($F79:$CW79,$F$6:$CW$6,EE$6,$F$4:$CW$4,EE$5)+EB79</f>
        <v>58535.619999999988</v>
      </c>
      <c r="EF79" s="13">
        <f>SUMIFS($F79:$CW79,$F$6:$CW$6,EF$6,$F$4:$CW$4,EF$5)+EC79</f>
        <v>47892.78</v>
      </c>
      <c r="EG79" s="13">
        <f>SUMIFS($F79:$CW79,$F$6:$CW$6,EG$6,$F$4:$CW$4,EG$5)+ED79</f>
        <v>10642.84</v>
      </c>
      <c r="EH79" s="13">
        <f>SUMIFS($F79:$CW79,$F$6:$CW$6,EH$6,$F$4:$CW$4,EH$5)+EE79</f>
        <v>63857.039999999986</v>
      </c>
      <c r="EI79" s="13">
        <f>SUMIFS($F79:$CW79,$F$6:$CW$6,EI$6,$F$4:$CW$4,EI$5)+EF79</f>
        <v>63857.04</v>
      </c>
      <c r="EJ79" s="13">
        <f>SUMIFS($F79:$CW79,$F$6:$CW$6,EJ$6,$F$4:$CW$4,EJ$5)+EG79</f>
        <v>0</v>
      </c>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20"/>
    </row>
    <row r="80" spans="2:212" ht="24" customHeight="1" x14ac:dyDescent="0.35">
      <c r="B80" s="23">
        <v>1879</v>
      </c>
      <c r="D80" s="22" t="str">
        <f>IFERROR(VLOOKUP($B80,'[1]2. Budget'!$C$7:$CN$104,5,2),"-")</f>
        <v>IT equipment for safe spaces</v>
      </c>
      <c r="E80" s="22" t="str">
        <f>IFERROR(VLOOKUP($B80,'[1]2. Budget'!$C$7:$CN$104,7,2),"-")</f>
        <v>9.1 IT - computers, computer equipment, software and applications</v>
      </c>
      <c r="BB80" s="19">
        <f>BK80/3</f>
        <v>0</v>
      </c>
      <c r="BC80" s="12">
        <f>SUMIFS('[1]3. Expenditure Journal'!$N:$N,'[1]3. Expenditure Journal'!$Y:$Y,'12. Data'!$B80,'[1]3. Expenditure Journal'!$B:$B,'12. Data'!BC$4)</f>
        <v>0</v>
      </c>
      <c r="BD80" s="21">
        <f>BB80-BC80</f>
        <v>0</v>
      </c>
      <c r="BE80" s="19">
        <f>BK80/3</f>
        <v>0</v>
      </c>
      <c r="BF80" s="12">
        <f>SUMIFS('[1]3. Expenditure Journal'!$N:$N,'[1]3. Expenditure Journal'!$Y:$Y,'12. Data'!$B80,'[1]3. Expenditure Journal'!$B:$B,'12. Data'!BF$4)</f>
        <v>0</v>
      </c>
      <c r="BG80" s="21">
        <f>BE80-BF80</f>
        <v>0</v>
      </c>
      <c r="BH80" s="19">
        <f>BK80/3</f>
        <v>0</v>
      </c>
      <c r="BI80" s="12">
        <f>SUMIFS('[1]3. Expenditure Journal'!$N:$N,'[1]3. Expenditure Journal'!$Y:$Y,'12. Data'!$B80,'[1]3. Expenditure Journal'!$B:$B,'12. Data'!BI$4)</f>
        <v>0</v>
      </c>
      <c r="BJ80" s="21">
        <f>BH80-BI80</f>
        <v>0</v>
      </c>
      <c r="BK80" s="18">
        <f>IFERROR(VLOOKUP($B80, '[1]2. Budget'!$C$10:$CN$93, 63, 2), 0)</f>
        <v>0</v>
      </c>
      <c r="BL80" s="18">
        <f>BC80+BF80+BI80</f>
        <v>0</v>
      </c>
      <c r="BM80" s="18">
        <f>BK80-BL80</f>
        <v>0</v>
      </c>
      <c r="BN80" s="19">
        <f>BW80/3</f>
        <v>29560.776041167261</v>
      </c>
      <c r="BO80" s="12">
        <f>SUMIFS('[1]3. Expenditure Journal'!$N:$N,'[1]3. Expenditure Journal'!$Y:$Y,'12. Data'!$B80,'[1]3. Expenditure Journal'!$B:$B,'12. Data'!BO$4)</f>
        <v>0</v>
      </c>
      <c r="BP80" s="21">
        <f>BN80-BO80</f>
        <v>29560.776041167261</v>
      </c>
      <c r="BQ80" s="19">
        <f>BW80/3</f>
        <v>29560.776041167261</v>
      </c>
      <c r="BR80" s="12">
        <f>SUMIFS('[1]3. Expenditure Journal'!$N:$N,'[1]3. Expenditure Journal'!$Y:$Y,'12. Data'!$B80,'[1]3. Expenditure Journal'!$B:$B,'12. Data'!BR$4)</f>
        <v>0</v>
      </c>
      <c r="BS80" s="21">
        <f>BQ80-BR80</f>
        <v>29560.776041167261</v>
      </c>
      <c r="BT80" s="19">
        <f>BW80/3</f>
        <v>29560.776041167261</v>
      </c>
      <c r="BU80" s="12">
        <f>SUMIFS('[1]3. Expenditure Journal'!$N:$N,'[1]3. Expenditure Journal'!$Y:$Y,'12. Data'!$B80,'[1]3. Expenditure Journal'!$B:$B,'12. Data'!BU$4)</f>
        <v>0</v>
      </c>
      <c r="BV80" s="21">
        <f>BT80-BU80</f>
        <v>29560.776041167261</v>
      </c>
      <c r="BW80" s="18">
        <f>IFERROR(VLOOKUP($B80, '[1]2. Budget'!$C$10:$CN$93, 68, 2), 0)</f>
        <v>88682.328123501778</v>
      </c>
      <c r="BX80" s="18">
        <f>BO80+BR80+BU80</f>
        <v>0</v>
      </c>
      <c r="BY80" s="18">
        <f>BW80-BX80</f>
        <v>88682.328123501778</v>
      </c>
      <c r="BZ80" s="19">
        <f>CI80/3</f>
        <v>0</v>
      </c>
      <c r="CA80" s="12">
        <f>SUMIFS('[1]3. Expenditure Journal'!$N:$N,'[1]3. Expenditure Journal'!$Y:$Y,'12. Data'!$B80,'[1]3. Expenditure Journal'!$B:$B,'12. Data'!CA$4)</f>
        <v>0</v>
      </c>
      <c r="CB80" s="21">
        <f>BZ80-CA80</f>
        <v>0</v>
      </c>
      <c r="CC80" s="19">
        <f>CI80/3</f>
        <v>0</v>
      </c>
      <c r="CD80" s="12">
        <f>SUMIFS('[1]3. Expenditure Journal'!$N:$N,'[1]3. Expenditure Journal'!$Y:$Y,'12. Data'!$B80,'[1]3. Expenditure Journal'!$B:$B,'12. Data'!CD$4)</f>
        <v>0</v>
      </c>
      <c r="CE80" s="21">
        <f>CC80-CD80</f>
        <v>0</v>
      </c>
      <c r="CF80" s="19">
        <f>CI80/3</f>
        <v>0</v>
      </c>
      <c r="CG80" s="12">
        <f>SUMIFS('[1]3. Expenditure Journal'!$N:$N,'[1]3. Expenditure Journal'!$Y:$Y,'12. Data'!$B80,'[1]3. Expenditure Journal'!$B:$B,'12. Data'!CG$4)</f>
        <v>0</v>
      </c>
      <c r="CH80" s="21">
        <f>CF80-CG80</f>
        <v>0</v>
      </c>
      <c r="CI80" s="18">
        <f>IFERROR(VLOOKUP($B80, '[1]2. Budget'!$C$10:$CN$93, 73, 2), 0)</f>
        <v>0</v>
      </c>
      <c r="CJ80" s="18">
        <f>CA80+CD80+CG80</f>
        <v>0</v>
      </c>
      <c r="CK80" s="18">
        <f>CI80-CJ80</f>
        <v>0</v>
      </c>
      <c r="CL80" s="19">
        <f>CU80/3</f>
        <v>0</v>
      </c>
      <c r="CM80" s="12">
        <f>SUMIFS('[1]3. Expenditure Journal'!$N:$N,'[1]3. Expenditure Journal'!$Y:$Y,'12. Data'!$B80,'[1]3. Expenditure Journal'!$B:$B,'12. Data'!CM$4)</f>
        <v>0</v>
      </c>
      <c r="CN80" s="21">
        <f>CL80-CM80</f>
        <v>0</v>
      </c>
      <c r="CO80" s="19">
        <f>CU80/3</f>
        <v>0</v>
      </c>
      <c r="CP80" s="12">
        <f>SUMIFS('[1]3. Expenditure Journal'!$N:$N,'[1]3. Expenditure Journal'!$Y:$Y,'12. Data'!$B80,'[1]3. Expenditure Journal'!$B:$B,'12. Data'!CP$4)</f>
        <v>0</v>
      </c>
      <c r="CQ80" s="21">
        <f>CO80-CP80</f>
        <v>0</v>
      </c>
      <c r="CR80" s="19">
        <f>CU80/3</f>
        <v>0</v>
      </c>
      <c r="CS80" s="12">
        <f>SUMIFS('[1]3. Expenditure Journal'!$N:$N,'[1]3. Expenditure Journal'!$Y:$Y,'12. Data'!$B80,'[1]3. Expenditure Journal'!$B:$B,'12. Data'!CS$4)</f>
        <v>0</v>
      </c>
      <c r="CT80" s="21">
        <f>CR80-CS80</f>
        <v>0</v>
      </c>
      <c r="CU80" s="18">
        <f>IFERROR(VLOOKUP($B80, '[1]2. Budget'!$C$10:$CN$93, 78, 2), 0)</f>
        <v>0</v>
      </c>
      <c r="CV80" s="18">
        <f>CM80+CP80+CS80</f>
        <v>0</v>
      </c>
      <c r="CW80" s="18">
        <f>CU80-CV80</f>
        <v>0</v>
      </c>
      <c r="DA80" s="12">
        <f>SUMIFS($F80:$CW80,$F$6:$CW$6,DA$6,$F$4:$CW$4,DA$5)+CX173</f>
        <v>0</v>
      </c>
      <c r="DB80" s="13">
        <f>SUMIFS($F80:$CW80,$F$6:$CW$6,DB$6,$F$4:$CW$4,DB$5)+CY80</f>
        <v>0</v>
      </c>
      <c r="DC80" s="13">
        <f>SUMIFS($F80:$CW80,$F$6:$CW$6,DC$6,$F$4:$CW$4,DC$5)+CZ80</f>
        <v>0</v>
      </c>
      <c r="DD80" s="13">
        <f>SUMIFS($F80:$CW80,$F$6:$CW$6,DD$6,$F$4:$CW$4,DD$5)+DA80</f>
        <v>0</v>
      </c>
      <c r="DE80" s="13">
        <f>SUMIFS($F80:$CW80,$F$6:$CW$6,DE$6,$F$4:$CW$4,DE$5)+DB80</f>
        <v>0</v>
      </c>
      <c r="DF80" s="13">
        <f>SUMIFS($F80:$CW80,$F$6:$CW$6,DF$6,$F$4:$CW$4,DF$5)+DC80</f>
        <v>0</v>
      </c>
      <c r="DG80" s="13">
        <f>SUMIFS($F80:$CW80,$F$6:$CW$6,DG$6,$F$4:$CW$4,DG$5)+DD80</f>
        <v>0</v>
      </c>
      <c r="DH80" s="13">
        <f>SUMIFS($F80:$CW80,$F$6:$CW$6,DH$6,$F$4:$CW$4,DH$5)+DE80</f>
        <v>0</v>
      </c>
      <c r="DI80" s="13">
        <f>SUMIFS($F80:$CW80,$F$6:$CW$6,DI$6,$F$4:$CW$4,DI$5)+DF80</f>
        <v>0</v>
      </c>
      <c r="DJ80" s="13">
        <f>SUMIFS($F80:$CW80,$F$6:$CW$6,DJ$6,$F$4:$CW$4,DJ$5)+DG80</f>
        <v>29560.776041167261</v>
      </c>
      <c r="DK80" s="13">
        <f>SUMIFS($F80:$CW80,$F$6:$CW$6,DK$6,$F$4:$CW$4,DK$5)+DH80</f>
        <v>0</v>
      </c>
      <c r="DL80" s="13">
        <f>SUMIFS($F80:$CW80,$F$6:$CW$6,DL$6,$F$4:$CW$4,DL$5)+DI80</f>
        <v>29560.776041167261</v>
      </c>
      <c r="DM80" s="13">
        <f>SUMIFS($F80:$CW80,$F$6:$CW$6,DM$6,$F$4:$CW$4,DM$5)+DJ80</f>
        <v>59121.552082334521</v>
      </c>
      <c r="DN80" s="13">
        <f>SUMIFS($F80:$CW80,$F$6:$CW$6,DN$6,$F$4:$CW$4,DN$5)+DK80</f>
        <v>0</v>
      </c>
      <c r="DO80" s="13">
        <f>SUMIFS($F80:$CW80,$F$6:$CW$6,DO$6,$F$4:$CW$4,DO$5)+DL80</f>
        <v>59121.552082334521</v>
      </c>
      <c r="DP80" s="13">
        <f>SUMIFS($F80:$CW80,$F$6:$CW$6,DP$6,$F$4:$CW$4,DP$5)+DM80</f>
        <v>88682.328123501778</v>
      </c>
      <c r="DQ80" s="13">
        <f>SUMIFS($F80:$CW80,$F$6:$CW$6,DQ$6,$F$4:$CW$4,DQ$5)+DN80</f>
        <v>0</v>
      </c>
      <c r="DR80" s="13">
        <f>SUMIFS($F80:$CW80,$F$6:$CW$6,DR$6,$F$4:$CW$4,DR$5)+DO80</f>
        <v>88682.328123501778</v>
      </c>
      <c r="DS80" s="13">
        <f>SUMIFS($F80:$CW80,$F$6:$CW$6,DS$6,$F$4:$CW$4,DS$5)+DP80</f>
        <v>88682.328123501778</v>
      </c>
      <c r="DT80" s="13">
        <f>SUMIFS($F80:$CW80,$F$6:$CW$6,DT$6,$F$4:$CW$4,DT$5)+DQ80</f>
        <v>0</v>
      </c>
      <c r="DU80" s="13">
        <f>SUMIFS($F80:$CW80,$F$6:$CW$6,DU$6,$F$4:$CW$4,DU$5)+DR80</f>
        <v>88682.328123501778</v>
      </c>
      <c r="DV80" s="13">
        <f>SUMIFS($F80:$CW80,$F$6:$CW$6,DV$6,$F$4:$CW$4,DV$5)+DS80</f>
        <v>88682.328123501778</v>
      </c>
      <c r="DW80" s="13">
        <f>SUMIFS($F80:$CW80,$F$6:$CW$6,DW$6,$F$4:$CW$4,DW$5)+DT80</f>
        <v>0</v>
      </c>
      <c r="DX80" s="13">
        <f>SUMIFS($F80:$CW80,$F$6:$CW$6,DX$6,$F$4:$CW$4,DX$5)+DU80</f>
        <v>88682.328123501778</v>
      </c>
      <c r="DY80" s="13">
        <f>SUMIFS($F80:$CW80,$F$6:$CW$6,DY$6,$F$4:$CW$4,DY$5)+DV80</f>
        <v>88682.328123501778</v>
      </c>
      <c r="DZ80" s="13">
        <f>SUMIFS($F80:$CW80,$F$6:$CW$6,DZ$6,$F$4:$CW$4,DZ$5)+DW80</f>
        <v>0</v>
      </c>
      <c r="EA80" s="13">
        <f>SUMIFS($F80:$CW80,$F$6:$CW$6,EA$6,$F$4:$CW$4,EA$5)+DX80</f>
        <v>88682.328123501778</v>
      </c>
      <c r="EB80" s="13">
        <f>SUMIFS($F80:$CW80,$F$6:$CW$6,EB$6,$F$4:$CW$4,EB$5)+DY80</f>
        <v>88682.328123501778</v>
      </c>
      <c r="EC80" s="13">
        <f>SUMIFS($F80:$CW80,$F$6:$CW$6,EC$6,$F$4:$CW$4,EC$5)+DZ80</f>
        <v>0</v>
      </c>
      <c r="ED80" s="13">
        <f>SUMIFS($F80:$CW80,$F$6:$CW$6,ED$6,$F$4:$CW$4,ED$5)+EA80</f>
        <v>88682.328123501778</v>
      </c>
      <c r="EE80" s="13">
        <f>SUMIFS($F80:$CW80,$F$6:$CW$6,EE$6,$F$4:$CW$4,EE$5)+EB80</f>
        <v>88682.328123501778</v>
      </c>
      <c r="EF80" s="13">
        <f>SUMIFS($F80:$CW80,$F$6:$CW$6,EF$6,$F$4:$CW$4,EF$5)+EC80</f>
        <v>0</v>
      </c>
      <c r="EG80" s="13">
        <f>SUMIFS($F80:$CW80,$F$6:$CW$6,EG$6,$F$4:$CW$4,EG$5)+ED80</f>
        <v>88682.328123501778</v>
      </c>
      <c r="EH80" s="13">
        <f>SUMIFS($F80:$CW80,$F$6:$CW$6,EH$6,$F$4:$CW$4,EH$5)+EE80</f>
        <v>88682.328123501778</v>
      </c>
      <c r="EI80" s="13">
        <f>SUMIFS($F80:$CW80,$F$6:$CW$6,EI$6,$F$4:$CW$4,EI$5)+EF80</f>
        <v>0</v>
      </c>
      <c r="EJ80" s="13">
        <f>SUMIFS($F80:$CW80,$F$6:$CW$6,EJ$6,$F$4:$CW$4,EJ$5)+EG80</f>
        <v>88682.328123501778</v>
      </c>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20"/>
    </row>
    <row r="81" spans="2:212" ht="43.5" x14ac:dyDescent="0.35">
      <c r="B81" s="23">
        <v>2143</v>
      </c>
      <c r="D81" s="22" t="str">
        <f>IFERROR(VLOOKUP($B81,'[1]2. Budget'!$C$7:$CN$104,5,2),"-")</f>
        <v>Mobilisation &amp; Linkage Officers, Contract Tracers (Mobilisers)</v>
      </c>
      <c r="E81" s="22" t="str">
        <f>IFERROR(VLOOKUP($B81,'[1]2. Budget'!$C$7:$CN$104,7,2),"-")</f>
        <v>1.6 Salaries – community-based, incl. Community Health Workers and outreach workers</v>
      </c>
      <c r="BB81" s="19">
        <f>BK81/3</f>
        <v>14813.126055555551</v>
      </c>
      <c r="BC81" s="12">
        <f>SUMIFS('[1]3. Expenditure Journal'!$N:$N,'[1]3. Expenditure Journal'!$Y:$Y,'12. Data'!$B81,'[1]3. Expenditure Journal'!$B:$B,'12. Data'!BC$4)</f>
        <v>0</v>
      </c>
      <c r="BD81" s="21">
        <f>BB81-BC81</f>
        <v>14813.126055555551</v>
      </c>
      <c r="BE81" s="19">
        <f>BK81/3</f>
        <v>14813.126055555551</v>
      </c>
      <c r="BF81" s="12">
        <f>SUMIFS('[1]3. Expenditure Journal'!$N:$N,'[1]3. Expenditure Journal'!$Y:$Y,'12. Data'!$B81,'[1]3. Expenditure Journal'!$B:$B,'12. Data'!BF$4)</f>
        <v>0</v>
      </c>
      <c r="BG81" s="21">
        <f>BE81-BF81</f>
        <v>14813.126055555551</v>
      </c>
      <c r="BH81" s="19">
        <f>BK81/3</f>
        <v>14813.126055555551</v>
      </c>
      <c r="BI81" s="12">
        <f>SUMIFS('[1]3. Expenditure Journal'!$N:$N,'[1]3. Expenditure Journal'!$Y:$Y,'12. Data'!$B81,'[1]3. Expenditure Journal'!$B:$B,'12. Data'!BI$4)</f>
        <v>0</v>
      </c>
      <c r="BJ81" s="21">
        <f>BH81-BI81</f>
        <v>14813.126055555551</v>
      </c>
      <c r="BK81" s="18">
        <f>IFERROR(VLOOKUP($B81, '[1]2. Budget'!$C$10:$CN$93, 63, 2), 0)</f>
        <v>44439.378166666655</v>
      </c>
      <c r="BL81" s="18">
        <f>BC81+BF81+BI81</f>
        <v>0</v>
      </c>
      <c r="BM81" s="18">
        <f>BK81-BL81</f>
        <v>44439.378166666655</v>
      </c>
      <c r="BN81" s="19">
        <f>BW81/3</f>
        <v>6665.906724999998</v>
      </c>
      <c r="BO81" s="12">
        <f>SUMIFS('[1]3. Expenditure Journal'!$N:$N,'[1]3. Expenditure Journal'!$Y:$Y,'12. Data'!$B81,'[1]3. Expenditure Journal'!$B:$B,'12. Data'!BO$4)</f>
        <v>0</v>
      </c>
      <c r="BP81" s="21">
        <f>BN81-BO81</f>
        <v>6665.906724999998</v>
      </c>
      <c r="BQ81" s="19">
        <f>BW81/3</f>
        <v>6665.906724999998</v>
      </c>
      <c r="BR81" s="12">
        <f>SUMIFS('[1]3. Expenditure Journal'!$N:$N,'[1]3. Expenditure Journal'!$Y:$Y,'12. Data'!$B81,'[1]3. Expenditure Journal'!$B:$B,'12. Data'!BR$4)</f>
        <v>0</v>
      </c>
      <c r="BS81" s="21">
        <f>BQ81-BR81</f>
        <v>6665.906724999998</v>
      </c>
      <c r="BT81" s="19">
        <f>BW81/3</f>
        <v>6665.906724999998</v>
      </c>
      <c r="BU81" s="12">
        <f>SUMIFS('[1]3. Expenditure Journal'!$N:$N,'[1]3. Expenditure Journal'!$Y:$Y,'12. Data'!$B81,'[1]3. Expenditure Journal'!$B:$B,'12. Data'!BU$4)</f>
        <v>0</v>
      </c>
      <c r="BV81" s="21">
        <f>BT81-BU81</f>
        <v>6665.906724999998</v>
      </c>
      <c r="BW81" s="18">
        <f>IFERROR(VLOOKUP($B81, '[1]2. Budget'!$C$10:$CN$93, 68, 2), 0)</f>
        <v>19997.720174999995</v>
      </c>
      <c r="BX81" s="18">
        <f>BO81+BR81+BU81</f>
        <v>0</v>
      </c>
      <c r="BY81" s="18">
        <f>BW81-BX81</f>
        <v>19997.720174999995</v>
      </c>
      <c r="BZ81" s="19">
        <f>CI81/3</f>
        <v>6665.906724999998</v>
      </c>
      <c r="CA81" s="12">
        <f>SUMIFS('[1]3. Expenditure Journal'!$N:$N,'[1]3. Expenditure Journal'!$Y:$Y,'12. Data'!$B81,'[1]3. Expenditure Journal'!$B:$B,'12. Data'!CA$4)</f>
        <v>0</v>
      </c>
      <c r="CB81" s="21">
        <f>BZ81-CA81</f>
        <v>6665.906724999998</v>
      </c>
      <c r="CC81" s="19">
        <f>CI81/3</f>
        <v>6665.906724999998</v>
      </c>
      <c r="CD81" s="12">
        <f>SUMIFS('[1]3. Expenditure Journal'!$N:$N,'[1]3. Expenditure Journal'!$Y:$Y,'12. Data'!$B81,'[1]3. Expenditure Journal'!$B:$B,'12. Data'!CD$4)</f>
        <v>0</v>
      </c>
      <c r="CE81" s="21">
        <f>CC81-CD81</f>
        <v>6665.906724999998</v>
      </c>
      <c r="CF81" s="19">
        <f>CI81/3</f>
        <v>6665.906724999998</v>
      </c>
      <c r="CG81" s="12">
        <f>SUMIFS('[1]3. Expenditure Journal'!$N:$N,'[1]3. Expenditure Journal'!$Y:$Y,'12. Data'!$B81,'[1]3. Expenditure Journal'!$B:$B,'12. Data'!CG$4)</f>
        <v>0</v>
      </c>
      <c r="CH81" s="21">
        <f>CF81-CG81</f>
        <v>6665.906724999998</v>
      </c>
      <c r="CI81" s="18">
        <f>IFERROR(VLOOKUP($B81, '[1]2. Budget'!$C$10:$CN$93, 73, 2), 0)</f>
        <v>19997.720174999995</v>
      </c>
      <c r="CJ81" s="18">
        <f>CA81+CD81+CG81</f>
        <v>0</v>
      </c>
      <c r="CK81" s="18">
        <f>CI81-CJ81</f>
        <v>19997.720174999995</v>
      </c>
      <c r="CL81" s="19">
        <f>CU81/3</f>
        <v>6665.906724999998</v>
      </c>
      <c r="CM81" s="12">
        <f>SUMIFS('[1]3. Expenditure Journal'!$N:$N,'[1]3. Expenditure Journal'!$Y:$Y,'12. Data'!$B81,'[1]3. Expenditure Journal'!$B:$B,'12. Data'!CM$4)</f>
        <v>0</v>
      </c>
      <c r="CN81" s="21">
        <f>CL81-CM81</f>
        <v>6665.906724999998</v>
      </c>
      <c r="CO81" s="19">
        <f>CU81/3</f>
        <v>6665.906724999998</v>
      </c>
      <c r="CP81" s="12">
        <f>SUMIFS('[1]3. Expenditure Journal'!$N:$N,'[1]3. Expenditure Journal'!$Y:$Y,'12. Data'!$B81,'[1]3. Expenditure Journal'!$B:$B,'12. Data'!CP$4)</f>
        <v>4000</v>
      </c>
      <c r="CQ81" s="21">
        <f>CO81-CP81</f>
        <v>2665.906724999998</v>
      </c>
      <c r="CR81" s="19">
        <f>CU81/3</f>
        <v>6665.906724999998</v>
      </c>
      <c r="CS81" s="12">
        <f>SUMIFS('[1]3. Expenditure Journal'!$N:$N,'[1]3. Expenditure Journal'!$Y:$Y,'12. Data'!$B81,'[1]3. Expenditure Journal'!$B:$B,'12. Data'!CS$4)</f>
        <v>4000</v>
      </c>
      <c r="CT81" s="21">
        <f>CR81-CS81</f>
        <v>2665.906724999998</v>
      </c>
      <c r="CU81" s="18">
        <f>IFERROR(VLOOKUP($B81, '[1]2. Budget'!$C$10:$CN$93, 78, 2), 0)</f>
        <v>19997.720174999995</v>
      </c>
      <c r="CV81" s="18">
        <f>CM81+CP81+CS81</f>
        <v>8000</v>
      </c>
      <c r="CW81" s="18">
        <f>CU81-CV81</f>
        <v>11997.720174999995</v>
      </c>
      <c r="DA81" s="12">
        <f>SUMIFS($F81:$CW81,$F$6:$CW$6,DA$6,$F$4:$CW$4,DA$5)+CX174</f>
        <v>14813.126055555551</v>
      </c>
      <c r="DB81" s="13">
        <f>SUMIFS($F81:$CW81,$F$6:$CW$6,DB$6,$F$4:$CW$4,DB$5)+CY81</f>
        <v>0</v>
      </c>
      <c r="DC81" s="13">
        <f>SUMIFS($F81:$CW81,$F$6:$CW$6,DC$6,$F$4:$CW$4,DC$5)+CZ81</f>
        <v>14813.126055555551</v>
      </c>
      <c r="DD81" s="13">
        <f>SUMIFS($F81:$CW81,$F$6:$CW$6,DD$6,$F$4:$CW$4,DD$5)+DA81</f>
        <v>29626.252111111102</v>
      </c>
      <c r="DE81" s="13">
        <f>SUMIFS($F81:$CW81,$F$6:$CW$6,DE$6,$F$4:$CW$4,DE$5)+DB81</f>
        <v>0</v>
      </c>
      <c r="DF81" s="13">
        <f>SUMIFS($F81:$CW81,$F$6:$CW$6,DF$6,$F$4:$CW$4,DF$5)+DC81</f>
        <v>29626.252111111102</v>
      </c>
      <c r="DG81" s="13">
        <f>SUMIFS($F81:$CW81,$F$6:$CW$6,DG$6,$F$4:$CW$4,DG$5)+DD81</f>
        <v>44439.378166666655</v>
      </c>
      <c r="DH81" s="13">
        <f>SUMIFS($F81:$CW81,$F$6:$CW$6,DH$6,$F$4:$CW$4,DH$5)+DE81</f>
        <v>0</v>
      </c>
      <c r="DI81" s="13">
        <f>SUMIFS($F81:$CW81,$F$6:$CW$6,DI$6,$F$4:$CW$4,DI$5)+DF81</f>
        <v>44439.378166666655</v>
      </c>
      <c r="DJ81" s="13">
        <f>SUMIFS($F81:$CW81,$F$6:$CW$6,DJ$6,$F$4:$CW$4,DJ$5)+DG81</f>
        <v>51105.284891666655</v>
      </c>
      <c r="DK81" s="13">
        <f>SUMIFS($F81:$CW81,$F$6:$CW$6,DK$6,$F$4:$CW$4,DK$5)+DH81</f>
        <v>0</v>
      </c>
      <c r="DL81" s="13">
        <f>SUMIFS($F81:$CW81,$F$6:$CW$6,DL$6,$F$4:$CW$4,DL$5)+DI81</f>
        <v>51105.284891666655</v>
      </c>
      <c r="DM81" s="13">
        <f>SUMIFS($F81:$CW81,$F$6:$CW$6,DM$6,$F$4:$CW$4,DM$5)+DJ81</f>
        <v>57771.191616666656</v>
      </c>
      <c r="DN81" s="13">
        <f>SUMIFS($F81:$CW81,$F$6:$CW$6,DN$6,$F$4:$CW$4,DN$5)+DK81</f>
        <v>0</v>
      </c>
      <c r="DO81" s="13">
        <f>SUMIFS($F81:$CW81,$F$6:$CW$6,DO$6,$F$4:$CW$4,DO$5)+DL81</f>
        <v>57771.191616666656</v>
      </c>
      <c r="DP81" s="13">
        <f>SUMIFS($F81:$CW81,$F$6:$CW$6,DP$6,$F$4:$CW$4,DP$5)+DM81</f>
        <v>64437.098341666657</v>
      </c>
      <c r="DQ81" s="13">
        <f>SUMIFS($F81:$CW81,$F$6:$CW$6,DQ$6,$F$4:$CW$4,DQ$5)+DN81</f>
        <v>0</v>
      </c>
      <c r="DR81" s="13">
        <f>SUMIFS($F81:$CW81,$F$6:$CW$6,DR$6,$F$4:$CW$4,DR$5)+DO81</f>
        <v>64437.098341666657</v>
      </c>
      <c r="DS81" s="13">
        <f>SUMIFS($F81:$CW81,$F$6:$CW$6,DS$6,$F$4:$CW$4,DS$5)+DP81</f>
        <v>71103.00506666665</v>
      </c>
      <c r="DT81" s="13">
        <f>SUMIFS($F81:$CW81,$F$6:$CW$6,DT$6,$F$4:$CW$4,DT$5)+DQ81</f>
        <v>0</v>
      </c>
      <c r="DU81" s="13">
        <f>SUMIFS($F81:$CW81,$F$6:$CW$6,DU$6,$F$4:$CW$4,DU$5)+DR81</f>
        <v>71103.00506666665</v>
      </c>
      <c r="DV81" s="13">
        <f>SUMIFS($F81:$CW81,$F$6:$CW$6,DV$6,$F$4:$CW$4,DV$5)+DS81</f>
        <v>77768.911791666644</v>
      </c>
      <c r="DW81" s="13">
        <f>SUMIFS($F81:$CW81,$F$6:$CW$6,DW$6,$F$4:$CW$4,DW$5)+DT81</f>
        <v>0</v>
      </c>
      <c r="DX81" s="13">
        <f>SUMIFS($F81:$CW81,$F$6:$CW$6,DX$6,$F$4:$CW$4,DX$5)+DU81</f>
        <v>77768.911791666644</v>
      </c>
      <c r="DY81" s="13">
        <f>SUMIFS($F81:$CW81,$F$6:$CW$6,DY$6,$F$4:$CW$4,DY$5)+DV81</f>
        <v>84434.818516666637</v>
      </c>
      <c r="DZ81" s="13">
        <f>SUMIFS($F81:$CW81,$F$6:$CW$6,DZ$6,$F$4:$CW$4,DZ$5)+DW81</f>
        <v>0</v>
      </c>
      <c r="EA81" s="13">
        <f>SUMIFS($F81:$CW81,$F$6:$CW$6,EA$6,$F$4:$CW$4,EA$5)+DX81</f>
        <v>84434.818516666637</v>
      </c>
      <c r="EB81" s="13">
        <f>SUMIFS($F81:$CW81,$F$6:$CW$6,EB$6,$F$4:$CW$4,EB$5)+DY81</f>
        <v>91100.725241666631</v>
      </c>
      <c r="EC81" s="13">
        <f>SUMIFS($F81:$CW81,$F$6:$CW$6,EC$6,$F$4:$CW$4,EC$5)+DZ81</f>
        <v>0</v>
      </c>
      <c r="ED81" s="13">
        <f>SUMIFS($F81:$CW81,$F$6:$CW$6,ED$6,$F$4:$CW$4,ED$5)+EA81</f>
        <v>91100.725241666631</v>
      </c>
      <c r="EE81" s="13">
        <f>SUMIFS($F81:$CW81,$F$6:$CW$6,EE$6,$F$4:$CW$4,EE$5)+EB81</f>
        <v>97766.631966666624</v>
      </c>
      <c r="EF81" s="13">
        <f>SUMIFS($F81:$CW81,$F$6:$CW$6,EF$6,$F$4:$CW$4,EF$5)+EC81</f>
        <v>4000</v>
      </c>
      <c r="EG81" s="13">
        <f>SUMIFS($F81:$CW81,$F$6:$CW$6,EG$6,$F$4:$CW$4,EG$5)+ED81</f>
        <v>93766.631966666624</v>
      </c>
      <c r="EH81" s="13">
        <f>SUMIFS($F81:$CW81,$F$6:$CW$6,EH$6,$F$4:$CW$4,EH$5)+EE81</f>
        <v>104432.53869166662</v>
      </c>
      <c r="EI81" s="13">
        <f>SUMIFS($F81:$CW81,$F$6:$CW$6,EI$6,$F$4:$CW$4,EI$5)+EF81</f>
        <v>8000</v>
      </c>
      <c r="EJ81" s="13">
        <f>SUMIFS($F81:$CW81,$F$6:$CW$6,EJ$6,$F$4:$CW$4,EJ$5)+EG81</f>
        <v>96432.538691666618</v>
      </c>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20"/>
    </row>
    <row r="82" spans="2:212" ht="43.5" x14ac:dyDescent="0.35">
      <c r="B82" s="23">
        <v>2144</v>
      </c>
      <c r="D82" s="22" t="str">
        <f>IFERROR(VLOOKUP($B82,'[1]2. Budget'!$C$7:$CN$104,5,2),"-")</f>
        <v>Strengthen contact tracing, active case finding, isolation, cluster investigation, and testing  - Vehicle lease / Mobile Clinic</v>
      </c>
      <c r="E82" s="22" t="str">
        <f>IFERROR(VLOOKUP($B82,'[1]2. Budget'!$C$7:$CN$104,7,2),"-")</f>
        <v>2.3 Supervision/surveys/data collection related per diems/transport/other costs</v>
      </c>
      <c r="BB82" s="19">
        <f>BK82/3</f>
        <v>4945.883603971628</v>
      </c>
      <c r="BC82" s="12">
        <f>SUMIFS('[1]3. Expenditure Journal'!$N:$N,'[1]3. Expenditure Journal'!$Y:$Y,'12. Data'!$B82,'[1]3. Expenditure Journal'!$B:$B,'12. Data'!BC$4)</f>
        <v>0</v>
      </c>
      <c r="BD82" s="21">
        <f>BB82-BC82</f>
        <v>4945.883603971628</v>
      </c>
      <c r="BE82" s="19">
        <f>BK82/3</f>
        <v>4945.883603971628</v>
      </c>
      <c r="BF82" s="12">
        <f>SUMIFS('[1]3. Expenditure Journal'!$N:$N,'[1]3. Expenditure Journal'!$Y:$Y,'12. Data'!$B82,'[1]3. Expenditure Journal'!$B:$B,'12. Data'!BF$4)</f>
        <v>0</v>
      </c>
      <c r="BG82" s="21">
        <f>BE82-BF82</f>
        <v>4945.883603971628</v>
      </c>
      <c r="BH82" s="19">
        <f>BK82/3</f>
        <v>4945.883603971628</v>
      </c>
      <c r="BI82" s="12">
        <f>SUMIFS('[1]3. Expenditure Journal'!$N:$N,'[1]3. Expenditure Journal'!$Y:$Y,'12. Data'!$B82,'[1]3. Expenditure Journal'!$B:$B,'12. Data'!BI$4)</f>
        <v>0</v>
      </c>
      <c r="BJ82" s="21">
        <f>BH82-BI82</f>
        <v>4945.883603971628</v>
      </c>
      <c r="BK82" s="18">
        <f>IFERROR(VLOOKUP($B82, '[1]2. Budget'!$C$10:$CN$93, 63, 2), 0)</f>
        <v>14837.650811914884</v>
      </c>
      <c r="BL82" s="18">
        <f>BC82+BF82+BI82</f>
        <v>0</v>
      </c>
      <c r="BM82" s="18">
        <f>BK82-BL82</f>
        <v>14837.650811914884</v>
      </c>
      <c r="BN82" s="19">
        <f>BW82/3</f>
        <v>10666.666666666666</v>
      </c>
      <c r="BO82" s="12">
        <f>SUMIFS('[1]3. Expenditure Journal'!$N:$N,'[1]3. Expenditure Journal'!$Y:$Y,'12. Data'!$B82,'[1]3. Expenditure Journal'!$B:$B,'12. Data'!BO$4)</f>
        <v>0</v>
      </c>
      <c r="BP82" s="21">
        <f>BN82-BO82</f>
        <v>10666.666666666666</v>
      </c>
      <c r="BQ82" s="19">
        <f>BW82/3</f>
        <v>10666.666666666666</v>
      </c>
      <c r="BR82" s="12">
        <f>SUMIFS('[1]3. Expenditure Journal'!$N:$N,'[1]3. Expenditure Journal'!$Y:$Y,'12. Data'!$B82,'[1]3. Expenditure Journal'!$B:$B,'12. Data'!BR$4)</f>
        <v>0</v>
      </c>
      <c r="BS82" s="21">
        <f>BQ82-BR82</f>
        <v>10666.666666666666</v>
      </c>
      <c r="BT82" s="19">
        <f>BW82/3</f>
        <v>10666.666666666666</v>
      </c>
      <c r="BU82" s="12">
        <f>SUMIFS('[1]3. Expenditure Journal'!$N:$N,'[1]3. Expenditure Journal'!$Y:$Y,'12. Data'!$B82,'[1]3. Expenditure Journal'!$B:$B,'12. Data'!BU$4)</f>
        <v>0</v>
      </c>
      <c r="BV82" s="21">
        <f>BT82-BU82</f>
        <v>10666.666666666666</v>
      </c>
      <c r="BW82" s="18">
        <f>IFERROR(VLOOKUP($B82, '[1]2. Budget'!$C$10:$CN$93, 68, 2), 0)</f>
        <v>32000</v>
      </c>
      <c r="BX82" s="18">
        <f>BO82+BR82+BU82</f>
        <v>0</v>
      </c>
      <c r="BY82" s="18">
        <f>BW82-BX82</f>
        <v>32000</v>
      </c>
      <c r="BZ82" s="19">
        <f>CI82/3</f>
        <v>10666.666666666666</v>
      </c>
      <c r="CA82" s="12">
        <f>SUMIFS('[1]3. Expenditure Journal'!$N:$N,'[1]3. Expenditure Journal'!$Y:$Y,'12. Data'!$B82,'[1]3. Expenditure Journal'!$B:$B,'12. Data'!CA$4)</f>
        <v>88500</v>
      </c>
      <c r="CB82" s="21">
        <f>BZ82-CA82</f>
        <v>-77833.333333333328</v>
      </c>
      <c r="CC82" s="19">
        <f>CI82/3</f>
        <v>10666.666666666666</v>
      </c>
      <c r="CD82" s="12">
        <f>SUMIFS('[1]3. Expenditure Journal'!$N:$N,'[1]3. Expenditure Journal'!$Y:$Y,'12. Data'!$B82,'[1]3. Expenditure Journal'!$B:$B,'12. Data'!CD$4)</f>
        <v>2311.38</v>
      </c>
      <c r="CE82" s="21">
        <f>CC82-CD82</f>
        <v>8355.2866666666669</v>
      </c>
      <c r="CF82" s="19">
        <f>CI82/3</f>
        <v>10666.666666666666</v>
      </c>
      <c r="CG82" s="12">
        <f>SUMIFS('[1]3. Expenditure Journal'!$N:$N,'[1]3. Expenditure Journal'!$Y:$Y,'12. Data'!$B82,'[1]3. Expenditure Journal'!$B:$B,'12. Data'!CG$4)</f>
        <v>0</v>
      </c>
      <c r="CH82" s="21">
        <f>CF82-CG82</f>
        <v>10666.666666666666</v>
      </c>
      <c r="CI82" s="18">
        <f>IFERROR(VLOOKUP($B82, '[1]2. Budget'!$C$10:$CN$93, 73, 2), 0)</f>
        <v>32000</v>
      </c>
      <c r="CJ82" s="18">
        <f>CA82+CD82+CG82</f>
        <v>90811.38</v>
      </c>
      <c r="CK82" s="18">
        <f>CI82-CJ82</f>
        <v>-58811.380000000005</v>
      </c>
      <c r="CL82" s="19">
        <f>CU82/3</f>
        <v>10666.666666666666</v>
      </c>
      <c r="CM82" s="12">
        <f>SUMIFS('[1]3. Expenditure Journal'!$N:$N,'[1]3. Expenditure Journal'!$Y:$Y,'12. Data'!$B82,'[1]3. Expenditure Journal'!$B:$B,'12. Data'!CM$4)</f>
        <v>0</v>
      </c>
      <c r="CN82" s="21">
        <f>CL82-CM82</f>
        <v>10666.666666666666</v>
      </c>
      <c r="CO82" s="19">
        <f>CU82/3</f>
        <v>10666.666666666666</v>
      </c>
      <c r="CP82" s="12">
        <f>SUMIFS('[1]3. Expenditure Journal'!$N:$N,'[1]3. Expenditure Journal'!$Y:$Y,'12. Data'!$B82,'[1]3. Expenditure Journal'!$B:$B,'12. Data'!CP$4)</f>
        <v>5300.84</v>
      </c>
      <c r="CQ82" s="21">
        <f>CO82-CP82</f>
        <v>5365.8266666666659</v>
      </c>
      <c r="CR82" s="19">
        <f>CU82/3</f>
        <v>10666.666666666666</v>
      </c>
      <c r="CS82" s="12">
        <f>SUMIFS('[1]3. Expenditure Journal'!$N:$N,'[1]3. Expenditure Journal'!$Y:$Y,'12. Data'!$B82,'[1]3. Expenditure Journal'!$B:$B,'12. Data'!CS$4)</f>
        <v>6004.36</v>
      </c>
      <c r="CT82" s="21">
        <f>CR82-CS82</f>
        <v>4662.3066666666664</v>
      </c>
      <c r="CU82" s="18">
        <f>IFERROR(VLOOKUP($B82, '[1]2. Budget'!$C$10:$CN$93, 78, 2), 0)</f>
        <v>32000</v>
      </c>
      <c r="CV82" s="18">
        <f>CM82+CP82+CS82</f>
        <v>11305.2</v>
      </c>
      <c r="CW82" s="18">
        <f>CU82-CV82</f>
        <v>20694.8</v>
      </c>
      <c r="DA82" s="12">
        <f>SUMIFS($F82:$CW82,$F$6:$CW$6,DA$6,$F$4:$CW$4,DA$5)+CX175</f>
        <v>4945.883603971628</v>
      </c>
      <c r="DB82" s="13">
        <f>SUMIFS($F82:$CW82,$F$6:$CW$6,DB$6,$F$4:$CW$4,DB$5)+CY82</f>
        <v>0</v>
      </c>
      <c r="DC82" s="13">
        <f>SUMIFS($F82:$CW82,$F$6:$CW$6,DC$6,$F$4:$CW$4,DC$5)+CZ82</f>
        <v>4945.883603971628</v>
      </c>
      <c r="DD82" s="13">
        <f>SUMIFS($F82:$CW82,$F$6:$CW$6,DD$6,$F$4:$CW$4,DD$5)+DA82</f>
        <v>9891.7672079432559</v>
      </c>
      <c r="DE82" s="13">
        <f>SUMIFS($F82:$CW82,$F$6:$CW$6,DE$6,$F$4:$CW$4,DE$5)+DB82</f>
        <v>0</v>
      </c>
      <c r="DF82" s="13">
        <f>SUMIFS($F82:$CW82,$F$6:$CW$6,DF$6,$F$4:$CW$4,DF$5)+DC82</f>
        <v>9891.7672079432559</v>
      </c>
      <c r="DG82" s="13">
        <f>SUMIFS($F82:$CW82,$F$6:$CW$6,DG$6,$F$4:$CW$4,DG$5)+DD82</f>
        <v>14837.650811914884</v>
      </c>
      <c r="DH82" s="13">
        <f>SUMIFS($F82:$CW82,$F$6:$CW$6,DH$6,$F$4:$CW$4,DH$5)+DE82</f>
        <v>0</v>
      </c>
      <c r="DI82" s="13">
        <f>SUMIFS($F82:$CW82,$F$6:$CW$6,DI$6,$F$4:$CW$4,DI$5)+DF82</f>
        <v>14837.650811914884</v>
      </c>
      <c r="DJ82" s="13">
        <f>SUMIFS($F82:$CW82,$F$6:$CW$6,DJ$6,$F$4:$CW$4,DJ$5)+DG82</f>
        <v>25504.31747858155</v>
      </c>
      <c r="DK82" s="13">
        <f>SUMIFS($F82:$CW82,$F$6:$CW$6,DK$6,$F$4:$CW$4,DK$5)+DH82</f>
        <v>0</v>
      </c>
      <c r="DL82" s="13">
        <f>SUMIFS($F82:$CW82,$F$6:$CW$6,DL$6,$F$4:$CW$4,DL$5)+DI82</f>
        <v>25504.31747858155</v>
      </c>
      <c r="DM82" s="13">
        <f>SUMIFS($F82:$CW82,$F$6:$CW$6,DM$6,$F$4:$CW$4,DM$5)+DJ82</f>
        <v>36170.984145248214</v>
      </c>
      <c r="DN82" s="13">
        <f>SUMIFS($F82:$CW82,$F$6:$CW$6,DN$6,$F$4:$CW$4,DN$5)+DK82</f>
        <v>0</v>
      </c>
      <c r="DO82" s="13">
        <f>SUMIFS($F82:$CW82,$F$6:$CW$6,DO$6,$F$4:$CW$4,DO$5)+DL82</f>
        <v>36170.984145248214</v>
      </c>
      <c r="DP82" s="13">
        <f>SUMIFS($F82:$CW82,$F$6:$CW$6,DP$6,$F$4:$CW$4,DP$5)+DM82</f>
        <v>46837.650811914878</v>
      </c>
      <c r="DQ82" s="13">
        <f>SUMIFS($F82:$CW82,$F$6:$CW$6,DQ$6,$F$4:$CW$4,DQ$5)+DN82</f>
        <v>0</v>
      </c>
      <c r="DR82" s="13">
        <f>SUMIFS($F82:$CW82,$F$6:$CW$6,DR$6,$F$4:$CW$4,DR$5)+DO82</f>
        <v>46837.650811914878</v>
      </c>
      <c r="DS82" s="13">
        <f>SUMIFS($F82:$CW82,$F$6:$CW$6,DS$6,$F$4:$CW$4,DS$5)+DP82</f>
        <v>57504.317478581543</v>
      </c>
      <c r="DT82" s="13">
        <f>SUMIFS($F82:$CW82,$F$6:$CW$6,DT$6,$F$4:$CW$4,DT$5)+DQ82</f>
        <v>88500</v>
      </c>
      <c r="DU82" s="13">
        <f>SUMIFS($F82:$CW82,$F$6:$CW$6,DU$6,$F$4:$CW$4,DU$5)+DR82</f>
        <v>-30995.68252141845</v>
      </c>
      <c r="DV82" s="13">
        <f>SUMIFS($F82:$CW82,$F$6:$CW$6,DV$6,$F$4:$CW$4,DV$5)+DS82</f>
        <v>68170.984145248207</v>
      </c>
      <c r="DW82" s="13">
        <f>SUMIFS($F82:$CW82,$F$6:$CW$6,DW$6,$F$4:$CW$4,DW$5)+DT82</f>
        <v>90811.38</v>
      </c>
      <c r="DX82" s="13">
        <f>SUMIFS($F82:$CW82,$F$6:$CW$6,DX$6,$F$4:$CW$4,DX$5)+DU82</f>
        <v>-22640.395854751783</v>
      </c>
      <c r="DY82" s="13">
        <f>SUMIFS($F82:$CW82,$F$6:$CW$6,DY$6,$F$4:$CW$4,DY$5)+DV82</f>
        <v>78837.650811914878</v>
      </c>
      <c r="DZ82" s="13">
        <f>SUMIFS($F82:$CW82,$F$6:$CW$6,DZ$6,$F$4:$CW$4,DZ$5)+DW82</f>
        <v>90811.38</v>
      </c>
      <c r="EA82" s="13">
        <f>SUMIFS($F82:$CW82,$F$6:$CW$6,EA$6,$F$4:$CW$4,EA$5)+DX82</f>
        <v>-11973.729188085117</v>
      </c>
      <c r="EB82" s="13">
        <f>SUMIFS($F82:$CW82,$F$6:$CW$6,EB$6,$F$4:$CW$4,EB$5)+DY82</f>
        <v>89504.31747858155</v>
      </c>
      <c r="EC82" s="13">
        <f>SUMIFS($F82:$CW82,$F$6:$CW$6,EC$6,$F$4:$CW$4,EC$5)+DZ82</f>
        <v>90811.38</v>
      </c>
      <c r="ED82" s="13">
        <f>SUMIFS($F82:$CW82,$F$6:$CW$6,ED$6,$F$4:$CW$4,ED$5)+EA82</f>
        <v>-1307.0625214184511</v>
      </c>
      <c r="EE82" s="13">
        <f>SUMIFS($F82:$CW82,$F$6:$CW$6,EE$6,$F$4:$CW$4,EE$5)+EB82</f>
        <v>100170.98414524822</v>
      </c>
      <c r="EF82" s="13">
        <f>SUMIFS($F82:$CW82,$F$6:$CW$6,EF$6,$F$4:$CW$4,EF$5)+EC82</f>
        <v>96112.22</v>
      </c>
      <c r="EG82" s="13">
        <f>SUMIFS($F82:$CW82,$F$6:$CW$6,EG$6,$F$4:$CW$4,EG$5)+ED82</f>
        <v>3355.2441452482153</v>
      </c>
      <c r="EH82" s="13">
        <f>SUMIFS($F82:$CW82,$F$6:$CW$6,EH$6,$F$4:$CW$4,EH$5)+EE82</f>
        <v>110837.65081191489</v>
      </c>
      <c r="EI82" s="13">
        <f>SUMIFS($F82:$CW82,$F$6:$CW$6,EI$6,$F$4:$CW$4,EI$5)+EF82</f>
        <v>102116.58</v>
      </c>
      <c r="EJ82" s="13">
        <f>SUMIFS($F82:$CW82,$F$6:$CW$6,EJ$6,$F$4:$CW$4,EJ$5)+EG82</f>
        <v>8017.5508119148817</v>
      </c>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20"/>
    </row>
    <row r="83" spans="2:212" ht="43.5" x14ac:dyDescent="0.35">
      <c r="B83" s="23">
        <v>2145</v>
      </c>
      <c r="D83" s="22" t="str">
        <f>IFERROR(VLOOKUP($B83,'[1]2. Budget'!$C$7:$CN$104,5,2),"-")</f>
        <v>Adapt HIV prevention, testing and treatment programming, prioritize and strengthen HIV community-based service delivery using focused and targeted approaches. - Data &amp; airtime</v>
      </c>
      <c r="E83" s="22" t="str">
        <f>IFERROR(VLOOKUP($B83,'[1]2. Budget'!$C$7:$CN$104,7,2),"-")</f>
        <v>2.3 Supervision/surveys/data collection related per diems/transport/other costs</v>
      </c>
      <c r="BB83" s="19">
        <f>BK83/3</f>
        <v>20000</v>
      </c>
      <c r="BC83" s="12">
        <f>SUMIFS('[1]3. Expenditure Journal'!$N:$N,'[1]3. Expenditure Journal'!$Y:$Y,'12. Data'!$B83,'[1]3. Expenditure Journal'!$B:$B,'12. Data'!BC$4)</f>
        <v>0</v>
      </c>
      <c r="BD83" s="21">
        <f>BB83-BC83</f>
        <v>20000</v>
      </c>
      <c r="BE83" s="19">
        <f>BK83/3</f>
        <v>20000</v>
      </c>
      <c r="BF83" s="12">
        <f>SUMIFS('[1]3. Expenditure Journal'!$N:$N,'[1]3. Expenditure Journal'!$Y:$Y,'12. Data'!$B83,'[1]3. Expenditure Journal'!$B:$B,'12. Data'!BF$4)</f>
        <v>0</v>
      </c>
      <c r="BG83" s="21">
        <f>BE83-BF83</f>
        <v>20000</v>
      </c>
      <c r="BH83" s="19">
        <f>BK83/3</f>
        <v>20000</v>
      </c>
      <c r="BI83" s="12">
        <f>SUMIFS('[1]3. Expenditure Journal'!$N:$N,'[1]3. Expenditure Journal'!$Y:$Y,'12. Data'!$B83,'[1]3. Expenditure Journal'!$B:$B,'12. Data'!BI$4)</f>
        <v>0</v>
      </c>
      <c r="BJ83" s="21">
        <f>BH83-BI83</f>
        <v>20000</v>
      </c>
      <c r="BK83" s="18">
        <f>IFERROR(VLOOKUP($B83, '[1]2. Budget'!$C$10:$CN$93, 63, 2), 0)</f>
        <v>60000</v>
      </c>
      <c r="BL83" s="18">
        <f>BC83+BF83+BI83</f>
        <v>0</v>
      </c>
      <c r="BM83" s="18">
        <f>BK83-BL83</f>
        <v>60000</v>
      </c>
      <c r="BN83" s="19">
        <f>BW83/3</f>
        <v>66666.666666666672</v>
      </c>
      <c r="BO83" s="12">
        <f>SUMIFS('[1]3. Expenditure Journal'!$N:$N,'[1]3. Expenditure Journal'!$Y:$Y,'12. Data'!$B83,'[1]3. Expenditure Journal'!$B:$B,'12. Data'!BO$4)</f>
        <v>0</v>
      </c>
      <c r="BP83" s="21">
        <f>BN83-BO83</f>
        <v>66666.666666666672</v>
      </c>
      <c r="BQ83" s="19">
        <f>BW83/3</f>
        <v>66666.666666666672</v>
      </c>
      <c r="BR83" s="12">
        <f>SUMIFS('[1]3. Expenditure Journal'!$N:$N,'[1]3. Expenditure Journal'!$Y:$Y,'12. Data'!$B83,'[1]3. Expenditure Journal'!$B:$B,'12. Data'!BR$4)</f>
        <v>10000</v>
      </c>
      <c r="BS83" s="21">
        <f>BQ83-BR83</f>
        <v>56666.666666666672</v>
      </c>
      <c r="BT83" s="19">
        <f>BW83/3</f>
        <v>66666.666666666672</v>
      </c>
      <c r="BU83" s="12">
        <f>SUMIFS('[1]3. Expenditure Journal'!$N:$N,'[1]3. Expenditure Journal'!$Y:$Y,'12. Data'!$B83,'[1]3. Expenditure Journal'!$B:$B,'12. Data'!BU$4)</f>
        <v>70947.039999999994</v>
      </c>
      <c r="BV83" s="21">
        <f>BT83-BU83</f>
        <v>-4280.3733333333221</v>
      </c>
      <c r="BW83" s="18">
        <f>IFERROR(VLOOKUP($B83, '[1]2. Budget'!$C$10:$CN$93, 68, 2), 0)</f>
        <v>200000</v>
      </c>
      <c r="BX83" s="18">
        <f>BO83+BR83+BU83</f>
        <v>80947.039999999994</v>
      </c>
      <c r="BY83" s="18">
        <f>BW83-BX83</f>
        <v>119052.96</v>
      </c>
      <c r="BZ83" s="19">
        <f>CI83/3</f>
        <v>66666.666666666672</v>
      </c>
      <c r="CA83" s="12">
        <f>SUMIFS('[1]3. Expenditure Journal'!$N:$N,'[1]3. Expenditure Journal'!$Y:$Y,'12. Data'!$B83,'[1]3. Expenditure Journal'!$B:$B,'12. Data'!CA$4)</f>
        <v>133941.74</v>
      </c>
      <c r="CB83" s="21">
        <f>BZ83-CA83</f>
        <v>-67275.073333333319</v>
      </c>
      <c r="CC83" s="19">
        <f>CI83/3</f>
        <v>66666.666666666672</v>
      </c>
      <c r="CD83" s="12">
        <f>SUMIFS('[1]3. Expenditure Journal'!$N:$N,'[1]3. Expenditure Journal'!$Y:$Y,'12. Data'!$B83,'[1]3. Expenditure Journal'!$B:$B,'12. Data'!CD$4)</f>
        <v>7990.2099999999991</v>
      </c>
      <c r="CE83" s="21">
        <f>CC83-CD83</f>
        <v>58676.456666666672</v>
      </c>
      <c r="CF83" s="19">
        <f>CI83/3</f>
        <v>66666.666666666672</v>
      </c>
      <c r="CG83" s="12">
        <f>SUMIFS('[1]3. Expenditure Journal'!$N:$N,'[1]3. Expenditure Journal'!$Y:$Y,'12. Data'!$B83,'[1]3. Expenditure Journal'!$B:$B,'12. Data'!CG$4)</f>
        <v>102809.18000000001</v>
      </c>
      <c r="CH83" s="21">
        <f>CF83-CG83</f>
        <v>-36142.513333333336</v>
      </c>
      <c r="CI83" s="18">
        <f>IFERROR(VLOOKUP($B83, '[1]2. Budget'!$C$10:$CN$93, 73, 2), 0)</f>
        <v>200000</v>
      </c>
      <c r="CJ83" s="18">
        <f>CA83+CD83+CG83</f>
        <v>244741.13</v>
      </c>
      <c r="CK83" s="18">
        <f>CI83-CJ83</f>
        <v>-44741.130000000005</v>
      </c>
      <c r="CL83" s="19">
        <f>CU83/3</f>
        <v>66666.666666666672</v>
      </c>
      <c r="CM83" s="12">
        <f>SUMIFS('[1]3. Expenditure Journal'!$N:$N,'[1]3. Expenditure Journal'!$Y:$Y,'12. Data'!$B83,'[1]3. Expenditure Journal'!$B:$B,'12. Data'!CM$4)</f>
        <v>44471.69</v>
      </c>
      <c r="CN83" s="21">
        <f>CL83-CM83</f>
        <v>22194.976666666669</v>
      </c>
      <c r="CO83" s="19">
        <f>CU83/3</f>
        <v>66666.666666666672</v>
      </c>
      <c r="CP83" s="12">
        <f>SUMIFS('[1]3. Expenditure Journal'!$N:$N,'[1]3. Expenditure Journal'!$Y:$Y,'12. Data'!$B83,'[1]3. Expenditure Journal'!$B:$B,'12. Data'!CP$4)</f>
        <v>45529.86</v>
      </c>
      <c r="CQ83" s="21">
        <f>CO83-CP83</f>
        <v>21136.806666666671</v>
      </c>
      <c r="CR83" s="19">
        <f>CU83/3</f>
        <v>66666.666666666672</v>
      </c>
      <c r="CS83" s="12">
        <f>SUMIFS('[1]3. Expenditure Journal'!$N:$N,'[1]3. Expenditure Journal'!$Y:$Y,'12. Data'!$B83,'[1]3. Expenditure Journal'!$B:$B,'12. Data'!CS$4)</f>
        <v>24035.54</v>
      </c>
      <c r="CT83" s="21">
        <f>CR83-CS83</f>
        <v>42631.126666666671</v>
      </c>
      <c r="CU83" s="18">
        <f>IFERROR(VLOOKUP($B83, '[1]2. Budget'!$C$10:$CN$93, 78, 2), 0)</f>
        <v>200000</v>
      </c>
      <c r="CV83" s="18">
        <f>CM83+CP83+CS83</f>
        <v>114037.09</v>
      </c>
      <c r="CW83" s="18">
        <f>CU83-CV83</f>
        <v>85962.91</v>
      </c>
      <c r="CX83" s="14">
        <f>CW83+CK83+BY83+BM83</f>
        <v>220274.74</v>
      </c>
      <c r="DA83" s="12">
        <f>SUMIFS($F83:$CW83,$F$6:$CW$6,DA$6,$F$4:$CW$4,DA$5)+CX176</f>
        <v>20000</v>
      </c>
      <c r="DB83" s="13">
        <f>SUMIFS($F83:$CW83,$F$6:$CW$6,DB$6,$F$4:$CW$4,DB$5)+CY83</f>
        <v>0</v>
      </c>
      <c r="DC83" s="13">
        <f>SUMIFS($F83:$CW83,$F$6:$CW$6,DC$6,$F$4:$CW$4,DC$5)+CZ83</f>
        <v>20000</v>
      </c>
      <c r="DD83" s="13">
        <f>SUMIFS($F83:$CW83,$F$6:$CW$6,DD$6,$F$4:$CW$4,DD$5)+DA83</f>
        <v>40000</v>
      </c>
      <c r="DE83" s="13">
        <f>SUMIFS($F83:$CW83,$F$6:$CW$6,DE$6,$F$4:$CW$4,DE$5)+DB83</f>
        <v>0</v>
      </c>
      <c r="DF83" s="13">
        <f>SUMIFS($F83:$CW83,$F$6:$CW$6,DF$6,$F$4:$CW$4,DF$5)+DC83</f>
        <v>40000</v>
      </c>
      <c r="DG83" s="13">
        <f>SUMIFS($F83:$CW83,$F$6:$CW$6,DG$6,$F$4:$CW$4,DG$5)+DD83</f>
        <v>60000</v>
      </c>
      <c r="DH83" s="13">
        <f>SUMIFS($F83:$CW83,$F$6:$CW$6,DH$6,$F$4:$CW$4,DH$5)+DE83</f>
        <v>0</v>
      </c>
      <c r="DI83" s="13">
        <f>SUMIFS($F83:$CW83,$F$6:$CW$6,DI$6,$F$4:$CW$4,DI$5)+DF83</f>
        <v>60000</v>
      </c>
      <c r="DJ83" s="13">
        <f>SUMIFS($F83:$CW83,$F$6:$CW$6,DJ$6,$F$4:$CW$4,DJ$5)+DG83</f>
        <v>126666.66666666667</v>
      </c>
      <c r="DK83" s="13">
        <f>SUMIFS($F83:$CW83,$F$6:$CW$6,DK$6,$F$4:$CW$4,DK$5)+DH83</f>
        <v>0</v>
      </c>
      <c r="DL83" s="13">
        <f>SUMIFS($F83:$CW83,$F$6:$CW$6,DL$6,$F$4:$CW$4,DL$5)+DI83</f>
        <v>126666.66666666667</v>
      </c>
      <c r="DM83" s="13">
        <f>SUMIFS($F83:$CW83,$F$6:$CW$6,DM$6,$F$4:$CW$4,DM$5)+DJ83</f>
        <v>193333.33333333334</v>
      </c>
      <c r="DN83" s="13">
        <f>SUMIFS($F83:$CW83,$F$6:$CW$6,DN$6,$F$4:$CW$4,DN$5)+DK83</f>
        <v>10000</v>
      </c>
      <c r="DO83" s="13">
        <f>SUMIFS($F83:$CW83,$F$6:$CW$6,DO$6,$F$4:$CW$4,DO$5)+DL83</f>
        <v>183333.33333333334</v>
      </c>
      <c r="DP83" s="13">
        <f>SUMIFS($F83:$CW83,$F$6:$CW$6,DP$6,$F$4:$CW$4,DP$5)+DM83</f>
        <v>260000</v>
      </c>
      <c r="DQ83" s="13">
        <f>SUMIFS($F83:$CW83,$F$6:$CW$6,DQ$6,$F$4:$CW$4,DQ$5)+DN83</f>
        <v>80947.039999999994</v>
      </c>
      <c r="DR83" s="13">
        <f>SUMIFS($F83:$CW83,$F$6:$CW$6,DR$6,$F$4:$CW$4,DR$5)+DO83</f>
        <v>179052.96000000002</v>
      </c>
      <c r="DS83" s="13">
        <f>SUMIFS($F83:$CW83,$F$6:$CW$6,DS$6,$F$4:$CW$4,DS$5)+DP83</f>
        <v>326666.66666666669</v>
      </c>
      <c r="DT83" s="13">
        <f>SUMIFS($F83:$CW83,$F$6:$CW$6,DT$6,$F$4:$CW$4,DT$5)+DQ83</f>
        <v>214888.77999999997</v>
      </c>
      <c r="DU83" s="13">
        <f>SUMIFS($F83:$CW83,$F$6:$CW$6,DU$6,$F$4:$CW$4,DU$5)+DR83</f>
        <v>111777.8866666667</v>
      </c>
      <c r="DV83" s="13">
        <f>SUMIFS($F83:$CW83,$F$6:$CW$6,DV$6,$F$4:$CW$4,DV$5)+DS83</f>
        <v>393333.33333333337</v>
      </c>
      <c r="DW83" s="13">
        <f>SUMIFS($F83:$CW83,$F$6:$CW$6,DW$6,$F$4:$CW$4,DW$5)+DT83</f>
        <v>222878.98999999996</v>
      </c>
      <c r="DX83" s="13">
        <f>SUMIFS($F83:$CW83,$F$6:$CW$6,DX$6,$F$4:$CW$4,DX$5)+DU83</f>
        <v>170454.34333333338</v>
      </c>
      <c r="DY83" s="13">
        <f>SUMIFS($F83:$CW83,$F$6:$CW$6,DY$6,$F$4:$CW$4,DY$5)+DV83</f>
        <v>460000.00000000006</v>
      </c>
      <c r="DZ83" s="13">
        <f>SUMIFS($F83:$CW83,$F$6:$CW$6,DZ$6,$F$4:$CW$4,DZ$5)+DW83</f>
        <v>325688.17</v>
      </c>
      <c r="EA83" s="13">
        <f>SUMIFS($F83:$CW83,$F$6:$CW$6,EA$6,$F$4:$CW$4,EA$5)+DX83</f>
        <v>134311.83000000005</v>
      </c>
      <c r="EB83" s="13">
        <f>SUMIFS($F83:$CW83,$F$6:$CW$6,EB$6,$F$4:$CW$4,EB$5)+DY83</f>
        <v>526666.66666666674</v>
      </c>
      <c r="EC83" s="13">
        <f>SUMIFS($F83:$CW83,$F$6:$CW$6,EC$6,$F$4:$CW$4,EC$5)+DZ83</f>
        <v>370159.86</v>
      </c>
      <c r="ED83" s="13">
        <f>SUMIFS($F83:$CW83,$F$6:$CW$6,ED$6,$F$4:$CW$4,ED$5)+EA83</f>
        <v>156506.8066666667</v>
      </c>
      <c r="EE83" s="13">
        <f>SUMIFS($F83:$CW83,$F$6:$CW$6,EE$6,$F$4:$CW$4,EE$5)+EB83</f>
        <v>593333.33333333337</v>
      </c>
      <c r="EF83" s="13">
        <f>SUMIFS($F83:$CW83,$F$6:$CW$6,EF$6,$F$4:$CW$4,EF$5)+EC83</f>
        <v>415689.72</v>
      </c>
      <c r="EG83" s="13">
        <f>SUMIFS($F83:$CW83,$F$6:$CW$6,EG$6,$F$4:$CW$4,EG$5)+ED83</f>
        <v>199137.93333333338</v>
      </c>
      <c r="EH83" s="13">
        <f>SUMIFS($F83:$CW83,$F$6:$CW$6,EH$6,$F$4:$CW$4,EH$5)+EE83</f>
        <v>660000</v>
      </c>
      <c r="EI83" s="13">
        <f>SUMIFS($F83:$CW83,$F$6:$CW$6,EI$6,$F$4:$CW$4,EI$5)+EF83</f>
        <v>439725.25999999995</v>
      </c>
      <c r="EJ83" s="13">
        <f>SUMIFS($F83:$CW83,$F$6:$CW$6,EJ$6,$F$4:$CW$4,EJ$5)+EG83</f>
        <v>241769.06000000006</v>
      </c>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20"/>
    </row>
    <row r="84" spans="2:212" x14ac:dyDescent="0.35">
      <c r="B84" s="23">
        <v>2218</v>
      </c>
      <c r="D84" s="22" t="str">
        <f>IFERROR(VLOOKUP($B84,'[1]2. Budget'!$C$7:$CN$104,5,2),"-")</f>
        <v>Procurement of PPE items</v>
      </c>
      <c r="E84" s="22" t="str">
        <f>IFERROR(VLOOKUP($B84,'[1]2. Budget'!$C$7:$CN$104,7,2),"-")</f>
        <v>5.11 Personal Protective Equipment</v>
      </c>
      <c r="BB84" s="19">
        <f>BK84/3</f>
        <v>0</v>
      </c>
      <c r="BC84" s="12">
        <f>SUMIFS('[1]3. Expenditure Journal'!$N:$N,'[1]3. Expenditure Journal'!$Y:$Y,'12. Data'!$B84,'[1]3. Expenditure Journal'!$B:$B,'12. Data'!BC$4)</f>
        <v>0</v>
      </c>
      <c r="BD84" s="21">
        <f>BB84-BC84</f>
        <v>0</v>
      </c>
      <c r="BE84" s="19">
        <f>BK84/3</f>
        <v>0</v>
      </c>
      <c r="BF84" s="12">
        <f>SUMIFS('[1]3. Expenditure Journal'!$N:$N,'[1]3. Expenditure Journal'!$Y:$Y,'12. Data'!$B84,'[1]3. Expenditure Journal'!$B:$B,'12. Data'!BF$4)</f>
        <v>0</v>
      </c>
      <c r="BG84" s="21">
        <f>BE84-BF84</f>
        <v>0</v>
      </c>
      <c r="BH84" s="19">
        <f>BK84/3</f>
        <v>0</v>
      </c>
      <c r="BI84" s="12">
        <f>SUMIFS('[1]3. Expenditure Journal'!$N:$N,'[1]3. Expenditure Journal'!$Y:$Y,'12. Data'!$B84,'[1]3. Expenditure Journal'!$B:$B,'12. Data'!BI$4)</f>
        <v>0</v>
      </c>
      <c r="BJ84" s="21">
        <f>BH84-BI84</f>
        <v>0</v>
      </c>
      <c r="BK84" s="18">
        <f>IFERROR(VLOOKUP($B84, '[1]2. Budget'!$C$10:$CN$93, 63, 2), 0)</f>
        <v>0</v>
      </c>
      <c r="BL84" s="18">
        <f>BC84+BF84+BI84</f>
        <v>0</v>
      </c>
      <c r="BM84" s="18">
        <f>BK84-BL84</f>
        <v>0</v>
      </c>
      <c r="BN84" s="19">
        <f>BW84/3</f>
        <v>0</v>
      </c>
      <c r="BO84" s="12">
        <f>SUMIFS('[1]3. Expenditure Journal'!$N:$N,'[1]3. Expenditure Journal'!$Y:$Y,'12. Data'!$B84,'[1]3. Expenditure Journal'!$B:$B,'12. Data'!BO$4)</f>
        <v>0</v>
      </c>
      <c r="BP84" s="21">
        <f>BN84-BO84</f>
        <v>0</v>
      </c>
      <c r="BQ84" s="19">
        <f>BW84/3</f>
        <v>0</v>
      </c>
      <c r="BR84" s="12">
        <f>SUMIFS('[1]3. Expenditure Journal'!$N:$N,'[1]3. Expenditure Journal'!$Y:$Y,'12. Data'!$B84,'[1]3. Expenditure Journal'!$B:$B,'12. Data'!BR$4)</f>
        <v>0</v>
      </c>
      <c r="BS84" s="21">
        <f>BQ84-BR84</f>
        <v>0</v>
      </c>
      <c r="BT84" s="19">
        <f>BW84/3</f>
        <v>0</v>
      </c>
      <c r="BU84" s="12">
        <f>SUMIFS('[1]3. Expenditure Journal'!$N:$N,'[1]3. Expenditure Journal'!$Y:$Y,'12. Data'!$B84,'[1]3. Expenditure Journal'!$B:$B,'12. Data'!BU$4)</f>
        <v>0</v>
      </c>
      <c r="BV84" s="21">
        <f>BT84-BU84</f>
        <v>0</v>
      </c>
      <c r="BW84" s="18">
        <f>IFERROR(VLOOKUP($B84, '[1]2. Budget'!$C$10:$CN$93, 68, 2), 0)</f>
        <v>0</v>
      </c>
      <c r="BX84" s="18">
        <f>BO84+BR84+BU84</f>
        <v>0</v>
      </c>
      <c r="BY84" s="18">
        <f>BW84-BX84</f>
        <v>0</v>
      </c>
      <c r="BZ84" s="19">
        <f>CI84/3</f>
        <v>2661.7147586206866</v>
      </c>
      <c r="CA84" s="12">
        <f>SUMIFS('[1]3. Expenditure Journal'!$N:$N,'[1]3. Expenditure Journal'!$Y:$Y,'12. Data'!$B84,'[1]3. Expenditure Journal'!$B:$B,'12. Data'!CA$4)</f>
        <v>0</v>
      </c>
      <c r="CB84" s="21">
        <f>BZ84-CA84</f>
        <v>2661.7147586206866</v>
      </c>
      <c r="CC84" s="19">
        <f>CI84/3</f>
        <v>2661.7147586206866</v>
      </c>
      <c r="CD84" s="12">
        <f>SUMIFS('[1]3. Expenditure Journal'!$N:$N,'[1]3. Expenditure Journal'!$Y:$Y,'12. Data'!$B84,'[1]3. Expenditure Journal'!$B:$B,'12. Data'!CD$4)</f>
        <v>0</v>
      </c>
      <c r="CE84" s="21">
        <f>CC84-CD84</f>
        <v>2661.7147586206866</v>
      </c>
      <c r="CF84" s="19">
        <f>CI84/3</f>
        <v>2661.7147586206866</v>
      </c>
      <c r="CG84" s="12">
        <f>SUMIFS('[1]3. Expenditure Journal'!$N:$N,'[1]3. Expenditure Journal'!$Y:$Y,'12. Data'!$B84,'[1]3. Expenditure Journal'!$B:$B,'12. Data'!CG$4)</f>
        <v>0</v>
      </c>
      <c r="CH84" s="21">
        <f>CF84-CG84</f>
        <v>2661.7147586206866</v>
      </c>
      <c r="CI84" s="18">
        <f>IFERROR(VLOOKUP($B84, '[1]2. Budget'!$C$10:$CN$93, 73, 2), 0)</f>
        <v>7985.1442758620597</v>
      </c>
      <c r="CJ84" s="18">
        <f>CA84+CD84+CG84</f>
        <v>0</v>
      </c>
      <c r="CK84" s="18">
        <f>CI84-CJ84</f>
        <v>7985.1442758620597</v>
      </c>
      <c r="CL84" s="19">
        <f>CU84/3</f>
        <v>2661.7147586206866</v>
      </c>
      <c r="CM84" s="12">
        <f>SUMIFS('[1]3. Expenditure Journal'!$N:$N,'[1]3. Expenditure Journal'!$Y:$Y,'12. Data'!$B84,'[1]3. Expenditure Journal'!$B:$B,'12. Data'!CM$4)</f>
        <v>0</v>
      </c>
      <c r="CN84" s="21">
        <f>CL84-CM84</f>
        <v>2661.7147586206866</v>
      </c>
      <c r="CO84" s="19">
        <f>CU84/3</f>
        <v>2661.7147586206866</v>
      </c>
      <c r="CP84" s="12">
        <f>SUMIFS('[1]3. Expenditure Journal'!$N:$N,'[1]3. Expenditure Journal'!$Y:$Y,'12. Data'!$B84,'[1]3. Expenditure Journal'!$B:$B,'12. Data'!CP$4)</f>
        <v>0</v>
      </c>
      <c r="CQ84" s="21">
        <f>CO84-CP84</f>
        <v>2661.7147586206866</v>
      </c>
      <c r="CR84" s="19">
        <f>CU84/3</f>
        <v>2661.7147586206866</v>
      </c>
      <c r="CS84" s="12">
        <f>SUMIFS('[1]3. Expenditure Journal'!$N:$N,'[1]3. Expenditure Journal'!$Y:$Y,'12. Data'!$B84,'[1]3. Expenditure Journal'!$B:$B,'12. Data'!CS$4)</f>
        <v>0</v>
      </c>
      <c r="CT84" s="21">
        <f>CR84-CS84</f>
        <v>2661.7147586206866</v>
      </c>
      <c r="CU84" s="18">
        <f>IFERROR(VLOOKUP($B84, '[1]2. Budget'!$C$10:$CN$93, 78, 2), 0)</f>
        <v>7985.1442758620597</v>
      </c>
      <c r="CV84" s="18">
        <f>CM84+CP84+CS84</f>
        <v>0</v>
      </c>
      <c r="CW84" s="18">
        <f>CU84-CV84</f>
        <v>7985.1442758620597</v>
      </c>
      <c r="DA84" s="12">
        <f>SUMIFS($F84:$CW84,$F$6:$CW$6,DA$6,$F$4:$CW$4,DA$5)+CX177</f>
        <v>0</v>
      </c>
      <c r="DB84" s="13">
        <f>SUMIFS($F84:$CW84,$F$6:$CW$6,DB$6,$F$4:$CW$4,DB$5)+CY84</f>
        <v>0</v>
      </c>
      <c r="DC84" s="13">
        <f>SUMIFS($F84:$CW84,$F$6:$CW$6,DC$6,$F$4:$CW$4,DC$5)+CZ84</f>
        <v>0</v>
      </c>
      <c r="DD84" s="13">
        <f>SUMIFS($F84:$CW84,$F$6:$CW$6,DD$6,$F$4:$CW$4,DD$5)+DA84</f>
        <v>0</v>
      </c>
      <c r="DE84" s="13">
        <f>SUMIFS($F84:$CW84,$F$6:$CW$6,DE$6,$F$4:$CW$4,DE$5)+DB84</f>
        <v>0</v>
      </c>
      <c r="DF84" s="13">
        <f>SUMIFS($F84:$CW84,$F$6:$CW$6,DF$6,$F$4:$CW$4,DF$5)+DC84</f>
        <v>0</v>
      </c>
      <c r="DG84" s="13">
        <f>SUMIFS($F84:$CW84,$F$6:$CW$6,DG$6,$F$4:$CW$4,DG$5)+DD84</f>
        <v>0</v>
      </c>
      <c r="DH84" s="13">
        <f>SUMIFS($F84:$CW84,$F$6:$CW$6,DH$6,$F$4:$CW$4,DH$5)+DE84</f>
        <v>0</v>
      </c>
      <c r="DI84" s="13">
        <f>SUMIFS($F84:$CW84,$F$6:$CW$6,DI$6,$F$4:$CW$4,DI$5)+DF84</f>
        <v>0</v>
      </c>
      <c r="DJ84" s="13">
        <f>SUMIFS($F84:$CW84,$F$6:$CW$6,DJ$6,$F$4:$CW$4,DJ$5)+DG84</f>
        <v>0</v>
      </c>
      <c r="DK84" s="13">
        <f>SUMIFS($F84:$CW84,$F$6:$CW$6,DK$6,$F$4:$CW$4,DK$5)+DH84</f>
        <v>0</v>
      </c>
      <c r="DL84" s="13">
        <f>SUMIFS($F84:$CW84,$F$6:$CW$6,DL$6,$F$4:$CW$4,DL$5)+DI84</f>
        <v>0</v>
      </c>
      <c r="DM84" s="13">
        <f>SUMIFS($F84:$CW84,$F$6:$CW$6,DM$6,$F$4:$CW$4,DM$5)+DJ84</f>
        <v>0</v>
      </c>
      <c r="DN84" s="13">
        <f>SUMIFS($F84:$CW84,$F$6:$CW$6,DN$6,$F$4:$CW$4,DN$5)+DK84</f>
        <v>0</v>
      </c>
      <c r="DO84" s="13">
        <f>SUMIFS($F84:$CW84,$F$6:$CW$6,DO$6,$F$4:$CW$4,DO$5)+DL84</f>
        <v>0</v>
      </c>
      <c r="DP84" s="13">
        <f>SUMIFS($F84:$CW84,$F$6:$CW$6,DP$6,$F$4:$CW$4,DP$5)+DM84</f>
        <v>0</v>
      </c>
      <c r="DQ84" s="13">
        <f>SUMIFS($F84:$CW84,$F$6:$CW$6,DQ$6,$F$4:$CW$4,DQ$5)+DN84</f>
        <v>0</v>
      </c>
      <c r="DR84" s="13">
        <f>SUMIFS($F84:$CW84,$F$6:$CW$6,DR$6,$F$4:$CW$4,DR$5)+DO84</f>
        <v>0</v>
      </c>
      <c r="DS84" s="13">
        <f>SUMIFS($F84:$CW84,$F$6:$CW$6,DS$6,$F$4:$CW$4,DS$5)+DP84</f>
        <v>2661.7147586206866</v>
      </c>
      <c r="DT84" s="13">
        <f>SUMIFS($F84:$CW84,$F$6:$CW$6,DT$6,$F$4:$CW$4,DT$5)+DQ84</f>
        <v>0</v>
      </c>
      <c r="DU84" s="13">
        <f>SUMIFS($F84:$CW84,$F$6:$CW$6,DU$6,$F$4:$CW$4,DU$5)+DR84</f>
        <v>2661.7147586206866</v>
      </c>
      <c r="DV84" s="13">
        <f>SUMIFS($F84:$CW84,$F$6:$CW$6,DV$6,$F$4:$CW$4,DV$5)+DS84</f>
        <v>5323.4295172413731</v>
      </c>
      <c r="DW84" s="13">
        <f>SUMIFS($F84:$CW84,$F$6:$CW$6,DW$6,$F$4:$CW$4,DW$5)+DT84</f>
        <v>0</v>
      </c>
      <c r="DX84" s="13">
        <f>SUMIFS($F84:$CW84,$F$6:$CW$6,DX$6,$F$4:$CW$4,DX$5)+DU84</f>
        <v>5323.4295172413731</v>
      </c>
      <c r="DY84" s="13">
        <f>SUMIFS($F84:$CW84,$F$6:$CW$6,DY$6,$F$4:$CW$4,DY$5)+DV84</f>
        <v>7985.1442758620597</v>
      </c>
      <c r="DZ84" s="13">
        <f>SUMIFS($F84:$CW84,$F$6:$CW$6,DZ$6,$F$4:$CW$4,DZ$5)+DW84</f>
        <v>0</v>
      </c>
      <c r="EA84" s="13">
        <f>SUMIFS($F84:$CW84,$F$6:$CW$6,EA$6,$F$4:$CW$4,EA$5)+DX84</f>
        <v>7985.1442758620597</v>
      </c>
      <c r="EB84" s="13">
        <f>SUMIFS($F84:$CW84,$F$6:$CW$6,EB$6,$F$4:$CW$4,EB$5)+DY84</f>
        <v>10646.859034482746</v>
      </c>
      <c r="EC84" s="13">
        <f>SUMIFS($F84:$CW84,$F$6:$CW$6,EC$6,$F$4:$CW$4,EC$5)+DZ84</f>
        <v>0</v>
      </c>
      <c r="ED84" s="13">
        <f>SUMIFS($F84:$CW84,$F$6:$CW$6,ED$6,$F$4:$CW$4,ED$5)+EA84</f>
        <v>10646.859034482746</v>
      </c>
      <c r="EE84" s="13">
        <f>SUMIFS($F84:$CW84,$F$6:$CW$6,EE$6,$F$4:$CW$4,EE$5)+EB84</f>
        <v>13308.573793103433</v>
      </c>
      <c r="EF84" s="13">
        <f>SUMIFS($F84:$CW84,$F$6:$CW$6,EF$6,$F$4:$CW$4,EF$5)+EC84</f>
        <v>0</v>
      </c>
      <c r="EG84" s="13">
        <f>SUMIFS($F84:$CW84,$F$6:$CW$6,EG$6,$F$4:$CW$4,EG$5)+ED84</f>
        <v>13308.573793103433</v>
      </c>
      <c r="EH84" s="13">
        <f>SUMIFS($F84:$CW84,$F$6:$CW$6,EH$6,$F$4:$CW$4,EH$5)+EE84</f>
        <v>15970.288551724119</v>
      </c>
      <c r="EI84" s="13">
        <f>SUMIFS($F84:$CW84,$F$6:$CW$6,EI$6,$F$4:$CW$4,EI$5)+EF84</f>
        <v>0</v>
      </c>
      <c r="EJ84" s="13">
        <f>SUMIFS($F84:$CW84,$F$6:$CW$6,EJ$6,$F$4:$CW$4,EJ$5)+EG84</f>
        <v>15970.288551724119</v>
      </c>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20"/>
    </row>
    <row r="85" spans="2:212" x14ac:dyDescent="0.35">
      <c r="B85" s="23">
        <v>2230</v>
      </c>
      <c r="D85" s="22" t="str">
        <f>IFERROR(VLOOKUP($B85,'[1]2. Budget'!$C$7:$CN$104,5,2),"-")</f>
        <v>Procurement of other consumables</v>
      </c>
      <c r="E85" s="22" t="str">
        <f>IFERROR(VLOOKUP($B85,'[1]2. Budget'!$C$7:$CN$104,7,2),"-")</f>
        <v>5.8 Other consumables</v>
      </c>
      <c r="BB85" s="19">
        <f>BK85/3</f>
        <v>0</v>
      </c>
      <c r="BC85" s="12">
        <f>SUMIFS('[1]3. Expenditure Journal'!$N:$N,'[1]3. Expenditure Journal'!$Y:$Y,'12. Data'!$B85,'[1]3. Expenditure Journal'!$B:$B,'12. Data'!BC$4)</f>
        <v>0</v>
      </c>
      <c r="BD85" s="21">
        <f>BB85-BC85</f>
        <v>0</v>
      </c>
      <c r="BE85" s="19">
        <f>BK85/3</f>
        <v>0</v>
      </c>
      <c r="BF85" s="12">
        <f>SUMIFS('[1]3. Expenditure Journal'!$N:$N,'[1]3. Expenditure Journal'!$Y:$Y,'12. Data'!$B85,'[1]3. Expenditure Journal'!$B:$B,'12. Data'!BF$4)</f>
        <v>0</v>
      </c>
      <c r="BG85" s="21">
        <f>BE85-BF85</f>
        <v>0</v>
      </c>
      <c r="BH85" s="19">
        <f>BK85/3</f>
        <v>0</v>
      </c>
      <c r="BI85" s="12">
        <f>SUMIFS('[1]3. Expenditure Journal'!$N:$N,'[1]3. Expenditure Journal'!$Y:$Y,'12. Data'!$B85,'[1]3. Expenditure Journal'!$B:$B,'12. Data'!BI$4)</f>
        <v>0</v>
      </c>
      <c r="BJ85" s="21">
        <f>BH85-BI85</f>
        <v>0</v>
      </c>
      <c r="BK85" s="18">
        <f>IFERROR(VLOOKUP($B85, '[1]2. Budget'!$C$10:$CN$93, 63, 2), 0)</f>
        <v>0</v>
      </c>
      <c r="BL85" s="18">
        <f>BC85+BF85+BI85</f>
        <v>0</v>
      </c>
      <c r="BM85" s="18">
        <f>BK85-BL85</f>
        <v>0</v>
      </c>
      <c r="BN85" s="19">
        <f>BW85/3</f>
        <v>0</v>
      </c>
      <c r="BO85" s="12">
        <f>SUMIFS('[1]3. Expenditure Journal'!$N:$N,'[1]3. Expenditure Journal'!$Y:$Y,'12. Data'!$B85,'[1]3. Expenditure Journal'!$B:$B,'12. Data'!BO$4)</f>
        <v>0</v>
      </c>
      <c r="BP85" s="21">
        <f>BN85-BO85</f>
        <v>0</v>
      </c>
      <c r="BQ85" s="19">
        <f>BW85/3</f>
        <v>0</v>
      </c>
      <c r="BR85" s="12">
        <f>SUMIFS('[1]3. Expenditure Journal'!$N:$N,'[1]3. Expenditure Journal'!$Y:$Y,'12. Data'!$B85,'[1]3. Expenditure Journal'!$B:$B,'12. Data'!BR$4)</f>
        <v>0</v>
      </c>
      <c r="BS85" s="21">
        <f>BQ85-BR85</f>
        <v>0</v>
      </c>
      <c r="BT85" s="19">
        <f>BW85/3</f>
        <v>0</v>
      </c>
      <c r="BU85" s="12">
        <f>SUMIFS('[1]3. Expenditure Journal'!$N:$N,'[1]3. Expenditure Journal'!$Y:$Y,'12. Data'!$B85,'[1]3. Expenditure Journal'!$B:$B,'12. Data'!BU$4)</f>
        <v>0</v>
      </c>
      <c r="BV85" s="21">
        <f>BT85-BU85</f>
        <v>0</v>
      </c>
      <c r="BW85" s="18">
        <f>IFERROR(VLOOKUP($B85, '[1]2. Budget'!$C$10:$CN$93, 68, 2), 0)</f>
        <v>0</v>
      </c>
      <c r="BX85" s="18">
        <f>BO85+BR85+BU85</f>
        <v>0</v>
      </c>
      <c r="BY85" s="18">
        <f>BW85-BX85</f>
        <v>0</v>
      </c>
      <c r="BZ85" s="19">
        <f>CI85/3</f>
        <v>5483.1080459770119</v>
      </c>
      <c r="CA85" s="12">
        <f>SUMIFS('[1]3. Expenditure Journal'!$N:$N,'[1]3. Expenditure Journal'!$Y:$Y,'12. Data'!$B85,'[1]3. Expenditure Journal'!$B:$B,'12. Data'!CA$4)</f>
        <v>0</v>
      </c>
      <c r="CB85" s="21">
        <f>BZ85-CA85</f>
        <v>5483.1080459770119</v>
      </c>
      <c r="CC85" s="19">
        <f>CI85/3</f>
        <v>5483.1080459770119</v>
      </c>
      <c r="CD85" s="12">
        <f>SUMIFS('[1]3. Expenditure Journal'!$N:$N,'[1]3. Expenditure Journal'!$Y:$Y,'12. Data'!$B85,'[1]3. Expenditure Journal'!$B:$B,'12. Data'!CD$4)</f>
        <v>0</v>
      </c>
      <c r="CE85" s="21">
        <f>CC85-CD85</f>
        <v>5483.1080459770119</v>
      </c>
      <c r="CF85" s="19">
        <f>CI85/3</f>
        <v>5483.1080459770119</v>
      </c>
      <c r="CG85" s="12">
        <f>SUMIFS('[1]3. Expenditure Journal'!$N:$N,'[1]3. Expenditure Journal'!$Y:$Y,'12. Data'!$B85,'[1]3. Expenditure Journal'!$B:$B,'12. Data'!CG$4)</f>
        <v>0</v>
      </c>
      <c r="CH85" s="21">
        <f>CF85-CG85</f>
        <v>5483.1080459770119</v>
      </c>
      <c r="CI85" s="18">
        <f>IFERROR(VLOOKUP($B85, '[1]2. Budget'!$C$10:$CN$93, 73, 2), 0)</f>
        <v>16449.324137931035</v>
      </c>
      <c r="CJ85" s="18">
        <f>CA85+CD85+CG85</f>
        <v>0</v>
      </c>
      <c r="CK85" s="18">
        <f>CI85-CJ85</f>
        <v>16449.324137931035</v>
      </c>
      <c r="CL85" s="19">
        <f>CU85/3</f>
        <v>5483.1080459770119</v>
      </c>
      <c r="CM85" s="12">
        <f>SUMIFS('[1]3. Expenditure Journal'!$N:$N,'[1]3. Expenditure Journal'!$Y:$Y,'12. Data'!$B85,'[1]3. Expenditure Journal'!$B:$B,'12. Data'!CM$4)</f>
        <v>0</v>
      </c>
      <c r="CN85" s="21">
        <f>CL85-CM85</f>
        <v>5483.1080459770119</v>
      </c>
      <c r="CO85" s="19">
        <f>CU85/3</f>
        <v>5483.1080459770119</v>
      </c>
      <c r="CP85" s="12">
        <f>SUMIFS('[1]3. Expenditure Journal'!$N:$N,'[1]3. Expenditure Journal'!$Y:$Y,'12. Data'!$B85,'[1]3. Expenditure Journal'!$B:$B,'12. Data'!CP$4)</f>
        <v>0</v>
      </c>
      <c r="CQ85" s="21">
        <f>CO85-CP85</f>
        <v>5483.1080459770119</v>
      </c>
      <c r="CR85" s="19">
        <f>CU85/3</f>
        <v>5483.1080459770119</v>
      </c>
      <c r="CS85" s="12">
        <f>SUMIFS('[1]3. Expenditure Journal'!$N:$N,'[1]3. Expenditure Journal'!$Y:$Y,'12. Data'!$B85,'[1]3. Expenditure Journal'!$B:$B,'12. Data'!CS$4)</f>
        <v>0</v>
      </c>
      <c r="CT85" s="21">
        <f>CR85-CS85</f>
        <v>5483.1080459770119</v>
      </c>
      <c r="CU85" s="18">
        <f>IFERROR(VLOOKUP($B85, '[1]2. Budget'!$C$10:$CN$93, 78, 2), 0)</f>
        <v>16449.324137931035</v>
      </c>
      <c r="CV85" s="18">
        <f>CM85+CP85+CS85</f>
        <v>0</v>
      </c>
      <c r="CW85" s="18">
        <f>CU85-CV85</f>
        <v>16449.324137931035</v>
      </c>
      <c r="DA85" s="12">
        <f>SUMIFS($F85:$CW85,$F$6:$CW$6,DA$6,$F$4:$CW$4,DA$5)+CX178</f>
        <v>0</v>
      </c>
      <c r="DB85" s="13">
        <f>SUMIFS($F85:$CW85,$F$6:$CW$6,DB$6,$F$4:$CW$4,DB$5)+CY85</f>
        <v>0</v>
      </c>
      <c r="DC85" s="13">
        <f>SUMIFS($F85:$CW85,$F$6:$CW$6,DC$6,$F$4:$CW$4,DC$5)+CZ85</f>
        <v>0</v>
      </c>
      <c r="DD85" s="13">
        <f>SUMIFS($F85:$CW85,$F$6:$CW$6,DD$6,$F$4:$CW$4,DD$5)+DA85</f>
        <v>0</v>
      </c>
      <c r="DE85" s="13">
        <f>SUMIFS($F85:$CW85,$F$6:$CW$6,DE$6,$F$4:$CW$4,DE$5)+DB85</f>
        <v>0</v>
      </c>
      <c r="DF85" s="13">
        <f>SUMIFS($F85:$CW85,$F$6:$CW$6,DF$6,$F$4:$CW$4,DF$5)+DC85</f>
        <v>0</v>
      </c>
      <c r="DG85" s="13">
        <f>SUMIFS($F85:$CW85,$F$6:$CW$6,DG$6,$F$4:$CW$4,DG$5)+DD85</f>
        <v>0</v>
      </c>
      <c r="DH85" s="13">
        <f>SUMIFS($F85:$CW85,$F$6:$CW$6,DH$6,$F$4:$CW$4,DH$5)+DE85</f>
        <v>0</v>
      </c>
      <c r="DI85" s="13">
        <f>SUMIFS($F85:$CW85,$F$6:$CW$6,DI$6,$F$4:$CW$4,DI$5)+DF85</f>
        <v>0</v>
      </c>
      <c r="DJ85" s="13">
        <f>SUMIFS($F85:$CW85,$F$6:$CW$6,DJ$6,$F$4:$CW$4,DJ$5)+DG85</f>
        <v>0</v>
      </c>
      <c r="DK85" s="13">
        <f>SUMIFS($F85:$CW85,$F$6:$CW$6,DK$6,$F$4:$CW$4,DK$5)+DH85</f>
        <v>0</v>
      </c>
      <c r="DL85" s="13">
        <f>SUMIFS($F85:$CW85,$F$6:$CW$6,DL$6,$F$4:$CW$4,DL$5)+DI85</f>
        <v>0</v>
      </c>
      <c r="DM85" s="13">
        <f>SUMIFS($F85:$CW85,$F$6:$CW$6,DM$6,$F$4:$CW$4,DM$5)+DJ85</f>
        <v>0</v>
      </c>
      <c r="DN85" s="13">
        <f>SUMIFS($F85:$CW85,$F$6:$CW$6,DN$6,$F$4:$CW$4,DN$5)+DK85</f>
        <v>0</v>
      </c>
      <c r="DO85" s="13">
        <f>SUMIFS($F85:$CW85,$F$6:$CW$6,DO$6,$F$4:$CW$4,DO$5)+DL85</f>
        <v>0</v>
      </c>
      <c r="DP85" s="13">
        <f>SUMIFS($F85:$CW85,$F$6:$CW$6,DP$6,$F$4:$CW$4,DP$5)+DM85</f>
        <v>0</v>
      </c>
      <c r="DQ85" s="13">
        <f>SUMIFS($F85:$CW85,$F$6:$CW$6,DQ$6,$F$4:$CW$4,DQ$5)+DN85</f>
        <v>0</v>
      </c>
      <c r="DR85" s="13">
        <f>SUMIFS($F85:$CW85,$F$6:$CW$6,DR$6,$F$4:$CW$4,DR$5)+DO85</f>
        <v>0</v>
      </c>
      <c r="DS85" s="13">
        <f>SUMIFS($F85:$CW85,$F$6:$CW$6,DS$6,$F$4:$CW$4,DS$5)+DP85</f>
        <v>5483.1080459770119</v>
      </c>
      <c r="DT85" s="13">
        <f>SUMIFS($F85:$CW85,$F$6:$CW$6,DT$6,$F$4:$CW$4,DT$5)+DQ85</f>
        <v>0</v>
      </c>
      <c r="DU85" s="13">
        <f>SUMIFS($F85:$CW85,$F$6:$CW$6,DU$6,$F$4:$CW$4,DU$5)+DR85</f>
        <v>5483.1080459770119</v>
      </c>
      <c r="DV85" s="13">
        <f>SUMIFS($F85:$CW85,$F$6:$CW$6,DV$6,$F$4:$CW$4,DV$5)+DS85</f>
        <v>10966.216091954024</v>
      </c>
      <c r="DW85" s="13">
        <f>SUMIFS($F85:$CW85,$F$6:$CW$6,DW$6,$F$4:$CW$4,DW$5)+DT85</f>
        <v>0</v>
      </c>
      <c r="DX85" s="13">
        <f>SUMIFS($F85:$CW85,$F$6:$CW$6,DX$6,$F$4:$CW$4,DX$5)+DU85</f>
        <v>10966.216091954024</v>
      </c>
      <c r="DY85" s="13">
        <f>SUMIFS($F85:$CW85,$F$6:$CW$6,DY$6,$F$4:$CW$4,DY$5)+DV85</f>
        <v>16449.324137931035</v>
      </c>
      <c r="DZ85" s="13">
        <f>SUMIFS($F85:$CW85,$F$6:$CW$6,DZ$6,$F$4:$CW$4,DZ$5)+DW85</f>
        <v>0</v>
      </c>
      <c r="EA85" s="13">
        <f>SUMIFS($F85:$CW85,$F$6:$CW$6,EA$6,$F$4:$CW$4,EA$5)+DX85</f>
        <v>16449.324137931035</v>
      </c>
      <c r="EB85" s="13">
        <f>SUMIFS($F85:$CW85,$F$6:$CW$6,EB$6,$F$4:$CW$4,EB$5)+DY85</f>
        <v>21932.432183908048</v>
      </c>
      <c r="EC85" s="13">
        <f>SUMIFS($F85:$CW85,$F$6:$CW$6,EC$6,$F$4:$CW$4,EC$5)+DZ85</f>
        <v>0</v>
      </c>
      <c r="ED85" s="13">
        <f>SUMIFS($F85:$CW85,$F$6:$CW$6,ED$6,$F$4:$CW$4,ED$5)+EA85</f>
        <v>21932.432183908048</v>
      </c>
      <c r="EE85" s="13">
        <f>SUMIFS($F85:$CW85,$F$6:$CW$6,EE$6,$F$4:$CW$4,EE$5)+EB85</f>
        <v>27415.54022988506</v>
      </c>
      <c r="EF85" s="13">
        <f>SUMIFS($F85:$CW85,$F$6:$CW$6,EF$6,$F$4:$CW$4,EF$5)+EC85</f>
        <v>0</v>
      </c>
      <c r="EG85" s="13">
        <f>SUMIFS($F85:$CW85,$F$6:$CW$6,EG$6,$F$4:$CW$4,EG$5)+ED85</f>
        <v>27415.54022988506</v>
      </c>
      <c r="EH85" s="13">
        <f>SUMIFS($F85:$CW85,$F$6:$CW$6,EH$6,$F$4:$CW$4,EH$5)+EE85</f>
        <v>32898.64827586207</v>
      </c>
      <c r="EI85" s="13">
        <f>SUMIFS($F85:$CW85,$F$6:$CW$6,EI$6,$F$4:$CW$4,EI$5)+EF85</f>
        <v>0</v>
      </c>
      <c r="EJ85" s="13">
        <f>SUMIFS($F85:$CW85,$F$6:$CW$6,EJ$6,$F$4:$CW$4,EJ$5)+EG85</f>
        <v>32898.64827586207</v>
      </c>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20"/>
    </row>
    <row r="86" spans="2:212" x14ac:dyDescent="0.35">
      <c r="B86" s="23">
        <v>2242</v>
      </c>
      <c r="D86" s="22" t="str">
        <f>IFERROR(VLOOKUP($B86,'[1]2. Budget'!$C$7:$CN$104,5,2),"-")</f>
        <v>Thermometer</v>
      </c>
      <c r="E86" s="22" t="str">
        <f>IFERROR(VLOOKUP($B86,'[1]2. Budget'!$C$7:$CN$104,7,2),"-")</f>
        <v>6.6 Other health equipment</v>
      </c>
      <c r="BB86" s="19">
        <f>BK86/3</f>
        <v>0</v>
      </c>
      <c r="BC86" s="12">
        <f>SUMIFS('[1]3. Expenditure Journal'!$N:$N,'[1]3. Expenditure Journal'!$Y:$Y,'12. Data'!$B86,'[1]3. Expenditure Journal'!$B:$B,'12. Data'!BC$4)</f>
        <v>0</v>
      </c>
      <c r="BD86" s="21">
        <f>BB86-BC86</f>
        <v>0</v>
      </c>
      <c r="BE86" s="19">
        <f>BK86/3</f>
        <v>0</v>
      </c>
      <c r="BF86" s="12">
        <f>SUMIFS('[1]3. Expenditure Journal'!$N:$N,'[1]3. Expenditure Journal'!$Y:$Y,'12. Data'!$B86,'[1]3. Expenditure Journal'!$B:$B,'12. Data'!BF$4)</f>
        <v>0</v>
      </c>
      <c r="BG86" s="21">
        <f>BE86-BF86</f>
        <v>0</v>
      </c>
      <c r="BH86" s="19">
        <f>BK86/3</f>
        <v>0</v>
      </c>
      <c r="BI86" s="12">
        <f>SUMIFS('[1]3. Expenditure Journal'!$N:$N,'[1]3. Expenditure Journal'!$Y:$Y,'12. Data'!$B86,'[1]3. Expenditure Journal'!$B:$B,'12. Data'!BI$4)</f>
        <v>0</v>
      </c>
      <c r="BJ86" s="21">
        <f>BH86-BI86</f>
        <v>0</v>
      </c>
      <c r="BK86" s="18">
        <f>IFERROR(VLOOKUP($B86, '[1]2. Budget'!$C$10:$CN$93, 63, 2), 0)</f>
        <v>0</v>
      </c>
      <c r="BL86" s="18">
        <f>BC86+BF86+BI86</f>
        <v>0</v>
      </c>
      <c r="BM86" s="18">
        <f>BK86-BL86</f>
        <v>0</v>
      </c>
      <c r="BN86" s="19">
        <f>BW86/3</f>
        <v>0</v>
      </c>
      <c r="BO86" s="12">
        <f>SUMIFS('[1]3. Expenditure Journal'!$N:$N,'[1]3. Expenditure Journal'!$Y:$Y,'12. Data'!$B86,'[1]3. Expenditure Journal'!$B:$B,'12. Data'!BO$4)</f>
        <v>0</v>
      </c>
      <c r="BP86" s="21">
        <f>BN86-BO86</f>
        <v>0</v>
      </c>
      <c r="BQ86" s="19">
        <f>BW86/3</f>
        <v>0</v>
      </c>
      <c r="BR86" s="12">
        <f>SUMIFS('[1]3. Expenditure Journal'!$N:$N,'[1]3. Expenditure Journal'!$Y:$Y,'12. Data'!$B86,'[1]3. Expenditure Journal'!$B:$B,'12. Data'!BR$4)</f>
        <v>0</v>
      </c>
      <c r="BS86" s="21">
        <f>BQ86-BR86</f>
        <v>0</v>
      </c>
      <c r="BT86" s="19">
        <f>BW86/3</f>
        <v>0</v>
      </c>
      <c r="BU86" s="12">
        <f>SUMIFS('[1]3. Expenditure Journal'!$N:$N,'[1]3. Expenditure Journal'!$Y:$Y,'12. Data'!$B86,'[1]3. Expenditure Journal'!$B:$B,'12. Data'!BU$4)</f>
        <v>0</v>
      </c>
      <c r="BV86" s="21">
        <f>BT86-BU86</f>
        <v>0</v>
      </c>
      <c r="BW86" s="18">
        <f>IFERROR(VLOOKUP($B86, '[1]2. Budget'!$C$10:$CN$93, 68, 2), 0)</f>
        <v>0</v>
      </c>
      <c r="BX86" s="18">
        <f>BO86+BR86+BU86</f>
        <v>0</v>
      </c>
      <c r="BY86" s="18">
        <f>BW86-BX86</f>
        <v>0</v>
      </c>
      <c r="BZ86" s="19">
        <f>CI86/3</f>
        <v>0</v>
      </c>
      <c r="CA86" s="12">
        <f>SUMIFS('[1]3. Expenditure Journal'!$N:$N,'[1]3. Expenditure Journal'!$Y:$Y,'12. Data'!$B86,'[1]3. Expenditure Journal'!$B:$B,'12. Data'!CA$4)</f>
        <v>0</v>
      </c>
      <c r="CB86" s="21">
        <f>BZ86-CA86</f>
        <v>0</v>
      </c>
      <c r="CC86" s="19">
        <f>CI86/3</f>
        <v>0</v>
      </c>
      <c r="CD86" s="12">
        <f>SUMIFS('[1]3. Expenditure Journal'!$N:$N,'[1]3. Expenditure Journal'!$Y:$Y,'12. Data'!$B86,'[1]3. Expenditure Journal'!$B:$B,'12. Data'!CD$4)</f>
        <v>0</v>
      </c>
      <c r="CE86" s="21">
        <f>CC86-CD86</f>
        <v>0</v>
      </c>
      <c r="CF86" s="19">
        <f>CI86/3</f>
        <v>0</v>
      </c>
      <c r="CG86" s="12">
        <f>SUMIFS('[1]3. Expenditure Journal'!$N:$N,'[1]3. Expenditure Journal'!$Y:$Y,'12. Data'!$B86,'[1]3. Expenditure Journal'!$B:$B,'12. Data'!CG$4)</f>
        <v>0</v>
      </c>
      <c r="CH86" s="21">
        <f>CF86-CG86</f>
        <v>0</v>
      </c>
      <c r="CI86" s="18">
        <f>IFERROR(VLOOKUP($B86, '[1]2. Budget'!$C$10:$CN$93, 73, 2), 0)</f>
        <v>0</v>
      </c>
      <c r="CJ86" s="18">
        <f>CA86+CD86+CG86</f>
        <v>0</v>
      </c>
      <c r="CK86" s="18">
        <f>CI86-CJ86</f>
        <v>0</v>
      </c>
      <c r="CL86" s="19">
        <f>CU86/3</f>
        <v>0</v>
      </c>
      <c r="CM86" s="12">
        <f>SUMIFS('[1]3. Expenditure Journal'!$N:$N,'[1]3. Expenditure Journal'!$Y:$Y,'12. Data'!$B86,'[1]3. Expenditure Journal'!$B:$B,'12. Data'!CM$4)</f>
        <v>0</v>
      </c>
      <c r="CN86" s="21">
        <f>CL86-CM86</f>
        <v>0</v>
      </c>
      <c r="CO86" s="19">
        <f>CU86/3</f>
        <v>0</v>
      </c>
      <c r="CP86" s="12">
        <f>SUMIFS('[1]3. Expenditure Journal'!$N:$N,'[1]3. Expenditure Journal'!$Y:$Y,'12. Data'!$B86,'[1]3. Expenditure Journal'!$B:$B,'12. Data'!CP$4)</f>
        <v>0</v>
      </c>
      <c r="CQ86" s="21">
        <f>CO86-CP86</f>
        <v>0</v>
      </c>
      <c r="CR86" s="19">
        <f>CU86/3</f>
        <v>0</v>
      </c>
      <c r="CS86" s="12">
        <f>SUMIFS('[1]3. Expenditure Journal'!$N:$N,'[1]3. Expenditure Journal'!$Y:$Y,'12. Data'!$B86,'[1]3. Expenditure Journal'!$B:$B,'12. Data'!CS$4)</f>
        <v>0</v>
      </c>
      <c r="CT86" s="21">
        <f>CR86-CS86</f>
        <v>0</v>
      </c>
      <c r="CU86" s="18">
        <f>IFERROR(VLOOKUP($B86, '[1]2. Budget'!$C$10:$CN$93, 78, 2), 0)</f>
        <v>0</v>
      </c>
      <c r="CV86" s="18">
        <f>CM86+CP86+CS86</f>
        <v>0</v>
      </c>
      <c r="CW86" s="18">
        <f>CU86-CV86</f>
        <v>0</v>
      </c>
      <c r="DA86" s="12">
        <f>SUMIFS($F86:$CW86,$F$6:$CW$6,DA$6,$F$4:$CW$4,DA$5)+CX179</f>
        <v>0</v>
      </c>
      <c r="DB86" s="13">
        <f>SUMIFS($F86:$CW86,$F$6:$CW$6,DB$6,$F$4:$CW$4,DB$5)+CY86</f>
        <v>0</v>
      </c>
      <c r="DC86" s="13">
        <f>SUMIFS($F86:$CW86,$F$6:$CW$6,DC$6,$F$4:$CW$4,DC$5)+CZ86</f>
        <v>0</v>
      </c>
      <c r="DD86" s="13">
        <f>SUMIFS($F86:$CW86,$F$6:$CW$6,DD$6,$F$4:$CW$4,DD$5)+DA86</f>
        <v>0</v>
      </c>
      <c r="DE86" s="13">
        <f>SUMIFS($F86:$CW86,$F$6:$CW$6,DE$6,$F$4:$CW$4,DE$5)+DB86</f>
        <v>0</v>
      </c>
      <c r="DF86" s="13">
        <f>SUMIFS($F86:$CW86,$F$6:$CW$6,DF$6,$F$4:$CW$4,DF$5)+DC86</f>
        <v>0</v>
      </c>
      <c r="DG86" s="13">
        <f>SUMIFS($F86:$CW86,$F$6:$CW$6,DG$6,$F$4:$CW$4,DG$5)+DD86</f>
        <v>0</v>
      </c>
      <c r="DH86" s="13">
        <f>SUMIFS($F86:$CW86,$F$6:$CW$6,DH$6,$F$4:$CW$4,DH$5)+DE86</f>
        <v>0</v>
      </c>
      <c r="DI86" s="13">
        <f>SUMIFS($F86:$CW86,$F$6:$CW$6,DI$6,$F$4:$CW$4,DI$5)+DF86</f>
        <v>0</v>
      </c>
      <c r="DJ86" s="13">
        <f>SUMIFS($F86:$CW86,$F$6:$CW$6,DJ$6,$F$4:$CW$4,DJ$5)+DG86</f>
        <v>0</v>
      </c>
      <c r="DK86" s="13">
        <f>SUMIFS($F86:$CW86,$F$6:$CW$6,DK$6,$F$4:$CW$4,DK$5)+DH86</f>
        <v>0</v>
      </c>
      <c r="DL86" s="13">
        <f>SUMIFS($F86:$CW86,$F$6:$CW$6,DL$6,$F$4:$CW$4,DL$5)+DI86</f>
        <v>0</v>
      </c>
      <c r="DM86" s="13">
        <f>SUMIFS($F86:$CW86,$F$6:$CW$6,DM$6,$F$4:$CW$4,DM$5)+DJ86</f>
        <v>0</v>
      </c>
      <c r="DN86" s="13">
        <f>SUMIFS($F86:$CW86,$F$6:$CW$6,DN$6,$F$4:$CW$4,DN$5)+DK86</f>
        <v>0</v>
      </c>
      <c r="DO86" s="13">
        <f>SUMIFS($F86:$CW86,$F$6:$CW$6,DO$6,$F$4:$CW$4,DO$5)+DL86</f>
        <v>0</v>
      </c>
      <c r="DP86" s="13">
        <f>SUMIFS($F86:$CW86,$F$6:$CW$6,DP$6,$F$4:$CW$4,DP$5)+DM86</f>
        <v>0</v>
      </c>
      <c r="DQ86" s="13">
        <f>SUMIFS($F86:$CW86,$F$6:$CW$6,DQ$6,$F$4:$CW$4,DQ$5)+DN86</f>
        <v>0</v>
      </c>
      <c r="DR86" s="13">
        <f>SUMIFS($F86:$CW86,$F$6:$CW$6,DR$6,$F$4:$CW$4,DR$5)+DO86</f>
        <v>0</v>
      </c>
      <c r="DS86" s="13">
        <f>SUMIFS($F86:$CW86,$F$6:$CW$6,DS$6,$F$4:$CW$4,DS$5)+DP86</f>
        <v>0</v>
      </c>
      <c r="DT86" s="13">
        <f>SUMIFS($F86:$CW86,$F$6:$CW$6,DT$6,$F$4:$CW$4,DT$5)+DQ86</f>
        <v>0</v>
      </c>
      <c r="DU86" s="13">
        <f>SUMIFS($F86:$CW86,$F$6:$CW$6,DU$6,$F$4:$CW$4,DU$5)+DR86</f>
        <v>0</v>
      </c>
      <c r="DV86" s="13">
        <f>SUMIFS($F86:$CW86,$F$6:$CW$6,DV$6,$F$4:$CW$4,DV$5)+DS86</f>
        <v>0</v>
      </c>
      <c r="DW86" s="13">
        <f>SUMIFS($F86:$CW86,$F$6:$CW$6,DW$6,$F$4:$CW$4,DW$5)+DT86</f>
        <v>0</v>
      </c>
      <c r="DX86" s="13">
        <f>SUMIFS($F86:$CW86,$F$6:$CW$6,DX$6,$F$4:$CW$4,DX$5)+DU86</f>
        <v>0</v>
      </c>
      <c r="DY86" s="13">
        <f>SUMIFS($F86:$CW86,$F$6:$CW$6,DY$6,$F$4:$CW$4,DY$5)+DV86</f>
        <v>0</v>
      </c>
      <c r="DZ86" s="13">
        <f>SUMIFS($F86:$CW86,$F$6:$CW$6,DZ$6,$F$4:$CW$4,DZ$5)+DW86</f>
        <v>0</v>
      </c>
      <c r="EA86" s="13">
        <f>SUMIFS($F86:$CW86,$F$6:$CW$6,EA$6,$F$4:$CW$4,EA$5)+DX86</f>
        <v>0</v>
      </c>
      <c r="EB86" s="13">
        <f>SUMIFS($F86:$CW86,$F$6:$CW$6,EB$6,$F$4:$CW$4,EB$5)+DY86</f>
        <v>0</v>
      </c>
      <c r="EC86" s="13">
        <f>SUMIFS($F86:$CW86,$F$6:$CW$6,EC$6,$F$4:$CW$4,EC$5)+DZ86</f>
        <v>0</v>
      </c>
      <c r="ED86" s="13">
        <f>SUMIFS($F86:$CW86,$F$6:$CW$6,ED$6,$F$4:$CW$4,ED$5)+EA86</f>
        <v>0</v>
      </c>
      <c r="EE86" s="13">
        <f>SUMIFS($F86:$CW86,$F$6:$CW$6,EE$6,$F$4:$CW$4,EE$5)+EB86</f>
        <v>0</v>
      </c>
      <c r="EF86" s="13">
        <f>SUMIFS($F86:$CW86,$F$6:$CW$6,EF$6,$F$4:$CW$4,EF$5)+EC86</f>
        <v>0</v>
      </c>
      <c r="EG86" s="13">
        <f>SUMIFS($F86:$CW86,$F$6:$CW$6,EG$6,$F$4:$CW$4,EG$5)+ED86</f>
        <v>0</v>
      </c>
      <c r="EH86" s="13">
        <f>SUMIFS($F86:$CW86,$F$6:$CW$6,EH$6,$F$4:$CW$4,EH$5)+EE86</f>
        <v>0</v>
      </c>
      <c r="EI86" s="13">
        <f>SUMIFS($F86:$CW86,$F$6:$CW$6,EI$6,$F$4:$CW$4,EI$5)+EF86</f>
        <v>0</v>
      </c>
      <c r="EJ86" s="13">
        <f>SUMIFS($F86:$CW86,$F$6:$CW$6,EJ$6,$F$4:$CW$4,EJ$5)+EG86</f>
        <v>0</v>
      </c>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20"/>
    </row>
    <row r="87" spans="2:212" ht="29" x14ac:dyDescent="0.35">
      <c r="B87" s="23">
        <v>2259</v>
      </c>
      <c r="D87" s="22" t="str">
        <f>IFERROR(VLOOKUP($B87,'[1]2. Budget'!$C$7:$CN$104,5,2),"-")</f>
        <v>Procurement of other health equipment for laboratory strengthening</v>
      </c>
      <c r="E87" s="22" t="str">
        <f>IFERROR(VLOOKUP($B87,'[1]2. Budget'!$C$7:$CN$104,7,2),"-")</f>
        <v>6.6 Other health equipment</v>
      </c>
      <c r="BB87" s="19">
        <f>BK87/3</f>
        <v>0</v>
      </c>
      <c r="BC87" s="12">
        <f>SUMIFS('[1]3. Expenditure Journal'!$N:$N,'[1]3. Expenditure Journal'!$Y:$Y,'12. Data'!$B87,'[1]3. Expenditure Journal'!$B:$B,'12. Data'!BC$4)</f>
        <v>0</v>
      </c>
      <c r="BD87" s="21">
        <f>BB87-BC87</f>
        <v>0</v>
      </c>
      <c r="BE87" s="19">
        <f>BK87/3</f>
        <v>0</v>
      </c>
      <c r="BF87" s="12">
        <f>SUMIFS('[1]3. Expenditure Journal'!$N:$N,'[1]3. Expenditure Journal'!$Y:$Y,'12. Data'!$B87,'[1]3. Expenditure Journal'!$B:$B,'12. Data'!BF$4)</f>
        <v>0</v>
      </c>
      <c r="BG87" s="21">
        <f>BE87-BF87</f>
        <v>0</v>
      </c>
      <c r="BH87" s="19">
        <f>BK87/3</f>
        <v>0</v>
      </c>
      <c r="BI87" s="12">
        <f>SUMIFS('[1]3. Expenditure Journal'!$N:$N,'[1]3. Expenditure Journal'!$Y:$Y,'12. Data'!$B87,'[1]3. Expenditure Journal'!$B:$B,'12. Data'!BI$4)</f>
        <v>0</v>
      </c>
      <c r="BJ87" s="21">
        <f>BH87-BI87</f>
        <v>0</v>
      </c>
      <c r="BK87" s="18">
        <f>IFERROR(VLOOKUP($B87, '[1]2. Budget'!$C$10:$CN$93, 63, 2), 0)</f>
        <v>0</v>
      </c>
      <c r="BL87" s="18">
        <f>BC87+BF87+BI87</f>
        <v>0</v>
      </c>
      <c r="BM87" s="18">
        <f>BK87-BL87</f>
        <v>0</v>
      </c>
      <c r="BN87" s="19">
        <f>BW87/3</f>
        <v>0</v>
      </c>
      <c r="BO87" s="12">
        <f>SUMIFS('[1]3. Expenditure Journal'!$N:$N,'[1]3. Expenditure Journal'!$Y:$Y,'12. Data'!$B87,'[1]3. Expenditure Journal'!$B:$B,'12. Data'!BO$4)</f>
        <v>0</v>
      </c>
      <c r="BP87" s="21">
        <f>BN87-BO87</f>
        <v>0</v>
      </c>
      <c r="BQ87" s="19">
        <f>BW87/3</f>
        <v>0</v>
      </c>
      <c r="BR87" s="12">
        <f>SUMIFS('[1]3. Expenditure Journal'!$N:$N,'[1]3. Expenditure Journal'!$Y:$Y,'12. Data'!$B87,'[1]3. Expenditure Journal'!$B:$B,'12. Data'!BR$4)</f>
        <v>0</v>
      </c>
      <c r="BS87" s="21">
        <f>BQ87-BR87</f>
        <v>0</v>
      </c>
      <c r="BT87" s="19">
        <f>BW87/3</f>
        <v>0</v>
      </c>
      <c r="BU87" s="12">
        <f>SUMIFS('[1]3. Expenditure Journal'!$N:$N,'[1]3. Expenditure Journal'!$Y:$Y,'12. Data'!$B87,'[1]3. Expenditure Journal'!$B:$B,'12. Data'!BU$4)</f>
        <v>0</v>
      </c>
      <c r="BV87" s="21">
        <f>BT87-BU87</f>
        <v>0</v>
      </c>
      <c r="BW87" s="18">
        <f>IFERROR(VLOOKUP($B87, '[1]2. Budget'!$C$10:$CN$93, 68, 2), 0)</f>
        <v>0</v>
      </c>
      <c r="BX87" s="18">
        <f>BO87+BR87+BU87</f>
        <v>0</v>
      </c>
      <c r="BY87" s="18">
        <f>BW87-BX87</f>
        <v>0</v>
      </c>
      <c r="BZ87" s="19">
        <f>CI87/3</f>
        <v>0</v>
      </c>
      <c r="CA87" s="12">
        <f>SUMIFS('[1]3. Expenditure Journal'!$N:$N,'[1]3. Expenditure Journal'!$Y:$Y,'12. Data'!$B87,'[1]3. Expenditure Journal'!$B:$B,'12. Data'!CA$4)</f>
        <v>0</v>
      </c>
      <c r="CB87" s="21">
        <f>BZ87-CA87</f>
        <v>0</v>
      </c>
      <c r="CC87" s="19">
        <f>CI87/3</f>
        <v>0</v>
      </c>
      <c r="CD87" s="12">
        <f>SUMIFS('[1]3. Expenditure Journal'!$N:$N,'[1]3. Expenditure Journal'!$Y:$Y,'12. Data'!$B87,'[1]3. Expenditure Journal'!$B:$B,'12. Data'!CD$4)</f>
        <v>0</v>
      </c>
      <c r="CE87" s="21">
        <f>CC87-CD87</f>
        <v>0</v>
      </c>
      <c r="CF87" s="19">
        <f>CI87/3</f>
        <v>0</v>
      </c>
      <c r="CG87" s="12">
        <f>SUMIFS('[1]3. Expenditure Journal'!$N:$N,'[1]3. Expenditure Journal'!$Y:$Y,'12. Data'!$B87,'[1]3. Expenditure Journal'!$B:$B,'12. Data'!CG$4)</f>
        <v>0</v>
      </c>
      <c r="CH87" s="21">
        <f>CF87-CG87</f>
        <v>0</v>
      </c>
      <c r="CI87" s="18">
        <f>IFERROR(VLOOKUP($B87, '[1]2. Budget'!$C$10:$CN$93, 73, 2), 0)</f>
        <v>0</v>
      </c>
      <c r="CJ87" s="18">
        <f>CA87+CD87+CG87</f>
        <v>0</v>
      </c>
      <c r="CK87" s="18">
        <f>CI87-CJ87</f>
        <v>0</v>
      </c>
      <c r="CL87" s="19">
        <f>CU87/3</f>
        <v>0</v>
      </c>
      <c r="CM87" s="12">
        <f>SUMIFS('[1]3. Expenditure Journal'!$N:$N,'[1]3. Expenditure Journal'!$Y:$Y,'12. Data'!$B87,'[1]3. Expenditure Journal'!$B:$B,'12. Data'!CM$4)</f>
        <v>0</v>
      </c>
      <c r="CN87" s="21">
        <f>CL87-CM87</f>
        <v>0</v>
      </c>
      <c r="CO87" s="19">
        <f>CU87/3</f>
        <v>0</v>
      </c>
      <c r="CP87" s="12">
        <f>SUMIFS('[1]3. Expenditure Journal'!$N:$N,'[1]3. Expenditure Journal'!$Y:$Y,'12. Data'!$B87,'[1]3. Expenditure Journal'!$B:$B,'12. Data'!CP$4)</f>
        <v>0</v>
      </c>
      <c r="CQ87" s="21">
        <f>CO87-CP87</f>
        <v>0</v>
      </c>
      <c r="CR87" s="19">
        <f>CU87/3</f>
        <v>0</v>
      </c>
      <c r="CS87" s="12">
        <f>SUMIFS('[1]3. Expenditure Journal'!$N:$N,'[1]3. Expenditure Journal'!$Y:$Y,'12. Data'!$B87,'[1]3. Expenditure Journal'!$B:$B,'12. Data'!CS$4)</f>
        <v>0</v>
      </c>
      <c r="CT87" s="21">
        <f>CR87-CS87</f>
        <v>0</v>
      </c>
      <c r="CU87" s="18">
        <f>IFERROR(VLOOKUP($B87, '[1]2. Budget'!$C$10:$CN$93, 78, 2), 0)</f>
        <v>0</v>
      </c>
      <c r="CV87" s="18">
        <f>CM87+CP87+CS87</f>
        <v>0</v>
      </c>
      <c r="CW87" s="18">
        <f>CU87-CV87</f>
        <v>0</v>
      </c>
      <c r="DA87" s="12">
        <f>SUMIFS($F87:$CW87,$F$6:$CW$6,DA$6,$F$4:$CW$4,DA$5)+CX180</f>
        <v>0</v>
      </c>
      <c r="DB87" s="13">
        <f>SUMIFS($F87:$CW87,$F$6:$CW$6,DB$6,$F$4:$CW$4,DB$5)+CY87</f>
        <v>0</v>
      </c>
      <c r="DC87" s="13">
        <f>SUMIFS($F87:$CW87,$F$6:$CW$6,DC$6,$F$4:$CW$4,DC$5)+CZ87</f>
        <v>0</v>
      </c>
      <c r="DD87" s="13">
        <f>SUMIFS($F87:$CW87,$F$6:$CW$6,DD$6,$F$4:$CW$4,DD$5)+DA87</f>
        <v>0</v>
      </c>
      <c r="DE87" s="13">
        <f>SUMIFS($F87:$CW87,$F$6:$CW$6,DE$6,$F$4:$CW$4,DE$5)+DB87</f>
        <v>0</v>
      </c>
      <c r="DF87" s="13">
        <f>SUMIFS($F87:$CW87,$F$6:$CW$6,DF$6,$F$4:$CW$4,DF$5)+DC87</f>
        <v>0</v>
      </c>
      <c r="DG87" s="13">
        <f>SUMIFS($F87:$CW87,$F$6:$CW$6,DG$6,$F$4:$CW$4,DG$5)+DD87</f>
        <v>0</v>
      </c>
      <c r="DH87" s="13">
        <f>SUMIFS($F87:$CW87,$F$6:$CW$6,DH$6,$F$4:$CW$4,DH$5)+DE87</f>
        <v>0</v>
      </c>
      <c r="DI87" s="13">
        <f>SUMIFS($F87:$CW87,$F$6:$CW$6,DI$6,$F$4:$CW$4,DI$5)+DF87</f>
        <v>0</v>
      </c>
      <c r="DJ87" s="13">
        <f>SUMIFS($F87:$CW87,$F$6:$CW$6,DJ$6,$F$4:$CW$4,DJ$5)+DG87</f>
        <v>0</v>
      </c>
      <c r="DK87" s="13">
        <f>SUMIFS($F87:$CW87,$F$6:$CW$6,DK$6,$F$4:$CW$4,DK$5)+DH87</f>
        <v>0</v>
      </c>
      <c r="DL87" s="13">
        <f>SUMIFS($F87:$CW87,$F$6:$CW$6,DL$6,$F$4:$CW$4,DL$5)+DI87</f>
        <v>0</v>
      </c>
      <c r="DM87" s="13">
        <f>SUMIFS($F87:$CW87,$F$6:$CW$6,DM$6,$F$4:$CW$4,DM$5)+DJ87</f>
        <v>0</v>
      </c>
      <c r="DN87" s="13">
        <f>SUMIFS($F87:$CW87,$F$6:$CW$6,DN$6,$F$4:$CW$4,DN$5)+DK87</f>
        <v>0</v>
      </c>
      <c r="DO87" s="13">
        <f>SUMIFS($F87:$CW87,$F$6:$CW$6,DO$6,$F$4:$CW$4,DO$5)+DL87</f>
        <v>0</v>
      </c>
      <c r="DP87" s="13">
        <f>SUMIFS($F87:$CW87,$F$6:$CW$6,DP$6,$F$4:$CW$4,DP$5)+DM87</f>
        <v>0</v>
      </c>
      <c r="DQ87" s="13">
        <f>SUMIFS($F87:$CW87,$F$6:$CW$6,DQ$6,$F$4:$CW$4,DQ$5)+DN87</f>
        <v>0</v>
      </c>
      <c r="DR87" s="13">
        <f>SUMIFS($F87:$CW87,$F$6:$CW$6,DR$6,$F$4:$CW$4,DR$5)+DO87</f>
        <v>0</v>
      </c>
      <c r="DS87" s="13">
        <f>SUMIFS($F87:$CW87,$F$6:$CW$6,DS$6,$F$4:$CW$4,DS$5)+DP87</f>
        <v>0</v>
      </c>
      <c r="DT87" s="13">
        <f>SUMIFS($F87:$CW87,$F$6:$CW$6,DT$6,$F$4:$CW$4,DT$5)+DQ87</f>
        <v>0</v>
      </c>
      <c r="DU87" s="13">
        <f>SUMIFS($F87:$CW87,$F$6:$CW$6,DU$6,$F$4:$CW$4,DU$5)+DR87</f>
        <v>0</v>
      </c>
      <c r="DV87" s="13">
        <f>SUMIFS($F87:$CW87,$F$6:$CW$6,DV$6,$F$4:$CW$4,DV$5)+DS87</f>
        <v>0</v>
      </c>
      <c r="DW87" s="13">
        <f>SUMIFS($F87:$CW87,$F$6:$CW$6,DW$6,$F$4:$CW$4,DW$5)+DT87</f>
        <v>0</v>
      </c>
      <c r="DX87" s="13">
        <f>SUMIFS($F87:$CW87,$F$6:$CW$6,DX$6,$F$4:$CW$4,DX$5)+DU87</f>
        <v>0</v>
      </c>
      <c r="DY87" s="13">
        <f>SUMIFS($F87:$CW87,$F$6:$CW$6,DY$6,$F$4:$CW$4,DY$5)+DV87</f>
        <v>0</v>
      </c>
      <c r="DZ87" s="13">
        <f>SUMIFS($F87:$CW87,$F$6:$CW$6,DZ$6,$F$4:$CW$4,DZ$5)+DW87</f>
        <v>0</v>
      </c>
      <c r="EA87" s="13">
        <f>SUMIFS($F87:$CW87,$F$6:$CW$6,EA$6,$F$4:$CW$4,EA$5)+DX87</f>
        <v>0</v>
      </c>
      <c r="EB87" s="13">
        <f>SUMIFS($F87:$CW87,$F$6:$CW$6,EB$6,$F$4:$CW$4,EB$5)+DY87</f>
        <v>0</v>
      </c>
      <c r="EC87" s="13">
        <f>SUMIFS($F87:$CW87,$F$6:$CW$6,EC$6,$F$4:$CW$4,EC$5)+DZ87</f>
        <v>0</v>
      </c>
      <c r="ED87" s="13">
        <f>SUMIFS($F87:$CW87,$F$6:$CW$6,ED$6,$F$4:$CW$4,ED$5)+EA87</f>
        <v>0</v>
      </c>
      <c r="EE87" s="13">
        <f>SUMIFS($F87:$CW87,$F$6:$CW$6,EE$6,$F$4:$CW$4,EE$5)+EB87</f>
        <v>0</v>
      </c>
      <c r="EF87" s="13">
        <f>SUMIFS($F87:$CW87,$F$6:$CW$6,EF$6,$F$4:$CW$4,EF$5)+EC87</f>
        <v>0</v>
      </c>
      <c r="EG87" s="13">
        <f>SUMIFS($F87:$CW87,$F$6:$CW$6,EG$6,$F$4:$CW$4,EG$5)+ED87</f>
        <v>0</v>
      </c>
      <c r="EH87" s="13">
        <f>SUMIFS($F87:$CW87,$F$6:$CW$6,EH$6,$F$4:$CW$4,EH$5)+EE87</f>
        <v>0</v>
      </c>
      <c r="EI87" s="13">
        <f>SUMIFS($F87:$CW87,$F$6:$CW$6,EI$6,$F$4:$CW$4,EI$5)+EF87</f>
        <v>0</v>
      </c>
      <c r="EJ87" s="13">
        <f>SUMIFS($F87:$CW87,$F$6:$CW$6,EJ$6,$F$4:$CW$4,EJ$5)+EG87</f>
        <v>0</v>
      </c>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20"/>
    </row>
    <row r="88" spans="2:212" x14ac:dyDescent="0.35">
      <c r="B88" s="23"/>
      <c r="D88" s="22" t="str">
        <f>IFERROR(VLOOKUP($B88,'[1]2. Budget'!$C$7:$CN$104,5,2),"-")</f>
        <v>-</v>
      </c>
      <c r="E88" s="22" t="str">
        <f>IFERROR(VLOOKUP($B88,'[1]2. Budget'!$C$7:$CN$104,7,2),"-")</f>
        <v>-</v>
      </c>
      <c r="BB88" s="19">
        <f>BK88/3</f>
        <v>0</v>
      </c>
      <c r="BC88" s="12">
        <f>SUMIFS('[1]3. Expenditure Journal'!$N:$N,'[1]3. Expenditure Journal'!$Y:$Y,'12. Data'!$B88,'[1]3. Expenditure Journal'!$B:$B,'12. Data'!BC$4)</f>
        <v>0</v>
      </c>
      <c r="BD88" s="21">
        <f>BB88-BC88</f>
        <v>0</v>
      </c>
      <c r="BE88" s="19">
        <f>BK88/3</f>
        <v>0</v>
      </c>
      <c r="BF88" s="12">
        <f>SUMIFS('[1]3. Expenditure Journal'!$N:$N,'[1]3. Expenditure Journal'!$Y:$Y,'12. Data'!$B88,'[1]3. Expenditure Journal'!$B:$B,'12. Data'!BF$4)</f>
        <v>0</v>
      </c>
      <c r="BG88" s="21">
        <f>BE88-BF88</f>
        <v>0</v>
      </c>
      <c r="BH88" s="19">
        <f>BK88/3</f>
        <v>0</v>
      </c>
      <c r="BI88" s="12">
        <f>SUMIFS('[1]3. Expenditure Journal'!$N:$N,'[1]3. Expenditure Journal'!$Y:$Y,'12. Data'!$B88,'[1]3. Expenditure Journal'!$B:$B,'12. Data'!BI$4)</f>
        <v>0</v>
      </c>
      <c r="BJ88" s="21">
        <f>BH88-BI88</f>
        <v>0</v>
      </c>
      <c r="BK88" s="18">
        <f>IFERROR(VLOOKUP($B88, '[1]2. Budget'!$C$10:$CN$93, 63, 2), 0)</f>
        <v>0</v>
      </c>
      <c r="BL88" s="18">
        <f>BC88+BF88+BI88</f>
        <v>0</v>
      </c>
      <c r="BM88" s="18">
        <f>BK88-BL88</f>
        <v>0</v>
      </c>
      <c r="BN88" s="19">
        <f>BW88/3</f>
        <v>0</v>
      </c>
      <c r="BO88" s="12">
        <f>SUMIFS('[1]3. Expenditure Journal'!$N:$N,'[1]3. Expenditure Journal'!$Y:$Y,'12. Data'!$B88,'[1]3. Expenditure Journal'!$B:$B,'12. Data'!BO$4)</f>
        <v>0</v>
      </c>
      <c r="BP88" s="21">
        <f>BN88-BO88</f>
        <v>0</v>
      </c>
      <c r="BQ88" s="19">
        <f>BW88/3</f>
        <v>0</v>
      </c>
      <c r="BR88" s="12">
        <f>SUMIFS('[1]3. Expenditure Journal'!$N:$N,'[1]3. Expenditure Journal'!$Y:$Y,'12. Data'!$B88,'[1]3. Expenditure Journal'!$B:$B,'12. Data'!BR$4)</f>
        <v>0</v>
      </c>
      <c r="BS88" s="21">
        <f>BQ88-BR88</f>
        <v>0</v>
      </c>
      <c r="BT88" s="19">
        <f>BW88/3</f>
        <v>0</v>
      </c>
      <c r="BU88" s="12">
        <f>SUMIFS('[1]3. Expenditure Journal'!$N:$N,'[1]3. Expenditure Journal'!$Y:$Y,'12. Data'!$B88,'[1]3. Expenditure Journal'!$B:$B,'12. Data'!BU$4)</f>
        <v>0</v>
      </c>
      <c r="BV88" s="21">
        <f>BT88-BU88</f>
        <v>0</v>
      </c>
      <c r="BW88" s="18">
        <f>IFERROR(VLOOKUP($B88, '[1]2. Budget'!$C$10:$CN$93, 68, 2), 0)</f>
        <v>0</v>
      </c>
      <c r="BX88" s="18">
        <f>BO88+BR88+BU88</f>
        <v>0</v>
      </c>
      <c r="BY88" s="18">
        <f>BW88-BX88</f>
        <v>0</v>
      </c>
      <c r="BZ88" s="19">
        <f>CI88/3</f>
        <v>0</v>
      </c>
      <c r="CA88" s="12">
        <f>SUMIFS('[1]3. Expenditure Journal'!$N:$N,'[1]3. Expenditure Journal'!$Y:$Y,'12. Data'!$B88,'[1]3. Expenditure Journal'!$B:$B,'12. Data'!CA$4)</f>
        <v>0</v>
      </c>
      <c r="CB88" s="21">
        <f>BZ88-CA88</f>
        <v>0</v>
      </c>
      <c r="CC88" s="19">
        <f>CI88/3</f>
        <v>0</v>
      </c>
      <c r="CD88" s="12">
        <f>SUMIFS('[1]3. Expenditure Journal'!$N:$N,'[1]3. Expenditure Journal'!$Y:$Y,'12. Data'!$B88,'[1]3. Expenditure Journal'!$B:$B,'12. Data'!CD$4)</f>
        <v>0</v>
      </c>
      <c r="CE88" s="21">
        <f>CC88-CD88</f>
        <v>0</v>
      </c>
      <c r="CF88" s="19">
        <f>CI88/3</f>
        <v>0</v>
      </c>
      <c r="CG88" s="12">
        <f>SUMIFS('[1]3. Expenditure Journal'!$N:$N,'[1]3. Expenditure Journal'!$Y:$Y,'12. Data'!$B88,'[1]3. Expenditure Journal'!$B:$B,'12. Data'!CG$4)</f>
        <v>0</v>
      </c>
      <c r="CH88" s="21">
        <f>CF88-CG88</f>
        <v>0</v>
      </c>
      <c r="CI88" s="18">
        <f>IFERROR(VLOOKUP($B88, '[1]2. Budget'!$C$10:$CN$93, 73, 2), 0)</f>
        <v>0</v>
      </c>
      <c r="CJ88" s="18">
        <f>CA88+CD88+CG88</f>
        <v>0</v>
      </c>
      <c r="CK88" s="18">
        <f>CI88-CJ88</f>
        <v>0</v>
      </c>
      <c r="CL88" s="19">
        <f>CU88/3</f>
        <v>0</v>
      </c>
      <c r="CM88" s="12">
        <f>SUMIFS('[1]3. Expenditure Journal'!$N:$N,'[1]3. Expenditure Journal'!$Y:$Y,'12. Data'!$B88,'[1]3. Expenditure Journal'!$B:$B,'12. Data'!CM$4)</f>
        <v>0</v>
      </c>
      <c r="CN88" s="21">
        <f>CL88-CM88</f>
        <v>0</v>
      </c>
      <c r="CO88" s="19">
        <f>CU88/3</f>
        <v>0</v>
      </c>
      <c r="CP88" s="12">
        <f>SUMIFS('[1]3. Expenditure Journal'!$N:$N,'[1]3. Expenditure Journal'!$Y:$Y,'12. Data'!$B88,'[1]3. Expenditure Journal'!$B:$B,'12. Data'!CP$4)</f>
        <v>0</v>
      </c>
      <c r="CQ88" s="21">
        <f>CO88-CP88</f>
        <v>0</v>
      </c>
      <c r="CR88" s="19">
        <f>CU88/3</f>
        <v>0</v>
      </c>
      <c r="CS88" s="12">
        <f>SUMIFS('[1]3. Expenditure Journal'!$N:$N,'[1]3. Expenditure Journal'!$Y:$Y,'12. Data'!$B88,'[1]3. Expenditure Journal'!$B:$B,'12. Data'!CS$4)</f>
        <v>0</v>
      </c>
      <c r="CT88" s="21">
        <f>CR88-CS88</f>
        <v>0</v>
      </c>
      <c r="CU88" s="18">
        <f>IFERROR(VLOOKUP($B88, '[1]2. Budget'!$C$10:$CN$93, 78, 2), 0)</f>
        <v>0</v>
      </c>
      <c r="CV88" s="18">
        <f>CM88+CP88+CS88</f>
        <v>0</v>
      </c>
      <c r="CW88" s="18">
        <f>CU88-CV88</f>
        <v>0</v>
      </c>
      <c r="DA88" s="12">
        <f>SUMIFS($F88:$CW88,$F$6:$CW$6,DA$6,$F$4:$CW$4,DA$5)+CX181</f>
        <v>0</v>
      </c>
      <c r="DB88" s="13">
        <f>SUMIFS($F88:$CW88,$F$6:$CW$6,DB$6,$F$4:$CW$4,DB$5)+CY88</f>
        <v>0</v>
      </c>
      <c r="DC88" s="13">
        <f>SUMIFS($F88:$CW88,$F$6:$CW$6,DC$6,$F$4:$CW$4,DC$5)+CZ88</f>
        <v>0</v>
      </c>
      <c r="DD88" s="13">
        <f>SUMIFS($F88:$CW88,$F$6:$CW$6,DD$6,$F$4:$CW$4,DD$5)+DA88</f>
        <v>0</v>
      </c>
      <c r="DE88" s="13">
        <f>SUMIFS($F88:$CW88,$F$6:$CW$6,DE$6,$F$4:$CW$4,DE$5)+DB88</f>
        <v>0</v>
      </c>
      <c r="DF88" s="13">
        <f>SUMIFS($F88:$CW88,$F$6:$CW$6,DF$6,$F$4:$CW$4,DF$5)+DC88</f>
        <v>0</v>
      </c>
      <c r="DG88" s="13">
        <f>SUMIFS($F88:$CW88,$F$6:$CW$6,DG$6,$F$4:$CW$4,DG$5)+DD88</f>
        <v>0</v>
      </c>
      <c r="DH88" s="13">
        <f>SUMIFS($F88:$CW88,$F$6:$CW$6,DH$6,$F$4:$CW$4,DH$5)+DE88</f>
        <v>0</v>
      </c>
      <c r="DI88" s="13">
        <f>SUMIFS($F88:$CW88,$F$6:$CW$6,DI$6,$F$4:$CW$4,DI$5)+DF88</f>
        <v>0</v>
      </c>
      <c r="DJ88" s="13">
        <f>SUMIFS($F88:$CW88,$F$6:$CW$6,DJ$6,$F$4:$CW$4,DJ$5)+DG88</f>
        <v>0</v>
      </c>
      <c r="DK88" s="13">
        <f>SUMIFS($F88:$CW88,$F$6:$CW$6,DK$6,$F$4:$CW$4,DK$5)+DH88</f>
        <v>0</v>
      </c>
      <c r="DL88" s="13">
        <f>SUMIFS($F88:$CW88,$F$6:$CW$6,DL$6,$F$4:$CW$4,DL$5)+DI88</f>
        <v>0</v>
      </c>
      <c r="DM88" s="13">
        <f>SUMIFS($F88:$CW88,$F$6:$CW$6,DM$6,$F$4:$CW$4,DM$5)+DJ88</f>
        <v>0</v>
      </c>
      <c r="DN88" s="13">
        <f>SUMIFS($F88:$CW88,$F$6:$CW$6,DN$6,$F$4:$CW$4,DN$5)+DK88</f>
        <v>0</v>
      </c>
      <c r="DO88" s="13">
        <f>SUMIFS($F88:$CW88,$F$6:$CW$6,DO$6,$F$4:$CW$4,DO$5)+DL88</f>
        <v>0</v>
      </c>
      <c r="DP88" s="13">
        <f>SUMIFS($F88:$CW88,$F$6:$CW$6,DP$6,$F$4:$CW$4,DP$5)+DM88</f>
        <v>0</v>
      </c>
      <c r="DQ88" s="13">
        <f>SUMIFS($F88:$CW88,$F$6:$CW$6,DQ$6,$F$4:$CW$4,DQ$5)+DN88</f>
        <v>0</v>
      </c>
      <c r="DR88" s="13">
        <f>SUMIFS($F88:$CW88,$F$6:$CW$6,DR$6,$F$4:$CW$4,DR$5)+DO88</f>
        <v>0</v>
      </c>
      <c r="DS88" s="13">
        <f>SUMIFS($F88:$CW88,$F$6:$CW$6,DS$6,$F$4:$CW$4,DS$5)+DP88</f>
        <v>0</v>
      </c>
      <c r="DT88" s="13">
        <f>SUMIFS($F88:$CW88,$F$6:$CW$6,DT$6,$F$4:$CW$4,DT$5)+DQ88</f>
        <v>0</v>
      </c>
      <c r="DU88" s="13">
        <f>SUMIFS($F88:$CW88,$F$6:$CW$6,DU$6,$F$4:$CW$4,DU$5)+DR88</f>
        <v>0</v>
      </c>
      <c r="DV88" s="13">
        <f>SUMIFS($F88:$CW88,$F$6:$CW$6,DV$6,$F$4:$CW$4,DV$5)+DS88</f>
        <v>0</v>
      </c>
      <c r="DW88" s="13">
        <f>SUMIFS($F88:$CW88,$F$6:$CW$6,DW$6,$F$4:$CW$4,DW$5)+DT88</f>
        <v>0</v>
      </c>
      <c r="DX88" s="13">
        <f>SUMIFS($F88:$CW88,$F$6:$CW$6,DX$6,$F$4:$CW$4,DX$5)+DU88</f>
        <v>0</v>
      </c>
      <c r="DY88" s="13">
        <f>SUMIFS($F88:$CW88,$F$6:$CW$6,DY$6,$F$4:$CW$4,DY$5)+DV88</f>
        <v>0</v>
      </c>
      <c r="DZ88" s="13">
        <f>SUMIFS($F88:$CW88,$F$6:$CW$6,DZ$6,$F$4:$CW$4,DZ$5)+DW88</f>
        <v>0</v>
      </c>
      <c r="EA88" s="13">
        <f>SUMIFS($F88:$CW88,$F$6:$CW$6,EA$6,$F$4:$CW$4,EA$5)+DX88</f>
        <v>0</v>
      </c>
      <c r="EB88" s="13">
        <f>SUMIFS($F88:$CW88,$F$6:$CW$6,EB$6,$F$4:$CW$4,EB$5)+DY88</f>
        <v>0</v>
      </c>
      <c r="EC88" s="13">
        <f>SUMIFS($F88:$CW88,$F$6:$CW$6,EC$6,$F$4:$CW$4,EC$5)+DZ88</f>
        <v>0</v>
      </c>
      <c r="ED88" s="13">
        <f>SUMIFS($F88:$CW88,$F$6:$CW$6,ED$6,$F$4:$CW$4,ED$5)+EA88</f>
        <v>0</v>
      </c>
      <c r="EE88" s="13">
        <f>SUMIFS($F88:$CW88,$F$6:$CW$6,EE$6,$F$4:$CW$4,EE$5)+EB88</f>
        <v>0</v>
      </c>
      <c r="EF88" s="13">
        <f>SUMIFS($F88:$CW88,$F$6:$CW$6,EF$6,$F$4:$CW$4,EF$5)+EC88</f>
        <v>0</v>
      </c>
      <c r="EG88" s="13">
        <f>SUMIFS($F88:$CW88,$F$6:$CW$6,EG$6,$F$4:$CW$4,EG$5)+ED88</f>
        <v>0</v>
      </c>
      <c r="EH88" s="13">
        <f>SUMIFS($F88:$CW88,$F$6:$CW$6,EH$6,$F$4:$CW$4,EH$5)+EE88</f>
        <v>0</v>
      </c>
      <c r="EI88" s="13">
        <f>SUMIFS($F88:$CW88,$F$6:$CW$6,EI$6,$F$4:$CW$4,EI$5)+EF88</f>
        <v>0</v>
      </c>
      <c r="EJ88" s="13">
        <f>SUMIFS($F88:$CW88,$F$6:$CW$6,EJ$6,$F$4:$CW$4,EJ$5)+EG88</f>
        <v>0</v>
      </c>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20"/>
    </row>
    <row r="89" spans="2:212" x14ac:dyDescent="0.35">
      <c r="B89" s="23"/>
      <c r="D89" s="22" t="str">
        <f>IFERROR(VLOOKUP($B89,'[1]2. Budget'!$C$7:$CN$104,5,2),"-")</f>
        <v>-</v>
      </c>
      <c r="E89" s="22" t="str">
        <f>IFERROR(VLOOKUP($B89,'[1]2. Budget'!$C$7:$CN$104,7,2),"-")</f>
        <v>-</v>
      </c>
      <c r="BB89" s="19">
        <f>BK89/3</f>
        <v>0</v>
      </c>
      <c r="BC89" s="12">
        <f>SUMIFS('[1]3. Expenditure Journal'!$N:$N,'[1]3. Expenditure Journal'!$Y:$Y,'12. Data'!$B89,'[1]3. Expenditure Journal'!$B:$B,'12. Data'!BC$4)</f>
        <v>0</v>
      </c>
      <c r="BD89" s="21">
        <f>BB89-BC89</f>
        <v>0</v>
      </c>
      <c r="BE89" s="19">
        <f>BK89/3</f>
        <v>0</v>
      </c>
      <c r="BF89" s="12">
        <f>SUMIFS('[1]3. Expenditure Journal'!$N:$N,'[1]3. Expenditure Journal'!$Y:$Y,'12. Data'!$B89,'[1]3. Expenditure Journal'!$B:$B,'12. Data'!BF$4)</f>
        <v>0</v>
      </c>
      <c r="BG89" s="21">
        <f>BE89-BF89</f>
        <v>0</v>
      </c>
      <c r="BH89" s="19">
        <f>BK89/3</f>
        <v>0</v>
      </c>
      <c r="BI89" s="12">
        <f>SUMIFS('[1]3. Expenditure Journal'!$N:$N,'[1]3. Expenditure Journal'!$Y:$Y,'12. Data'!$B89,'[1]3. Expenditure Journal'!$B:$B,'12. Data'!BI$4)</f>
        <v>0</v>
      </c>
      <c r="BJ89" s="21">
        <f>BH89-BI89</f>
        <v>0</v>
      </c>
      <c r="BK89" s="18">
        <f>IFERROR(VLOOKUP($B89, '[1]2. Budget'!$C$10:$CN$93, 63, 2), 0)</f>
        <v>0</v>
      </c>
      <c r="BL89" s="18">
        <f>BC89+BF89+BI89</f>
        <v>0</v>
      </c>
      <c r="BM89" s="18">
        <f>BK89-BL89</f>
        <v>0</v>
      </c>
      <c r="BN89" s="19">
        <f>BW89/3</f>
        <v>0</v>
      </c>
      <c r="BO89" s="12">
        <f>SUMIFS('[1]3. Expenditure Journal'!$N:$N,'[1]3. Expenditure Journal'!$Y:$Y,'12. Data'!$B89,'[1]3. Expenditure Journal'!$B:$B,'12. Data'!BO$4)</f>
        <v>0</v>
      </c>
      <c r="BP89" s="21">
        <f>BN89-BO89</f>
        <v>0</v>
      </c>
      <c r="BQ89" s="19">
        <f>BW89/3</f>
        <v>0</v>
      </c>
      <c r="BR89" s="12">
        <f>SUMIFS('[1]3. Expenditure Journal'!$N:$N,'[1]3. Expenditure Journal'!$Y:$Y,'12. Data'!$B89,'[1]3. Expenditure Journal'!$B:$B,'12. Data'!BR$4)</f>
        <v>0</v>
      </c>
      <c r="BS89" s="21">
        <f>BQ89-BR89</f>
        <v>0</v>
      </c>
      <c r="BT89" s="19">
        <f>BW89/3</f>
        <v>0</v>
      </c>
      <c r="BU89" s="12">
        <f>SUMIFS('[1]3. Expenditure Journal'!$N:$N,'[1]3. Expenditure Journal'!$Y:$Y,'12. Data'!$B89,'[1]3. Expenditure Journal'!$B:$B,'12. Data'!BU$4)</f>
        <v>0</v>
      </c>
      <c r="BV89" s="21">
        <f>BT89-BU89</f>
        <v>0</v>
      </c>
      <c r="BW89" s="18">
        <f>IFERROR(VLOOKUP($B89, '[1]2. Budget'!$C$10:$CN$93, 68, 2), 0)</f>
        <v>0</v>
      </c>
      <c r="BX89" s="18">
        <f>BO89+BR89+BU89</f>
        <v>0</v>
      </c>
      <c r="BY89" s="18">
        <f>BW89-BX89</f>
        <v>0</v>
      </c>
      <c r="BZ89" s="19">
        <f>CI89/3</f>
        <v>0</v>
      </c>
      <c r="CA89" s="12">
        <f>SUMIFS('[1]3. Expenditure Journal'!$N:$N,'[1]3. Expenditure Journal'!$Y:$Y,'12. Data'!$B89,'[1]3. Expenditure Journal'!$B:$B,'12. Data'!CA$4)</f>
        <v>0</v>
      </c>
      <c r="CB89" s="21">
        <f>BZ89-CA89</f>
        <v>0</v>
      </c>
      <c r="CC89" s="19">
        <f>CI89/3</f>
        <v>0</v>
      </c>
      <c r="CD89" s="12">
        <f>SUMIFS('[1]3. Expenditure Journal'!$N:$N,'[1]3. Expenditure Journal'!$Y:$Y,'12. Data'!$B89,'[1]3. Expenditure Journal'!$B:$B,'12. Data'!CD$4)</f>
        <v>0</v>
      </c>
      <c r="CE89" s="21">
        <f>CC89-CD89</f>
        <v>0</v>
      </c>
      <c r="CF89" s="19">
        <f>CI89/3</f>
        <v>0</v>
      </c>
      <c r="CG89" s="12">
        <f>SUMIFS('[1]3. Expenditure Journal'!$N:$N,'[1]3. Expenditure Journal'!$Y:$Y,'12. Data'!$B89,'[1]3. Expenditure Journal'!$B:$B,'12. Data'!CG$4)</f>
        <v>0</v>
      </c>
      <c r="CH89" s="21">
        <f>CF89-CG89</f>
        <v>0</v>
      </c>
      <c r="CI89" s="18">
        <f>IFERROR(VLOOKUP($B89, '[1]2. Budget'!$C$10:$CN$93, 73, 2), 0)</f>
        <v>0</v>
      </c>
      <c r="CJ89" s="18">
        <f>CA89+CD89+CG89</f>
        <v>0</v>
      </c>
      <c r="CK89" s="18">
        <f>CI89-CJ89</f>
        <v>0</v>
      </c>
      <c r="CL89" s="19">
        <f>CU89/3</f>
        <v>0</v>
      </c>
      <c r="CM89" s="12">
        <f>SUMIFS('[1]3. Expenditure Journal'!$N:$N,'[1]3. Expenditure Journal'!$Y:$Y,'12. Data'!$B89,'[1]3. Expenditure Journal'!$B:$B,'12. Data'!CM$4)</f>
        <v>0</v>
      </c>
      <c r="CN89" s="21">
        <f>CL89-CM89</f>
        <v>0</v>
      </c>
      <c r="CO89" s="19">
        <f>CU89/3</f>
        <v>0</v>
      </c>
      <c r="CP89" s="12">
        <f>SUMIFS('[1]3. Expenditure Journal'!$N:$N,'[1]3. Expenditure Journal'!$Y:$Y,'12. Data'!$B89,'[1]3. Expenditure Journal'!$B:$B,'12. Data'!CP$4)</f>
        <v>0</v>
      </c>
      <c r="CQ89" s="21">
        <f>CO89-CP89</f>
        <v>0</v>
      </c>
      <c r="CR89" s="19">
        <f>CU89/3</f>
        <v>0</v>
      </c>
      <c r="CS89" s="12">
        <f>SUMIFS('[1]3. Expenditure Journal'!$N:$N,'[1]3. Expenditure Journal'!$Y:$Y,'12. Data'!$B89,'[1]3. Expenditure Journal'!$B:$B,'12. Data'!CS$4)</f>
        <v>0</v>
      </c>
      <c r="CT89" s="21">
        <f>CR89-CS89</f>
        <v>0</v>
      </c>
      <c r="CU89" s="18">
        <f>IFERROR(VLOOKUP($B89, '[1]2. Budget'!$C$10:$CN$93, 78, 2), 0)</f>
        <v>0</v>
      </c>
      <c r="CV89" s="18">
        <f>CM89+CP89+CS89</f>
        <v>0</v>
      </c>
      <c r="CW89" s="18">
        <f>CU89-CV89</f>
        <v>0</v>
      </c>
      <c r="DA89" s="12">
        <f>SUMIFS($F89:$CW89,$F$6:$CW$6,DA$6,$F$4:$CW$4,DA$5)+CX182</f>
        <v>0</v>
      </c>
      <c r="DB89" s="13">
        <f>SUMIFS($F89:$CW89,$F$6:$CW$6,DB$6,$F$4:$CW$4,DB$5)+CY89</f>
        <v>0</v>
      </c>
      <c r="DC89" s="13">
        <f>SUMIFS($F89:$CW89,$F$6:$CW$6,DC$6,$F$4:$CW$4,DC$5)+CZ89</f>
        <v>0</v>
      </c>
      <c r="DD89" s="13">
        <f>SUMIFS($F89:$CW89,$F$6:$CW$6,DD$6,$F$4:$CW$4,DD$5)+DA89</f>
        <v>0</v>
      </c>
      <c r="DE89" s="13">
        <f>SUMIFS($F89:$CW89,$F$6:$CW$6,DE$6,$F$4:$CW$4,DE$5)+DB89</f>
        <v>0</v>
      </c>
      <c r="DF89" s="13">
        <f>SUMIFS($F89:$CW89,$F$6:$CW$6,DF$6,$F$4:$CW$4,DF$5)+DC89</f>
        <v>0</v>
      </c>
      <c r="DG89" s="13">
        <f>SUMIFS($F89:$CW89,$F$6:$CW$6,DG$6,$F$4:$CW$4,DG$5)+DD89</f>
        <v>0</v>
      </c>
      <c r="DH89" s="13">
        <f>SUMIFS($F89:$CW89,$F$6:$CW$6,DH$6,$F$4:$CW$4,DH$5)+DE89</f>
        <v>0</v>
      </c>
      <c r="DI89" s="13">
        <f>SUMIFS($F89:$CW89,$F$6:$CW$6,DI$6,$F$4:$CW$4,DI$5)+DF89</f>
        <v>0</v>
      </c>
      <c r="DJ89" s="13">
        <f>SUMIFS($F89:$CW89,$F$6:$CW$6,DJ$6,$F$4:$CW$4,DJ$5)+DG89</f>
        <v>0</v>
      </c>
      <c r="DK89" s="13">
        <f>SUMIFS($F89:$CW89,$F$6:$CW$6,DK$6,$F$4:$CW$4,DK$5)+DH89</f>
        <v>0</v>
      </c>
      <c r="DL89" s="13">
        <f>SUMIFS($F89:$CW89,$F$6:$CW$6,DL$6,$F$4:$CW$4,DL$5)+DI89</f>
        <v>0</v>
      </c>
      <c r="DM89" s="13">
        <f>SUMIFS($F89:$CW89,$F$6:$CW$6,DM$6,$F$4:$CW$4,DM$5)+DJ89</f>
        <v>0</v>
      </c>
      <c r="DN89" s="13">
        <f>SUMIFS($F89:$CW89,$F$6:$CW$6,DN$6,$F$4:$CW$4,DN$5)+DK89</f>
        <v>0</v>
      </c>
      <c r="DO89" s="13">
        <f>SUMIFS($F89:$CW89,$F$6:$CW$6,DO$6,$F$4:$CW$4,DO$5)+DL89</f>
        <v>0</v>
      </c>
      <c r="DP89" s="13">
        <f>SUMIFS($F89:$CW89,$F$6:$CW$6,DP$6,$F$4:$CW$4,DP$5)+DM89</f>
        <v>0</v>
      </c>
      <c r="DQ89" s="13">
        <f>SUMIFS($F89:$CW89,$F$6:$CW$6,DQ$6,$F$4:$CW$4,DQ$5)+DN89</f>
        <v>0</v>
      </c>
      <c r="DR89" s="13">
        <f>SUMIFS($F89:$CW89,$F$6:$CW$6,DR$6,$F$4:$CW$4,DR$5)+DO89</f>
        <v>0</v>
      </c>
      <c r="DS89" s="13">
        <f>SUMIFS($F89:$CW89,$F$6:$CW$6,DS$6,$F$4:$CW$4,DS$5)+DP89</f>
        <v>0</v>
      </c>
      <c r="DT89" s="13">
        <f>SUMIFS($F89:$CW89,$F$6:$CW$6,DT$6,$F$4:$CW$4,DT$5)+DQ89</f>
        <v>0</v>
      </c>
      <c r="DU89" s="13">
        <f>SUMIFS($F89:$CW89,$F$6:$CW$6,DU$6,$F$4:$CW$4,DU$5)+DR89</f>
        <v>0</v>
      </c>
      <c r="DV89" s="13">
        <f>SUMIFS($F89:$CW89,$F$6:$CW$6,DV$6,$F$4:$CW$4,DV$5)+DS89</f>
        <v>0</v>
      </c>
      <c r="DW89" s="13">
        <f>SUMIFS($F89:$CW89,$F$6:$CW$6,DW$6,$F$4:$CW$4,DW$5)+DT89</f>
        <v>0</v>
      </c>
      <c r="DX89" s="13">
        <f>SUMIFS($F89:$CW89,$F$6:$CW$6,DX$6,$F$4:$CW$4,DX$5)+DU89</f>
        <v>0</v>
      </c>
      <c r="DY89" s="13">
        <f>SUMIFS($F89:$CW89,$F$6:$CW$6,DY$6,$F$4:$CW$4,DY$5)+DV89</f>
        <v>0</v>
      </c>
      <c r="DZ89" s="13">
        <f>SUMIFS($F89:$CW89,$F$6:$CW$6,DZ$6,$F$4:$CW$4,DZ$5)+DW89</f>
        <v>0</v>
      </c>
      <c r="EA89" s="13">
        <f>SUMIFS($F89:$CW89,$F$6:$CW$6,EA$6,$F$4:$CW$4,EA$5)+DX89</f>
        <v>0</v>
      </c>
      <c r="EB89" s="13">
        <f>SUMIFS($F89:$CW89,$F$6:$CW$6,EB$6,$F$4:$CW$4,EB$5)+DY89</f>
        <v>0</v>
      </c>
      <c r="EC89" s="13">
        <f>SUMIFS($F89:$CW89,$F$6:$CW$6,EC$6,$F$4:$CW$4,EC$5)+DZ89</f>
        <v>0</v>
      </c>
      <c r="ED89" s="13">
        <f>SUMIFS($F89:$CW89,$F$6:$CW$6,ED$6,$F$4:$CW$4,ED$5)+EA89</f>
        <v>0</v>
      </c>
      <c r="EE89" s="13">
        <f>SUMIFS($F89:$CW89,$F$6:$CW$6,EE$6,$F$4:$CW$4,EE$5)+EB89</f>
        <v>0</v>
      </c>
      <c r="EF89" s="13">
        <f>SUMIFS($F89:$CW89,$F$6:$CW$6,EF$6,$F$4:$CW$4,EF$5)+EC89</f>
        <v>0</v>
      </c>
      <c r="EG89" s="13">
        <f>SUMIFS($F89:$CW89,$F$6:$CW$6,EG$6,$F$4:$CW$4,EG$5)+ED89</f>
        <v>0</v>
      </c>
      <c r="EH89" s="13">
        <f>SUMIFS($F89:$CW89,$F$6:$CW$6,EH$6,$F$4:$CW$4,EH$5)+EE89</f>
        <v>0</v>
      </c>
      <c r="EI89" s="13">
        <f>SUMIFS($F89:$CW89,$F$6:$CW$6,EI$6,$F$4:$CW$4,EI$5)+EF89</f>
        <v>0</v>
      </c>
      <c r="EJ89" s="13">
        <f>SUMIFS($F89:$CW89,$F$6:$CW$6,EJ$6,$F$4:$CW$4,EJ$5)+EG89</f>
        <v>0</v>
      </c>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20"/>
    </row>
    <row r="90" spans="2:212" x14ac:dyDescent="0.35">
      <c r="B90" s="23"/>
      <c r="D90" s="22" t="str">
        <f>IFERROR(VLOOKUP($B90,'[1]2. Budget'!$C$7:$CN$104,5,2),"-")</f>
        <v>-</v>
      </c>
      <c r="E90" s="22" t="str">
        <f>IFERROR(VLOOKUP($B90,'[1]2. Budget'!$C$7:$CN$104,7,2),"-")</f>
        <v>-</v>
      </c>
      <c r="BB90" s="19">
        <f>BK90/3</f>
        <v>0</v>
      </c>
      <c r="BC90" s="12">
        <f>SUMIFS('[1]3. Expenditure Journal'!$N:$N,'[1]3. Expenditure Journal'!$Y:$Y,'12. Data'!$B90,'[1]3. Expenditure Journal'!$B:$B,'12. Data'!BC$4)</f>
        <v>0</v>
      </c>
      <c r="BD90" s="21">
        <f>BB90-BC90</f>
        <v>0</v>
      </c>
      <c r="BE90" s="19">
        <f>BK90/3</f>
        <v>0</v>
      </c>
      <c r="BF90" s="12">
        <f>SUMIFS('[1]3. Expenditure Journal'!$N:$N,'[1]3. Expenditure Journal'!$Y:$Y,'12. Data'!$B90,'[1]3. Expenditure Journal'!$B:$B,'12. Data'!BF$4)</f>
        <v>0</v>
      </c>
      <c r="BG90" s="21">
        <f>BE90-BF90</f>
        <v>0</v>
      </c>
      <c r="BH90" s="19">
        <f>BK90/3</f>
        <v>0</v>
      </c>
      <c r="BI90" s="12">
        <f>SUMIFS('[1]3. Expenditure Journal'!$N:$N,'[1]3. Expenditure Journal'!$Y:$Y,'12. Data'!$B90,'[1]3. Expenditure Journal'!$B:$B,'12. Data'!BI$4)</f>
        <v>0</v>
      </c>
      <c r="BJ90" s="21">
        <f>BH90-BI90</f>
        <v>0</v>
      </c>
      <c r="BK90" s="18">
        <f>IFERROR(VLOOKUP($B90, '[1]2. Budget'!$C$10:$CN$93, 63, 2), 0)</f>
        <v>0</v>
      </c>
      <c r="BL90" s="18">
        <f>BC90+BF90+BI90</f>
        <v>0</v>
      </c>
      <c r="BM90" s="18">
        <f>BK90-BL90</f>
        <v>0</v>
      </c>
      <c r="BN90" s="19">
        <f>BW90/3</f>
        <v>0</v>
      </c>
      <c r="BO90" s="12">
        <f>SUMIFS('[1]3. Expenditure Journal'!$N:$N,'[1]3. Expenditure Journal'!$Y:$Y,'12. Data'!$B90,'[1]3. Expenditure Journal'!$B:$B,'12. Data'!BO$4)</f>
        <v>0</v>
      </c>
      <c r="BP90" s="21">
        <f>BN90-BO90</f>
        <v>0</v>
      </c>
      <c r="BQ90" s="19">
        <f>BW90/3</f>
        <v>0</v>
      </c>
      <c r="BR90" s="12">
        <f>SUMIFS('[1]3. Expenditure Journal'!$N:$N,'[1]3. Expenditure Journal'!$Y:$Y,'12. Data'!$B90,'[1]3. Expenditure Journal'!$B:$B,'12. Data'!BR$4)</f>
        <v>0</v>
      </c>
      <c r="BS90" s="21">
        <f>BQ90-BR90</f>
        <v>0</v>
      </c>
      <c r="BT90" s="19">
        <f>BW90/3</f>
        <v>0</v>
      </c>
      <c r="BU90" s="12">
        <f>SUMIFS('[1]3. Expenditure Journal'!$N:$N,'[1]3. Expenditure Journal'!$Y:$Y,'12. Data'!$B90,'[1]3. Expenditure Journal'!$B:$B,'12. Data'!BU$4)</f>
        <v>0</v>
      </c>
      <c r="BV90" s="21">
        <f>BT90-BU90</f>
        <v>0</v>
      </c>
      <c r="BW90" s="18">
        <f>IFERROR(VLOOKUP($B90, '[1]2. Budget'!$C$10:$CN$93, 68, 2), 0)</f>
        <v>0</v>
      </c>
      <c r="BX90" s="18">
        <f>BO90+BR90+BU90</f>
        <v>0</v>
      </c>
      <c r="BY90" s="18">
        <f>BW90-BX90</f>
        <v>0</v>
      </c>
      <c r="BZ90" s="19">
        <f>CI90/3</f>
        <v>0</v>
      </c>
      <c r="CA90" s="12">
        <f>SUMIFS('[1]3. Expenditure Journal'!$N:$N,'[1]3. Expenditure Journal'!$Y:$Y,'12. Data'!$B90,'[1]3. Expenditure Journal'!$B:$B,'12. Data'!CA$4)</f>
        <v>0</v>
      </c>
      <c r="CB90" s="21">
        <f>BZ90-CA90</f>
        <v>0</v>
      </c>
      <c r="CC90" s="19">
        <f>CI90/3</f>
        <v>0</v>
      </c>
      <c r="CD90" s="12">
        <f>SUMIFS('[1]3. Expenditure Journal'!$N:$N,'[1]3. Expenditure Journal'!$Y:$Y,'12. Data'!$B90,'[1]3. Expenditure Journal'!$B:$B,'12. Data'!CD$4)</f>
        <v>0</v>
      </c>
      <c r="CE90" s="21">
        <f>CC90-CD90</f>
        <v>0</v>
      </c>
      <c r="CF90" s="19">
        <f>CI90/3</f>
        <v>0</v>
      </c>
      <c r="CG90" s="12">
        <f>SUMIFS('[1]3. Expenditure Journal'!$N:$N,'[1]3. Expenditure Journal'!$Y:$Y,'12. Data'!$B90,'[1]3. Expenditure Journal'!$B:$B,'12. Data'!CG$4)</f>
        <v>0</v>
      </c>
      <c r="CH90" s="21">
        <f>CF90-CG90</f>
        <v>0</v>
      </c>
      <c r="CI90" s="18">
        <f>IFERROR(VLOOKUP($B90, '[1]2. Budget'!$C$10:$CN$93, 73, 2), 0)</f>
        <v>0</v>
      </c>
      <c r="CJ90" s="18">
        <f>CA90+CD90+CG90</f>
        <v>0</v>
      </c>
      <c r="CK90" s="18">
        <f>CI90-CJ90</f>
        <v>0</v>
      </c>
      <c r="CL90" s="19">
        <f>CU90/3</f>
        <v>0</v>
      </c>
      <c r="CM90" s="12">
        <f>SUMIFS('[1]3. Expenditure Journal'!$N:$N,'[1]3. Expenditure Journal'!$Y:$Y,'12. Data'!$B90,'[1]3. Expenditure Journal'!$B:$B,'12. Data'!CM$4)</f>
        <v>0</v>
      </c>
      <c r="CN90" s="21">
        <f>CL90-CM90</f>
        <v>0</v>
      </c>
      <c r="CO90" s="19">
        <f>CU90/3</f>
        <v>0</v>
      </c>
      <c r="CP90" s="12">
        <f>SUMIFS('[1]3. Expenditure Journal'!$N:$N,'[1]3. Expenditure Journal'!$Y:$Y,'12. Data'!$B90,'[1]3. Expenditure Journal'!$B:$B,'12. Data'!CP$4)</f>
        <v>0</v>
      </c>
      <c r="CQ90" s="21">
        <f>CO90-CP90</f>
        <v>0</v>
      </c>
      <c r="CR90" s="19">
        <f>CU90/3</f>
        <v>0</v>
      </c>
      <c r="CS90" s="12">
        <f>SUMIFS('[1]3. Expenditure Journal'!$N:$N,'[1]3. Expenditure Journal'!$Y:$Y,'12. Data'!$B90,'[1]3. Expenditure Journal'!$B:$B,'12. Data'!CS$4)</f>
        <v>0</v>
      </c>
      <c r="CT90" s="21">
        <f>CR90-CS90</f>
        <v>0</v>
      </c>
      <c r="CU90" s="18">
        <f>IFERROR(VLOOKUP($B90, '[1]2. Budget'!$C$10:$CN$93, 78, 2), 0)</f>
        <v>0</v>
      </c>
      <c r="CV90" s="18">
        <f>CM90+CP90+CS90</f>
        <v>0</v>
      </c>
      <c r="CW90" s="18">
        <f>CU90-CV90</f>
        <v>0</v>
      </c>
      <c r="DA90" s="12">
        <f>SUMIFS($F90:$CW90,$F$6:$CW$6,DA$6,$F$4:$CW$4,DA$5)+CX183</f>
        <v>0</v>
      </c>
      <c r="DB90" s="13">
        <f>SUMIFS($F90:$CW90,$F$6:$CW$6,DB$6,$F$4:$CW$4,DB$5)+CY90</f>
        <v>0</v>
      </c>
      <c r="DC90" s="13">
        <f>SUMIFS($F90:$CW90,$F$6:$CW$6,DC$6,$F$4:$CW$4,DC$5)+CZ90</f>
        <v>0</v>
      </c>
      <c r="DD90" s="13">
        <f>SUMIFS($F90:$CW90,$F$6:$CW$6,DD$6,$F$4:$CW$4,DD$5)+DA90</f>
        <v>0</v>
      </c>
      <c r="DE90" s="13">
        <f>SUMIFS($F90:$CW90,$F$6:$CW$6,DE$6,$F$4:$CW$4,DE$5)+DB90</f>
        <v>0</v>
      </c>
      <c r="DF90" s="13">
        <f>SUMIFS($F90:$CW90,$F$6:$CW$6,DF$6,$F$4:$CW$4,DF$5)+DC90</f>
        <v>0</v>
      </c>
      <c r="DG90" s="13">
        <f>SUMIFS($F90:$CW90,$F$6:$CW$6,DG$6,$F$4:$CW$4,DG$5)+DD90</f>
        <v>0</v>
      </c>
      <c r="DH90" s="13">
        <f>SUMIFS($F90:$CW90,$F$6:$CW$6,DH$6,$F$4:$CW$4,DH$5)+DE90</f>
        <v>0</v>
      </c>
      <c r="DI90" s="13">
        <f>SUMIFS($F90:$CW90,$F$6:$CW$6,DI$6,$F$4:$CW$4,DI$5)+DF90</f>
        <v>0</v>
      </c>
      <c r="DJ90" s="13">
        <f>SUMIFS($F90:$CW90,$F$6:$CW$6,DJ$6,$F$4:$CW$4,DJ$5)+DG90</f>
        <v>0</v>
      </c>
      <c r="DK90" s="13">
        <f>SUMIFS($F90:$CW90,$F$6:$CW$6,DK$6,$F$4:$CW$4,DK$5)+DH90</f>
        <v>0</v>
      </c>
      <c r="DL90" s="13">
        <f>SUMIFS($F90:$CW90,$F$6:$CW$6,DL$6,$F$4:$CW$4,DL$5)+DI90</f>
        <v>0</v>
      </c>
      <c r="DM90" s="13">
        <f>SUMIFS($F90:$CW90,$F$6:$CW$6,DM$6,$F$4:$CW$4,DM$5)+DJ90</f>
        <v>0</v>
      </c>
      <c r="DN90" s="13">
        <f>SUMIFS($F90:$CW90,$F$6:$CW$6,DN$6,$F$4:$CW$4,DN$5)+DK90</f>
        <v>0</v>
      </c>
      <c r="DO90" s="13">
        <f>SUMIFS($F90:$CW90,$F$6:$CW$6,DO$6,$F$4:$CW$4,DO$5)+DL90</f>
        <v>0</v>
      </c>
      <c r="DP90" s="13">
        <f>SUMIFS($F90:$CW90,$F$6:$CW$6,DP$6,$F$4:$CW$4,DP$5)+DM90</f>
        <v>0</v>
      </c>
      <c r="DQ90" s="13">
        <f>SUMIFS($F90:$CW90,$F$6:$CW$6,DQ$6,$F$4:$CW$4,DQ$5)+DN90</f>
        <v>0</v>
      </c>
      <c r="DR90" s="13">
        <f>SUMIFS($F90:$CW90,$F$6:$CW$6,DR$6,$F$4:$CW$4,DR$5)+DO90</f>
        <v>0</v>
      </c>
      <c r="DS90" s="13">
        <f>SUMIFS($F90:$CW90,$F$6:$CW$6,DS$6,$F$4:$CW$4,DS$5)+DP90</f>
        <v>0</v>
      </c>
      <c r="DT90" s="13">
        <f>SUMIFS($F90:$CW90,$F$6:$CW$6,DT$6,$F$4:$CW$4,DT$5)+DQ90</f>
        <v>0</v>
      </c>
      <c r="DU90" s="13">
        <f>SUMIFS($F90:$CW90,$F$6:$CW$6,DU$6,$F$4:$CW$4,DU$5)+DR90</f>
        <v>0</v>
      </c>
      <c r="DV90" s="13">
        <f>SUMIFS($F90:$CW90,$F$6:$CW$6,DV$6,$F$4:$CW$4,DV$5)+DS90</f>
        <v>0</v>
      </c>
      <c r="DW90" s="13">
        <f>SUMIFS($F90:$CW90,$F$6:$CW$6,DW$6,$F$4:$CW$4,DW$5)+DT90</f>
        <v>0</v>
      </c>
      <c r="DX90" s="13">
        <f>SUMIFS($F90:$CW90,$F$6:$CW$6,DX$6,$F$4:$CW$4,DX$5)+DU90</f>
        <v>0</v>
      </c>
      <c r="DY90" s="13">
        <f>SUMIFS($F90:$CW90,$F$6:$CW$6,DY$6,$F$4:$CW$4,DY$5)+DV90</f>
        <v>0</v>
      </c>
      <c r="DZ90" s="13">
        <f>SUMIFS($F90:$CW90,$F$6:$CW$6,DZ$6,$F$4:$CW$4,DZ$5)+DW90</f>
        <v>0</v>
      </c>
      <c r="EA90" s="13">
        <f>SUMIFS($F90:$CW90,$F$6:$CW$6,EA$6,$F$4:$CW$4,EA$5)+DX90</f>
        <v>0</v>
      </c>
      <c r="EB90" s="13">
        <f>SUMIFS($F90:$CW90,$F$6:$CW$6,EB$6,$F$4:$CW$4,EB$5)+DY90</f>
        <v>0</v>
      </c>
      <c r="EC90" s="13">
        <f>SUMIFS($F90:$CW90,$F$6:$CW$6,EC$6,$F$4:$CW$4,EC$5)+DZ90</f>
        <v>0</v>
      </c>
      <c r="ED90" s="13">
        <f>SUMIFS($F90:$CW90,$F$6:$CW$6,ED$6,$F$4:$CW$4,ED$5)+EA90</f>
        <v>0</v>
      </c>
      <c r="EE90" s="13">
        <f>SUMIFS($F90:$CW90,$F$6:$CW$6,EE$6,$F$4:$CW$4,EE$5)+EB90</f>
        <v>0</v>
      </c>
      <c r="EF90" s="13">
        <f>SUMIFS($F90:$CW90,$F$6:$CW$6,EF$6,$F$4:$CW$4,EF$5)+EC90</f>
        <v>0</v>
      </c>
      <c r="EG90" s="13">
        <f>SUMIFS($F90:$CW90,$F$6:$CW$6,EG$6,$F$4:$CW$4,EG$5)+ED90</f>
        <v>0</v>
      </c>
      <c r="EH90" s="13">
        <f>SUMIFS($F90:$CW90,$F$6:$CW$6,EH$6,$F$4:$CW$4,EH$5)+EE90</f>
        <v>0</v>
      </c>
      <c r="EI90" s="13">
        <f>SUMIFS($F90:$CW90,$F$6:$CW$6,EI$6,$F$4:$CW$4,EI$5)+EF90</f>
        <v>0</v>
      </c>
      <c r="EJ90" s="13">
        <f>SUMIFS($F90:$CW90,$F$6:$CW$6,EJ$6,$F$4:$CW$4,EJ$5)+EG90</f>
        <v>0</v>
      </c>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20"/>
    </row>
    <row r="91" spans="2:212" x14ac:dyDescent="0.35">
      <c r="B91" s="23"/>
      <c r="D91" s="22" t="str">
        <f>IFERROR(VLOOKUP($B91,'[1]2. Budget'!$C$7:$CN$104,5,2),"-")</f>
        <v>-</v>
      </c>
      <c r="E91" s="22" t="str">
        <f>IFERROR(VLOOKUP($B91,'[1]2. Budget'!$C$7:$CN$104,7,2),"-")</f>
        <v>-</v>
      </c>
      <c r="BB91" s="19">
        <f>BK91/3</f>
        <v>0</v>
      </c>
      <c r="BC91" s="12">
        <f>SUMIFS('[1]3. Expenditure Journal'!$N:$N,'[1]3. Expenditure Journal'!$Y:$Y,'12. Data'!$B91,'[1]3. Expenditure Journal'!$B:$B,'12. Data'!BC$4)</f>
        <v>0</v>
      </c>
      <c r="BD91" s="21">
        <f>BB91-BC91</f>
        <v>0</v>
      </c>
      <c r="BE91" s="19">
        <f>BK91/3</f>
        <v>0</v>
      </c>
      <c r="BF91" s="12">
        <f>SUMIFS('[1]3. Expenditure Journal'!$N:$N,'[1]3. Expenditure Journal'!$Y:$Y,'12. Data'!$B91,'[1]3. Expenditure Journal'!$B:$B,'12. Data'!BF$4)</f>
        <v>0</v>
      </c>
      <c r="BG91" s="21">
        <f>BE91-BF91</f>
        <v>0</v>
      </c>
      <c r="BH91" s="19">
        <f>BK91/3</f>
        <v>0</v>
      </c>
      <c r="BI91" s="12">
        <f>SUMIFS('[1]3. Expenditure Journal'!$N:$N,'[1]3. Expenditure Journal'!$Y:$Y,'12. Data'!$B91,'[1]3. Expenditure Journal'!$B:$B,'12. Data'!BI$4)</f>
        <v>0</v>
      </c>
      <c r="BJ91" s="21">
        <f>BH91-BI91</f>
        <v>0</v>
      </c>
      <c r="BK91" s="18">
        <f>IFERROR(VLOOKUP($B91, '[1]2. Budget'!$C$10:$CN$93, 63, 2), 0)</f>
        <v>0</v>
      </c>
      <c r="BL91" s="18">
        <f>BC91+BF91+BI91</f>
        <v>0</v>
      </c>
      <c r="BM91" s="18">
        <f>BK91-BL91</f>
        <v>0</v>
      </c>
      <c r="BN91" s="19">
        <f>BW91/3</f>
        <v>0</v>
      </c>
      <c r="BO91" s="12">
        <f>SUMIFS('[1]3. Expenditure Journal'!$N:$N,'[1]3. Expenditure Journal'!$Y:$Y,'12. Data'!$B91,'[1]3. Expenditure Journal'!$B:$B,'12. Data'!BO$4)</f>
        <v>0</v>
      </c>
      <c r="BP91" s="21">
        <f>BN91-BO91</f>
        <v>0</v>
      </c>
      <c r="BQ91" s="19">
        <f>BW91/3</f>
        <v>0</v>
      </c>
      <c r="BR91" s="12">
        <f>SUMIFS('[1]3. Expenditure Journal'!$N:$N,'[1]3. Expenditure Journal'!$Y:$Y,'12. Data'!$B91,'[1]3. Expenditure Journal'!$B:$B,'12. Data'!BR$4)</f>
        <v>0</v>
      </c>
      <c r="BS91" s="21">
        <f>BQ91-BR91</f>
        <v>0</v>
      </c>
      <c r="BT91" s="19">
        <f>BW91/3</f>
        <v>0</v>
      </c>
      <c r="BU91" s="12">
        <f>SUMIFS('[1]3. Expenditure Journal'!$N:$N,'[1]3. Expenditure Journal'!$Y:$Y,'12. Data'!$B91,'[1]3. Expenditure Journal'!$B:$B,'12. Data'!BU$4)</f>
        <v>0</v>
      </c>
      <c r="BV91" s="21">
        <f>BT91-BU91</f>
        <v>0</v>
      </c>
      <c r="BW91" s="18">
        <f>IFERROR(VLOOKUP($B91, '[1]2. Budget'!$C$10:$CN$93, 68, 2), 0)</f>
        <v>0</v>
      </c>
      <c r="BX91" s="18">
        <f>BO91+BR91+BU91</f>
        <v>0</v>
      </c>
      <c r="BY91" s="18">
        <f>BW91-BX91</f>
        <v>0</v>
      </c>
      <c r="BZ91" s="19">
        <f>CI91/3</f>
        <v>0</v>
      </c>
      <c r="CA91" s="12">
        <f>SUMIFS('[1]3. Expenditure Journal'!$N:$N,'[1]3. Expenditure Journal'!$Y:$Y,'12. Data'!$B91,'[1]3. Expenditure Journal'!$B:$B,'12. Data'!CA$4)</f>
        <v>0</v>
      </c>
      <c r="CB91" s="21">
        <f>BZ91-CA91</f>
        <v>0</v>
      </c>
      <c r="CC91" s="19">
        <f>CI91/3</f>
        <v>0</v>
      </c>
      <c r="CD91" s="12">
        <f>SUMIFS('[1]3. Expenditure Journal'!$N:$N,'[1]3. Expenditure Journal'!$Y:$Y,'12. Data'!$B91,'[1]3. Expenditure Journal'!$B:$B,'12. Data'!CD$4)</f>
        <v>0</v>
      </c>
      <c r="CE91" s="21">
        <f>CC91-CD91</f>
        <v>0</v>
      </c>
      <c r="CF91" s="19">
        <f>CI91/3</f>
        <v>0</v>
      </c>
      <c r="CG91" s="12">
        <f>SUMIFS('[1]3. Expenditure Journal'!$N:$N,'[1]3. Expenditure Journal'!$Y:$Y,'12. Data'!$B91,'[1]3. Expenditure Journal'!$B:$B,'12. Data'!CG$4)</f>
        <v>0</v>
      </c>
      <c r="CH91" s="21">
        <f>CF91-CG91</f>
        <v>0</v>
      </c>
      <c r="CI91" s="18">
        <f>IFERROR(VLOOKUP($B91, '[1]2. Budget'!$C$10:$CN$93, 73, 2), 0)</f>
        <v>0</v>
      </c>
      <c r="CJ91" s="18">
        <f>CA91+CD91+CG91</f>
        <v>0</v>
      </c>
      <c r="CK91" s="18">
        <f>CI91-CJ91</f>
        <v>0</v>
      </c>
      <c r="CL91" s="19">
        <f>CU91/3</f>
        <v>0</v>
      </c>
      <c r="CM91" s="12">
        <f>SUMIFS('[1]3. Expenditure Journal'!$N:$N,'[1]3. Expenditure Journal'!$Y:$Y,'12. Data'!$B91,'[1]3. Expenditure Journal'!$B:$B,'12. Data'!CM$4)</f>
        <v>0</v>
      </c>
      <c r="CN91" s="21">
        <f>CL91-CM91</f>
        <v>0</v>
      </c>
      <c r="CO91" s="19">
        <f>CU91/3</f>
        <v>0</v>
      </c>
      <c r="CP91" s="12">
        <f>SUMIFS('[1]3. Expenditure Journal'!$N:$N,'[1]3. Expenditure Journal'!$Y:$Y,'12. Data'!$B91,'[1]3. Expenditure Journal'!$B:$B,'12. Data'!CP$4)</f>
        <v>0</v>
      </c>
      <c r="CQ91" s="21">
        <f>CO91-CP91</f>
        <v>0</v>
      </c>
      <c r="CR91" s="19">
        <f>CU91/3</f>
        <v>0</v>
      </c>
      <c r="CS91" s="12">
        <f>SUMIFS('[1]3. Expenditure Journal'!$N:$N,'[1]3. Expenditure Journal'!$Y:$Y,'12. Data'!$B91,'[1]3. Expenditure Journal'!$B:$B,'12. Data'!CS$4)</f>
        <v>0</v>
      </c>
      <c r="CT91" s="21">
        <f>CR91-CS91</f>
        <v>0</v>
      </c>
      <c r="CU91" s="18">
        <f>IFERROR(VLOOKUP($B91, '[1]2. Budget'!$C$10:$CN$93, 78, 2), 0)</f>
        <v>0</v>
      </c>
      <c r="CV91" s="18">
        <f>CM91+CP91+CS91</f>
        <v>0</v>
      </c>
      <c r="CW91" s="18">
        <f>CU91-CV91</f>
        <v>0</v>
      </c>
      <c r="DA91" s="12">
        <f>SUMIFS($F91:$CW91,$F$6:$CW$6,DA$6,$F$4:$CW$4,DA$5)+CX184</f>
        <v>0</v>
      </c>
      <c r="DB91" s="13">
        <f>SUMIFS($F91:$CW91,$F$6:$CW$6,DB$6,$F$4:$CW$4,DB$5)+CY91</f>
        <v>0</v>
      </c>
      <c r="DC91" s="13">
        <f>SUMIFS($F91:$CW91,$F$6:$CW$6,DC$6,$F$4:$CW$4,DC$5)+CZ91</f>
        <v>0</v>
      </c>
      <c r="DD91" s="13">
        <f>SUMIFS($F91:$CW91,$F$6:$CW$6,DD$6,$F$4:$CW$4,DD$5)+DA91</f>
        <v>0</v>
      </c>
      <c r="DE91" s="13">
        <f>SUMIFS($F91:$CW91,$F$6:$CW$6,DE$6,$F$4:$CW$4,DE$5)+DB91</f>
        <v>0</v>
      </c>
      <c r="DF91" s="13">
        <f>SUMIFS($F91:$CW91,$F$6:$CW$6,DF$6,$F$4:$CW$4,DF$5)+DC91</f>
        <v>0</v>
      </c>
      <c r="DG91" s="13">
        <f>SUMIFS($F91:$CW91,$F$6:$CW$6,DG$6,$F$4:$CW$4,DG$5)+DD91</f>
        <v>0</v>
      </c>
      <c r="DH91" s="13">
        <f>SUMIFS($F91:$CW91,$F$6:$CW$6,DH$6,$F$4:$CW$4,DH$5)+DE91</f>
        <v>0</v>
      </c>
      <c r="DI91" s="13">
        <f>SUMIFS($F91:$CW91,$F$6:$CW$6,DI$6,$F$4:$CW$4,DI$5)+DF91</f>
        <v>0</v>
      </c>
      <c r="DJ91" s="13">
        <f>SUMIFS($F91:$CW91,$F$6:$CW$6,DJ$6,$F$4:$CW$4,DJ$5)+DG91</f>
        <v>0</v>
      </c>
      <c r="DK91" s="13">
        <f>SUMIFS($F91:$CW91,$F$6:$CW$6,DK$6,$F$4:$CW$4,DK$5)+DH91</f>
        <v>0</v>
      </c>
      <c r="DL91" s="13">
        <f>SUMIFS($F91:$CW91,$F$6:$CW$6,DL$6,$F$4:$CW$4,DL$5)+DI91</f>
        <v>0</v>
      </c>
      <c r="DM91" s="13">
        <f>SUMIFS($F91:$CW91,$F$6:$CW$6,DM$6,$F$4:$CW$4,DM$5)+DJ91</f>
        <v>0</v>
      </c>
      <c r="DN91" s="13">
        <f>SUMIFS($F91:$CW91,$F$6:$CW$6,DN$6,$F$4:$CW$4,DN$5)+DK91</f>
        <v>0</v>
      </c>
      <c r="DO91" s="13">
        <f>SUMIFS($F91:$CW91,$F$6:$CW$6,DO$6,$F$4:$CW$4,DO$5)+DL91</f>
        <v>0</v>
      </c>
      <c r="DP91" s="13">
        <f>SUMIFS($F91:$CW91,$F$6:$CW$6,DP$6,$F$4:$CW$4,DP$5)+DM91</f>
        <v>0</v>
      </c>
      <c r="DQ91" s="13">
        <f>SUMIFS($F91:$CW91,$F$6:$CW$6,DQ$6,$F$4:$CW$4,DQ$5)+DN91</f>
        <v>0</v>
      </c>
      <c r="DR91" s="13">
        <f>SUMIFS($F91:$CW91,$F$6:$CW$6,DR$6,$F$4:$CW$4,DR$5)+DO91</f>
        <v>0</v>
      </c>
      <c r="DS91" s="13">
        <f>SUMIFS($F91:$CW91,$F$6:$CW$6,DS$6,$F$4:$CW$4,DS$5)+DP91</f>
        <v>0</v>
      </c>
      <c r="DT91" s="13">
        <f>SUMIFS($F91:$CW91,$F$6:$CW$6,DT$6,$F$4:$CW$4,DT$5)+DQ91</f>
        <v>0</v>
      </c>
      <c r="DU91" s="13">
        <f>SUMIFS($F91:$CW91,$F$6:$CW$6,DU$6,$F$4:$CW$4,DU$5)+DR91</f>
        <v>0</v>
      </c>
      <c r="DV91" s="13">
        <f>SUMIFS($F91:$CW91,$F$6:$CW$6,DV$6,$F$4:$CW$4,DV$5)+DS91</f>
        <v>0</v>
      </c>
      <c r="DW91" s="13">
        <f>SUMIFS($F91:$CW91,$F$6:$CW$6,DW$6,$F$4:$CW$4,DW$5)+DT91</f>
        <v>0</v>
      </c>
      <c r="DX91" s="13">
        <f>SUMIFS($F91:$CW91,$F$6:$CW$6,DX$6,$F$4:$CW$4,DX$5)+DU91</f>
        <v>0</v>
      </c>
      <c r="DY91" s="13">
        <f>SUMIFS($F91:$CW91,$F$6:$CW$6,DY$6,$F$4:$CW$4,DY$5)+DV91</f>
        <v>0</v>
      </c>
      <c r="DZ91" s="13">
        <f>SUMIFS($F91:$CW91,$F$6:$CW$6,DZ$6,$F$4:$CW$4,DZ$5)+DW91</f>
        <v>0</v>
      </c>
      <c r="EA91" s="13">
        <f>SUMIFS($F91:$CW91,$F$6:$CW$6,EA$6,$F$4:$CW$4,EA$5)+DX91</f>
        <v>0</v>
      </c>
      <c r="EB91" s="13">
        <f>SUMIFS($F91:$CW91,$F$6:$CW$6,EB$6,$F$4:$CW$4,EB$5)+DY91</f>
        <v>0</v>
      </c>
      <c r="EC91" s="13">
        <f>SUMIFS($F91:$CW91,$F$6:$CW$6,EC$6,$F$4:$CW$4,EC$5)+DZ91</f>
        <v>0</v>
      </c>
      <c r="ED91" s="13">
        <f>SUMIFS($F91:$CW91,$F$6:$CW$6,ED$6,$F$4:$CW$4,ED$5)+EA91</f>
        <v>0</v>
      </c>
      <c r="EE91" s="13">
        <f>SUMIFS($F91:$CW91,$F$6:$CW$6,EE$6,$F$4:$CW$4,EE$5)+EB91</f>
        <v>0</v>
      </c>
      <c r="EF91" s="13">
        <f>SUMIFS($F91:$CW91,$F$6:$CW$6,EF$6,$F$4:$CW$4,EF$5)+EC91</f>
        <v>0</v>
      </c>
      <c r="EG91" s="13">
        <f>SUMIFS($F91:$CW91,$F$6:$CW$6,EG$6,$F$4:$CW$4,EG$5)+ED91</f>
        <v>0</v>
      </c>
      <c r="EH91" s="13">
        <f>SUMIFS($F91:$CW91,$F$6:$CW$6,EH$6,$F$4:$CW$4,EH$5)+EE91</f>
        <v>0</v>
      </c>
      <c r="EI91" s="13">
        <f>SUMIFS($F91:$CW91,$F$6:$CW$6,EI$6,$F$4:$CW$4,EI$5)+EF91</f>
        <v>0</v>
      </c>
      <c r="EJ91" s="13">
        <f>SUMIFS($F91:$CW91,$F$6:$CW$6,EJ$6,$F$4:$CW$4,EJ$5)+EG91</f>
        <v>0</v>
      </c>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20"/>
    </row>
    <row r="92" spans="2:212" x14ac:dyDescent="0.35">
      <c r="B92" s="23"/>
      <c r="D92" s="22" t="str">
        <f>IFERROR(VLOOKUP($B92,'[1]2. Budget'!$C$7:$CN$104,5,2),"-")</f>
        <v>-</v>
      </c>
      <c r="E92" s="22" t="str">
        <f>IFERROR(VLOOKUP($B92,'[1]2. Budget'!$C$7:$CN$104,7,2),"-")</f>
        <v>-</v>
      </c>
      <c r="BB92" s="19">
        <f>BK92/3</f>
        <v>0</v>
      </c>
      <c r="BC92" s="12">
        <f>SUMIFS('[1]3. Expenditure Journal'!$N:$N,'[1]3. Expenditure Journal'!$Y:$Y,'12. Data'!$B92,'[1]3. Expenditure Journal'!$B:$B,'12. Data'!BC$4)</f>
        <v>0</v>
      </c>
      <c r="BD92" s="21">
        <f>BB92-BC92</f>
        <v>0</v>
      </c>
      <c r="BE92" s="19">
        <f>BK92/3</f>
        <v>0</v>
      </c>
      <c r="BF92" s="12">
        <f>SUMIFS('[1]3. Expenditure Journal'!$N:$N,'[1]3. Expenditure Journal'!$Y:$Y,'12. Data'!$B92,'[1]3. Expenditure Journal'!$B:$B,'12. Data'!BF$4)</f>
        <v>0</v>
      </c>
      <c r="BG92" s="21">
        <f>BE92-BF92</f>
        <v>0</v>
      </c>
      <c r="BH92" s="19">
        <f>BK92/3</f>
        <v>0</v>
      </c>
      <c r="BI92" s="12">
        <f>SUMIFS('[1]3. Expenditure Journal'!$N:$N,'[1]3. Expenditure Journal'!$Y:$Y,'12. Data'!$B92,'[1]3. Expenditure Journal'!$B:$B,'12. Data'!BI$4)</f>
        <v>0</v>
      </c>
      <c r="BJ92" s="21">
        <f>BH92-BI92</f>
        <v>0</v>
      </c>
      <c r="BK92" s="18">
        <f>IFERROR(VLOOKUP($B92, '[1]2. Budget'!$C$10:$CN$93, 63, 2), 0)</f>
        <v>0</v>
      </c>
      <c r="BL92" s="18">
        <f>BC92+BF92+BI92</f>
        <v>0</v>
      </c>
      <c r="BM92" s="18">
        <f>BK92-BL92</f>
        <v>0</v>
      </c>
      <c r="BN92" s="19">
        <f>BW92/3</f>
        <v>0</v>
      </c>
      <c r="BO92" s="12">
        <f>SUMIFS('[1]3. Expenditure Journal'!$N:$N,'[1]3. Expenditure Journal'!$Y:$Y,'12. Data'!$B92,'[1]3. Expenditure Journal'!$B:$B,'12. Data'!BO$4)</f>
        <v>0</v>
      </c>
      <c r="BP92" s="21">
        <f>BN92-BO92</f>
        <v>0</v>
      </c>
      <c r="BQ92" s="19">
        <f>BW92/3</f>
        <v>0</v>
      </c>
      <c r="BR92" s="12">
        <f>SUMIFS('[1]3. Expenditure Journal'!$N:$N,'[1]3. Expenditure Journal'!$Y:$Y,'12. Data'!$B92,'[1]3. Expenditure Journal'!$B:$B,'12. Data'!BR$4)</f>
        <v>0</v>
      </c>
      <c r="BS92" s="21">
        <f>BQ92-BR92</f>
        <v>0</v>
      </c>
      <c r="BT92" s="19">
        <f>BW92/3</f>
        <v>0</v>
      </c>
      <c r="BU92" s="12">
        <f>SUMIFS('[1]3. Expenditure Journal'!$N:$N,'[1]3. Expenditure Journal'!$Y:$Y,'12. Data'!$B92,'[1]3. Expenditure Journal'!$B:$B,'12. Data'!BU$4)</f>
        <v>0</v>
      </c>
      <c r="BV92" s="21">
        <f>BT92-BU92</f>
        <v>0</v>
      </c>
      <c r="BW92" s="18">
        <f>IFERROR(VLOOKUP($B92, '[1]2. Budget'!$C$10:$CN$93, 68, 2), 0)</f>
        <v>0</v>
      </c>
      <c r="BX92" s="18">
        <f>BO92+BR92+BU92</f>
        <v>0</v>
      </c>
      <c r="BY92" s="18">
        <f>BW92-BX92</f>
        <v>0</v>
      </c>
      <c r="BZ92" s="19">
        <f>CI92/3</f>
        <v>0</v>
      </c>
      <c r="CA92" s="12">
        <f>SUMIFS('[1]3. Expenditure Journal'!$N:$N,'[1]3. Expenditure Journal'!$Y:$Y,'12. Data'!$B92,'[1]3. Expenditure Journal'!$B:$B,'12. Data'!CA$4)</f>
        <v>0</v>
      </c>
      <c r="CB92" s="21">
        <f>BZ92-CA92</f>
        <v>0</v>
      </c>
      <c r="CC92" s="19">
        <f>CI92/3</f>
        <v>0</v>
      </c>
      <c r="CD92" s="12">
        <f>SUMIFS('[1]3. Expenditure Journal'!$N:$N,'[1]3. Expenditure Journal'!$Y:$Y,'12. Data'!$B92,'[1]3. Expenditure Journal'!$B:$B,'12. Data'!CD$4)</f>
        <v>0</v>
      </c>
      <c r="CE92" s="21">
        <f>CC92-CD92</f>
        <v>0</v>
      </c>
      <c r="CF92" s="19">
        <f>CI92/3</f>
        <v>0</v>
      </c>
      <c r="CG92" s="12">
        <f>SUMIFS('[1]3. Expenditure Journal'!$N:$N,'[1]3. Expenditure Journal'!$Y:$Y,'12. Data'!$B92,'[1]3. Expenditure Journal'!$B:$B,'12. Data'!CG$4)</f>
        <v>0</v>
      </c>
      <c r="CH92" s="21">
        <f>CF92-CG92</f>
        <v>0</v>
      </c>
      <c r="CI92" s="18">
        <f>IFERROR(VLOOKUP($B92, '[1]2. Budget'!$C$10:$CN$93, 73, 2), 0)</f>
        <v>0</v>
      </c>
      <c r="CJ92" s="18">
        <f>CA92+CD92+CG92</f>
        <v>0</v>
      </c>
      <c r="CK92" s="18">
        <f>CI92-CJ92</f>
        <v>0</v>
      </c>
      <c r="CL92" s="19">
        <f>CU92/3</f>
        <v>0</v>
      </c>
      <c r="CM92" s="12">
        <f>SUMIFS('[1]3. Expenditure Journal'!$N:$N,'[1]3. Expenditure Journal'!$Y:$Y,'12. Data'!$B92,'[1]3. Expenditure Journal'!$B:$B,'12. Data'!CM$4)</f>
        <v>0</v>
      </c>
      <c r="CN92" s="21">
        <f>CL92-CM92</f>
        <v>0</v>
      </c>
      <c r="CO92" s="19">
        <f>CU92/3</f>
        <v>0</v>
      </c>
      <c r="CP92" s="12">
        <f>SUMIFS('[1]3. Expenditure Journal'!$N:$N,'[1]3. Expenditure Journal'!$Y:$Y,'12. Data'!$B92,'[1]3. Expenditure Journal'!$B:$B,'12. Data'!CP$4)</f>
        <v>0</v>
      </c>
      <c r="CQ92" s="21">
        <f>CO92-CP92</f>
        <v>0</v>
      </c>
      <c r="CR92" s="19">
        <f>CU92/3</f>
        <v>0</v>
      </c>
      <c r="CS92" s="12">
        <f>SUMIFS('[1]3. Expenditure Journal'!$N:$N,'[1]3. Expenditure Journal'!$Y:$Y,'12. Data'!$B92,'[1]3. Expenditure Journal'!$B:$B,'12. Data'!CS$4)</f>
        <v>0</v>
      </c>
      <c r="CT92" s="21">
        <f>CR92-CS92</f>
        <v>0</v>
      </c>
      <c r="CU92" s="18">
        <f>IFERROR(VLOOKUP($B92, '[1]2. Budget'!$C$10:$CN$93, 78, 2), 0)</f>
        <v>0</v>
      </c>
      <c r="CV92" s="18">
        <f>CM92+CP92+CS92</f>
        <v>0</v>
      </c>
      <c r="CW92" s="18">
        <f>CU92-CV92</f>
        <v>0</v>
      </c>
      <c r="DA92" s="12">
        <f>SUMIFS($F92:$CW92,$F$6:$CW$6,DA$6,$F$4:$CW$4,DA$5)+CX185</f>
        <v>0</v>
      </c>
      <c r="DB92" s="13">
        <f>SUMIFS($F92:$CW92,$F$6:$CW$6,DB$6,$F$4:$CW$4,DB$5)+CY92</f>
        <v>0</v>
      </c>
      <c r="DC92" s="13">
        <f>SUMIFS($F92:$CW92,$F$6:$CW$6,DC$6,$F$4:$CW$4,DC$5)+CZ92</f>
        <v>0</v>
      </c>
      <c r="DD92" s="13">
        <f>SUMIFS($F92:$CW92,$F$6:$CW$6,DD$6,$F$4:$CW$4,DD$5)+DA92</f>
        <v>0</v>
      </c>
      <c r="DE92" s="13">
        <f>SUMIFS($F92:$CW92,$F$6:$CW$6,DE$6,$F$4:$CW$4,DE$5)+DB92</f>
        <v>0</v>
      </c>
      <c r="DF92" s="13">
        <f>SUMIFS($F92:$CW92,$F$6:$CW$6,DF$6,$F$4:$CW$4,DF$5)+DC92</f>
        <v>0</v>
      </c>
      <c r="DG92" s="13">
        <f>SUMIFS($F92:$CW92,$F$6:$CW$6,DG$6,$F$4:$CW$4,DG$5)+DD92</f>
        <v>0</v>
      </c>
      <c r="DH92" s="13">
        <f>SUMIFS($F92:$CW92,$F$6:$CW$6,DH$6,$F$4:$CW$4,DH$5)+DE92</f>
        <v>0</v>
      </c>
      <c r="DI92" s="13">
        <f>SUMIFS($F92:$CW92,$F$6:$CW$6,DI$6,$F$4:$CW$4,DI$5)+DF92</f>
        <v>0</v>
      </c>
      <c r="DJ92" s="13">
        <f>SUMIFS($F92:$CW92,$F$6:$CW$6,DJ$6,$F$4:$CW$4,DJ$5)+DG92</f>
        <v>0</v>
      </c>
      <c r="DK92" s="13">
        <f>SUMIFS($F92:$CW92,$F$6:$CW$6,DK$6,$F$4:$CW$4,DK$5)+DH92</f>
        <v>0</v>
      </c>
      <c r="DL92" s="13">
        <f>SUMIFS($F92:$CW92,$F$6:$CW$6,DL$6,$F$4:$CW$4,DL$5)+DI92</f>
        <v>0</v>
      </c>
      <c r="DM92" s="13">
        <f>SUMIFS($F92:$CW92,$F$6:$CW$6,DM$6,$F$4:$CW$4,DM$5)+DJ92</f>
        <v>0</v>
      </c>
      <c r="DN92" s="13">
        <f>SUMIFS($F92:$CW92,$F$6:$CW$6,DN$6,$F$4:$CW$4,DN$5)+DK92</f>
        <v>0</v>
      </c>
      <c r="DO92" s="13">
        <f>SUMIFS($F92:$CW92,$F$6:$CW$6,DO$6,$F$4:$CW$4,DO$5)+DL92</f>
        <v>0</v>
      </c>
      <c r="DP92" s="13">
        <f>SUMIFS($F92:$CW92,$F$6:$CW$6,DP$6,$F$4:$CW$4,DP$5)+DM92</f>
        <v>0</v>
      </c>
      <c r="DQ92" s="13">
        <f>SUMIFS($F92:$CW92,$F$6:$CW$6,DQ$6,$F$4:$CW$4,DQ$5)+DN92</f>
        <v>0</v>
      </c>
      <c r="DR92" s="13">
        <f>SUMIFS($F92:$CW92,$F$6:$CW$6,DR$6,$F$4:$CW$4,DR$5)+DO92</f>
        <v>0</v>
      </c>
      <c r="DS92" s="13">
        <f>SUMIFS($F92:$CW92,$F$6:$CW$6,DS$6,$F$4:$CW$4,DS$5)+DP92</f>
        <v>0</v>
      </c>
      <c r="DT92" s="13">
        <f>SUMIFS($F92:$CW92,$F$6:$CW$6,DT$6,$F$4:$CW$4,DT$5)+DQ92</f>
        <v>0</v>
      </c>
      <c r="DU92" s="13">
        <f>SUMIFS($F92:$CW92,$F$6:$CW$6,DU$6,$F$4:$CW$4,DU$5)+DR92</f>
        <v>0</v>
      </c>
      <c r="DV92" s="13">
        <f>SUMIFS($F92:$CW92,$F$6:$CW$6,DV$6,$F$4:$CW$4,DV$5)+DS92</f>
        <v>0</v>
      </c>
      <c r="DW92" s="13">
        <f>SUMIFS($F92:$CW92,$F$6:$CW$6,DW$6,$F$4:$CW$4,DW$5)+DT92</f>
        <v>0</v>
      </c>
      <c r="DX92" s="13">
        <f>SUMIFS($F92:$CW92,$F$6:$CW$6,DX$6,$F$4:$CW$4,DX$5)+DU92</f>
        <v>0</v>
      </c>
      <c r="DY92" s="13">
        <f>SUMIFS($F92:$CW92,$F$6:$CW$6,DY$6,$F$4:$CW$4,DY$5)+DV92</f>
        <v>0</v>
      </c>
      <c r="DZ92" s="13">
        <f>SUMIFS($F92:$CW92,$F$6:$CW$6,DZ$6,$F$4:$CW$4,DZ$5)+DW92</f>
        <v>0</v>
      </c>
      <c r="EA92" s="13">
        <f>SUMIFS($F92:$CW92,$F$6:$CW$6,EA$6,$F$4:$CW$4,EA$5)+DX92</f>
        <v>0</v>
      </c>
      <c r="EB92" s="13">
        <f>SUMIFS($F92:$CW92,$F$6:$CW$6,EB$6,$F$4:$CW$4,EB$5)+DY92</f>
        <v>0</v>
      </c>
      <c r="EC92" s="13">
        <f>SUMIFS($F92:$CW92,$F$6:$CW$6,EC$6,$F$4:$CW$4,EC$5)+DZ92</f>
        <v>0</v>
      </c>
      <c r="ED92" s="13">
        <f>SUMIFS($F92:$CW92,$F$6:$CW$6,ED$6,$F$4:$CW$4,ED$5)+EA92</f>
        <v>0</v>
      </c>
      <c r="EE92" s="13">
        <f>SUMIFS($F92:$CW92,$F$6:$CW$6,EE$6,$F$4:$CW$4,EE$5)+EB92</f>
        <v>0</v>
      </c>
      <c r="EF92" s="13">
        <f>SUMIFS($F92:$CW92,$F$6:$CW$6,EF$6,$F$4:$CW$4,EF$5)+EC92</f>
        <v>0</v>
      </c>
      <c r="EG92" s="13">
        <f>SUMIFS($F92:$CW92,$F$6:$CW$6,EG$6,$F$4:$CW$4,EG$5)+ED92</f>
        <v>0</v>
      </c>
      <c r="EH92" s="13">
        <f>SUMIFS($F92:$CW92,$F$6:$CW$6,EH$6,$F$4:$CW$4,EH$5)+EE92</f>
        <v>0</v>
      </c>
      <c r="EI92" s="13">
        <f>SUMIFS($F92:$CW92,$F$6:$CW$6,EI$6,$F$4:$CW$4,EI$5)+EF92</f>
        <v>0</v>
      </c>
      <c r="EJ92" s="13">
        <f>SUMIFS($F92:$CW92,$F$6:$CW$6,EJ$6,$F$4:$CW$4,EJ$5)+EG92</f>
        <v>0</v>
      </c>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20"/>
    </row>
    <row r="93" spans="2:212" x14ac:dyDescent="0.35">
      <c r="B93" s="23"/>
      <c r="D93" s="22" t="str">
        <f>IFERROR(VLOOKUP($B93,'[1]2. Budget'!$C$7:$CN$104,5,2),"-")</f>
        <v>-</v>
      </c>
      <c r="E93" s="22" t="str">
        <f>IFERROR(VLOOKUP($B93,'[1]2. Budget'!$C$7:$CN$104,7,2),"-")</f>
        <v>-</v>
      </c>
      <c r="BB93" s="19">
        <f>BK93/3</f>
        <v>0</v>
      </c>
      <c r="BC93" s="12">
        <f>SUMIFS('[1]3. Expenditure Journal'!$N:$N,'[1]3. Expenditure Journal'!$Y:$Y,'12. Data'!$B93,'[1]3. Expenditure Journal'!$B:$B,'12. Data'!BC$4)</f>
        <v>0</v>
      </c>
      <c r="BD93" s="21">
        <f>BB93-BC93</f>
        <v>0</v>
      </c>
      <c r="BE93" s="19">
        <f>BK93/3</f>
        <v>0</v>
      </c>
      <c r="BF93" s="12">
        <f>SUMIFS('[1]3. Expenditure Journal'!$N:$N,'[1]3. Expenditure Journal'!$Y:$Y,'12. Data'!$B93,'[1]3. Expenditure Journal'!$B:$B,'12. Data'!BF$4)</f>
        <v>0</v>
      </c>
      <c r="BG93" s="21">
        <f>BE93-BF93</f>
        <v>0</v>
      </c>
      <c r="BH93" s="19">
        <f>BK93/3</f>
        <v>0</v>
      </c>
      <c r="BI93" s="12">
        <f>SUMIFS('[1]3. Expenditure Journal'!$N:$N,'[1]3. Expenditure Journal'!$Y:$Y,'12. Data'!$B93,'[1]3. Expenditure Journal'!$B:$B,'12. Data'!BI$4)</f>
        <v>0</v>
      </c>
      <c r="BJ93" s="21">
        <f>BH93-BI93</f>
        <v>0</v>
      </c>
      <c r="BK93" s="18">
        <f>IFERROR(VLOOKUP($B93, '[1]2. Budget'!$C$10:$CN$93, 63, 2), 0)</f>
        <v>0</v>
      </c>
      <c r="BL93" s="18">
        <f>BC93+BF93+BI93</f>
        <v>0</v>
      </c>
      <c r="BM93" s="18">
        <f>BK93-BL93</f>
        <v>0</v>
      </c>
      <c r="BN93" s="19">
        <f>BW93/3</f>
        <v>0</v>
      </c>
      <c r="BO93" s="12">
        <f>SUMIFS('[1]3. Expenditure Journal'!$N:$N,'[1]3. Expenditure Journal'!$Y:$Y,'12. Data'!$B93,'[1]3. Expenditure Journal'!$B:$B,'12. Data'!BO$4)</f>
        <v>0</v>
      </c>
      <c r="BP93" s="21">
        <f>BN93-BO93</f>
        <v>0</v>
      </c>
      <c r="BQ93" s="19">
        <f>BW93/3</f>
        <v>0</v>
      </c>
      <c r="BR93" s="12">
        <f>SUMIFS('[1]3. Expenditure Journal'!$N:$N,'[1]3. Expenditure Journal'!$Y:$Y,'12. Data'!$B93,'[1]3. Expenditure Journal'!$B:$B,'12. Data'!BR$4)</f>
        <v>0</v>
      </c>
      <c r="BS93" s="21">
        <f>BQ93-BR93</f>
        <v>0</v>
      </c>
      <c r="BT93" s="19">
        <f>BW93/3</f>
        <v>0</v>
      </c>
      <c r="BU93" s="12">
        <f>SUMIFS('[1]3. Expenditure Journal'!$N:$N,'[1]3. Expenditure Journal'!$Y:$Y,'12. Data'!$B93,'[1]3. Expenditure Journal'!$B:$B,'12. Data'!BU$4)</f>
        <v>0</v>
      </c>
      <c r="BV93" s="21">
        <f>BT93-BU93</f>
        <v>0</v>
      </c>
      <c r="BW93" s="18">
        <f>IFERROR(VLOOKUP($B93, '[1]2. Budget'!$C$10:$CN$93, 68, 2), 0)</f>
        <v>0</v>
      </c>
      <c r="BX93" s="18">
        <f>BO93+BR93+BU93</f>
        <v>0</v>
      </c>
      <c r="BY93" s="18">
        <f>BW93-BX93</f>
        <v>0</v>
      </c>
      <c r="BZ93" s="19">
        <f>CI93/3</f>
        <v>0</v>
      </c>
      <c r="CA93" s="12">
        <f>SUMIFS('[1]3. Expenditure Journal'!$N:$N,'[1]3. Expenditure Journal'!$Y:$Y,'12. Data'!$B93,'[1]3. Expenditure Journal'!$B:$B,'12. Data'!CA$4)</f>
        <v>0</v>
      </c>
      <c r="CB93" s="21">
        <f>BZ93-CA93</f>
        <v>0</v>
      </c>
      <c r="CC93" s="19">
        <f>CI93/3</f>
        <v>0</v>
      </c>
      <c r="CD93" s="12">
        <f>SUMIFS('[1]3. Expenditure Journal'!$N:$N,'[1]3. Expenditure Journal'!$Y:$Y,'12. Data'!$B93,'[1]3. Expenditure Journal'!$B:$B,'12. Data'!CD$4)</f>
        <v>0</v>
      </c>
      <c r="CE93" s="21">
        <f>CC93-CD93</f>
        <v>0</v>
      </c>
      <c r="CF93" s="19">
        <f>CI93/3</f>
        <v>0</v>
      </c>
      <c r="CG93" s="12">
        <f>SUMIFS('[1]3. Expenditure Journal'!$N:$N,'[1]3. Expenditure Journal'!$Y:$Y,'12. Data'!$B93,'[1]3. Expenditure Journal'!$B:$B,'12. Data'!CG$4)</f>
        <v>0</v>
      </c>
      <c r="CH93" s="21">
        <f>CF93-CG93</f>
        <v>0</v>
      </c>
      <c r="CI93" s="18">
        <f>IFERROR(VLOOKUP($B93, '[1]2. Budget'!$C$10:$CN$93, 73, 2), 0)</f>
        <v>0</v>
      </c>
      <c r="CJ93" s="18">
        <f>CA93+CD93+CG93</f>
        <v>0</v>
      </c>
      <c r="CK93" s="18">
        <f>CI93-CJ93</f>
        <v>0</v>
      </c>
      <c r="CL93" s="19">
        <f>CU93/3</f>
        <v>0</v>
      </c>
      <c r="CM93" s="12">
        <f>SUMIFS('[1]3. Expenditure Journal'!$N:$N,'[1]3. Expenditure Journal'!$Y:$Y,'12. Data'!$B93,'[1]3. Expenditure Journal'!$B:$B,'12. Data'!CM$4)</f>
        <v>0</v>
      </c>
      <c r="CN93" s="21">
        <f>CL93-CM93</f>
        <v>0</v>
      </c>
      <c r="CO93" s="19">
        <f>CU93/3</f>
        <v>0</v>
      </c>
      <c r="CP93" s="12">
        <f>SUMIFS('[1]3. Expenditure Journal'!$N:$N,'[1]3. Expenditure Journal'!$Y:$Y,'12. Data'!$B93,'[1]3. Expenditure Journal'!$B:$B,'12. Data'!CP$4)</f>
        <v>0</v>
      </c>
      <c r="CQ93" s="21">
        <f>CO93-CP93</f>
        <v>0</v>
      </c>
      <c r="CR93" s="19">
        <f>CU93/3</f>
        <v>0</v>
      </c>
      <c r="CS93" s="12">
        <f>SUMIFS('[1]3. Expenditure Journal'!$N:$N,'[1]3. Expenditure Journal'!$Y:$Y,'12. Data'!$B93,'[1]3. Expenditure Journal'!$B:$B,'12. Data'!CS$4)</f>
        <v>0</v>
      </c>
      <c r="CT93" s="21">
        <f>CR93-CS93</f>
        <v>0</v>
      </c>
      <c r="CU93" s="18">
        <f>IFERROR(VLOOKUP($B93, '[1]2. Budget'!$C$10:$CN$93, 78, 2), 0)</f>
        <v>0</v>
      </c>
      <c r="CV93" s="18">
        <f>CM93+CP93+CS93</f>
        <v>0</v>
      </c>
      <c r="CW93" s="18">
        <f>CU93-CV93</f>
        <v>0</v>
      </c>
      <c r="DA93" s="12">
        <f>SUMIFS($F93:$CW93,$F$6:$CW$6,DA$6,$F$4:$CW$4,DA$5)+CX186</f>
        <v>0</v>
      </c>
      <c r="DB93" s="13">
        <f>SUMIFS($F93:$CW93,$F$6:$CW$6,DB$6,$F$4:$CW$4,DB$5)+CY93</f>
        <v>0</v>
      </c>
      <c r="DC93" s="13">
        <f>SUMIFS($F93:$CW93,$F$6:$CW$6,DC$6,$F$4:$CW$4,DC$5)+CZ93</f>
        <v>0</v>
      </c>
      <c r="DD93" s="13">
        <f>SUMIFS($F93:$CW93,$F$6:$CW$6,DD$6,$F$4:$CW$4,DD$5)+DA93</f>
        <v>0</v>
      </c>
      <c r="DE93" s="13">
        <f>SUMIFS($F93:$CW93,$F$6:$CW$6,DE$6,$F$4:$CW$4,DE$5)+DB93</f>
        <v>0</v>
      </c>
      <c r="DF93" s="13">
        <f>SUMIFS($F93:$CW93,$F$6:$CW$6,DF$6,$F$4:$CW$4,DF$5)+DC93</f>
        <v>0</v>
      </c>
      <c r="DG93" s="13">
        <f>SUMIFS($F93:$CW93,$F$6:$CW$6,DG$6,$F$4:$CW$4,DG$5)+DD93</f>
        <v>0</v>
      </c>
      <c r="DH93" s="13">
        <f>SUMIFS($F93:$CW93,$F$6:$CW$6,DH$6,$F$4:$CW$4,DH$5)+DE93</f>
        <v>0</v>
      </c>
      <c r="DI93" s="13">
        <f>SUMIFS($F93:$CW93,$F$6:$CW$6,DI$6,$F$4:$CW$4,DI$5)+DF93</f>
        <v>0</v>
      </c>
      <c r="DJ93" s="13">
        <f>SUMIFS($F93:$CW93,$F$6:$CW$6,DJ$6,$F$4:$CW$4,DJ$5)+DG93</f>
        <v>0</v>
      </c>
      <c r="DK93" s="13">
        <f>SUMIFS($F93:$CW93,$F$6:$CW$6,DK$6,$F$4:$CW$4,DK$5)+DH93</f>
        <v>0</v>
      </c>
      <c r="DL93" s="13">
        <f>SUMIFS($F93:$CW93,$F$6:$CW$6,DL$6,$F$4:$CW$4,DL$5)+DI93</f>
        <v>0</v>
      </c>
      <c r="DM93" s="13">
        <f>SUMIFS($F93:$CW93,$F$6:$CW$6,DM$6,$F$4:$CW$4,DM$5)+DJ93</f>
        <v>0</v>
      </c>
      <c r="DN93" s="13">
        <f>SUMIFS($F93:$CW93,$F$6:$CW$6,DN$6,$F$4:$CW$4,DN$5)+DK93</f>
        <v>0</v>
      </c>
      <c r="DO93" s="13">
        <f>SUMIFS($F93:$CW93,$F$6:$CW$6,DO$6,$F$4:$CW$4,DO$5)+DL93</f>
        <v>0</v>
      </c>
      <c r="DP93" s="13">
        <f>SUMIFS($F93:$CW93,$F$6:$CW$6,DP$6,$F$4:$CW$4,DP$5)+DM93</f>
        <v>0</v>
      </c>
      <c r="DQ93" s="13">
        <f>SUMIFS($F93:$CW93,$F$6:$CW$6,DQ$6,$F$4:$CW$4,DQ$5)+DN93</f>
        <v>0</v>
      </c>
      <c r="DR93" s="13">
        <f>SUMIFS($F93:$CW93,$F$6:$CW$6,DR$6,$F$4:$CW$4,DR$5)+DO93</f>
        <v>0</v>
      </c>
      <c r="DS93" s="13">
        <f>SUMIFS($F93:$CW93,$F$6:$CW$6,DS$6,$F$4:$CW$4,DS$5)+DP93</f>
        <v>0</v>
      </c>
      <c r="DT93" s="13">
        <f>SUMIFS($F93:$CW93,$F$6:$CW$6,DT$6,$F$4:$CW$4,DT$5)+DQ93</f>
        <v>0</v>
      </c>
      <c r="DU93" s="13">
        <f>SUMIFS($F93:$CW93,$F$6:$CW$6,DU$6,$F$4:$CW$4,DU$5)+DR93</f>
        <v>0</v>
      </c>
      <c r="DV93" s="13">
        <f>SUMIFS($F93:$CW93,$F$6:$CW$6,DV$6,$F$4:$CW$4,DV$5)+DS93</f>
        <v>0</v>
      </c>
      <c r="DW93" s="13">
        <f>SUMIFS($F93:$CW93,$F$6:$CW$6,DW$6,$F$4:$CW$4,DW$5)+DT93</f>
        <v>0</v>
      </c>
      <c r="DX93" s="13">
        <f>SUMIFS($F93:$CW93,$F$6:$CW$6,DX$6,$F$4:$CW$4,DX$5)+DU93</f>
        <v>0</v>
      </c>
      <c r="DY93" s="13">
        <f>SUMIFS($F93:$CW93,$F$6:$CW$6,DY$6,$F$4:$CW$4,DY$5)+DV93</f>
        <v>0</v>
      </c>
      <c r="DZ93" s="13">
        <f>SUMIFS($F93:$CW93,$F$6:$CW$6,DZ$6,$F$4:$CW$4,DZ$5)+DW93</f>
        <v>0</v>
      </c>
      <c r="EA93" s="13">
        <f>SUMIFS($F93:$CW93,$F$6:$CW$6,EA$6,$F$4:$CW$4,EA$5)+DX93</f>
        <v>0</v>
      </c>
      <c r="EB93" s="13">
        <f>SUMIFS($F93:$CW93,$F$6:$CW$6,EB$6,$F$4:$CW$4,EB$5)+DY93</f>
        <v>0</v>
      </c>
      <c r="EC93" s="13">
        <f>SUMIFS($F93:$CW93,$F$6:$CW$6,EC$6,$F$4:$CW$4,EC$5)+DZ93</f>
        <v>0</v>
      </c>
      <c r="ED93" s="13">
        <f>SUMIFS($F93:$CW93,$F$6:$CW$6,ED$6,$F$4:$CW$4,ED$5)+EA93</f>
        <v>0</v>
      </c>
      <c r="EE93" s="13">
        <f>SUMIFS($F93:$CW93,$F$6:$CW$6,EE$6,$F$4:$CW$4,EE$5)+EB93</f>
        <v>0</v>
      </c>
      <c r="EF93" s="13">
        <f>SUMIFS($F93:$CW93,$F$6:$CW$6,EF$6,$F$4:$CW$4,EF$5)+EC93</f>
        <v>0</v>
      </c>
      <c r="EG93" s="13">
        <f>SUMIFS($F93:$CW93,$F$6:$CW$6,EG$6,$F$4:$CW$4,EG$5)+ED93</f>
        <v>0</v>
      </c>
      <c r="EH93" s="13">
        <f>SUMIFS($F93:$CW93,$F$6:$CW$6,EH$6,$F$4:$CW$4,EH$5)+EE93</f>
        <v>0</v>
      </c>
      <c r="EI93" s="13">
        <f>SUMIFS($F93:$CW93,$F$6:$CW$6,EI$6,$F$4:$CW$4,EI$5)+EF93</f>
        <v>0</v>
      </c>
      <c r="EJ93" s="13">
        <f>SUMIFS($F93:$CW93,$F$6:$CW$6,EJ$6,$F$4:$CW$4,EJ$5)+EG93</f>
        <v>0</v>
      </c>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20"/>
    </row>
    <row r="94" spans="2:212" x14ac:dyDescent="0.35">
      <c r="B94" s="23"/>
      <c r="D94" s="22" t="str">
        <f>IFERROR(VLOOKUP($B94,'[1]2. Budget'!$C$7:$CN$104,5,2),"-")</f>
        <v>-</v>
      </c>
      <c r="E94" s="22" t="str">
        <f>IFERROR(VLOOKUP($B94,'[1]2. Budget'!$C$7:$CN$104,7,2),"-")</f>
        <v>-</v>
      </c>
      <c r="BB94" s="19">
        <f>BK94/3</f>
        <v>0</v>
      </c>
      <c r="BC94" s="12">
        <f>SUMIFS('[1]3. Expenditure Journal'!$N:$N,'[1]3. Expenditure Journal'!$Y:$Y,'12. Data'!$B94,'[1]3. Expenditure Journal'!$B:$B,'12. Data'!BC$4)</f>
        <v>0</v>
      </c>
      <c r="BD94" s="21">
        <f>BB94-BC94</f>
        <v>0</v>
      </c>
      <c r="BE94" s="19">
        <f>BK94/3</f>
        <v>0</v>
      </c>
      <c r="BF94" s="12">
        <f>SUMIFS('[1]3. Expenditure Journal'!$N:$N,'[1]3. Expenditure Journal'!$Y:$Y,'12. Data'!$B94,'[1]3. Expenditure Journal'!$B:$B,'12. Data'!BF$4)</f>
        <v>0</v>
      </c>
      <c r="BG94" s="21">
        <f>BE94-BF94</f>
        <v>0</v>
      </c>
      <c r="BH94" s="19">
        <f>BK94/3</f>
        <v>0</v>
      </c>
      <c r="BI94" s="12">
        <f>SUMIFS('[1]3. Expenditure Journal'!$N:$N,'[1]3. Expenditure Journal'!$Y:$Y,'12. Data'!$B94,'[1]3. Expenditure Journal'!$B:$B,'12. Data'!BI$4)</f>
        <v>0</v>
      </c>
      <c r="BJ94" s="21">
        <f>BH94-BI94</f>
        <v>0</v>
      </c>
      <c r="BK94" s="18">
        <f>IFERROR(VLOOKUP($B94, '[1]2. Budget'!$C$10:$CN$93, 63, 2), 0)</f>
        <v>0</v>
      </c>
      <c r="BL94" s="18">
        <f>BC94+BF94+BI94</f>
        <v>0</v>
      </c>
      <c r="BM94" s="18">
        <f>BK94-BL94</f>
        <v>0</v>
      </c>
      <c r="BN94" s="19">
        <f>BW94/3</f>
        <v>0</v>
      </c>
      <c r="BO94" s="12">
        <f>SUMIFS('[1]3. Expenditure Journal'!$N:$N,'[1]3. Expenditure Journal'!$Y:$Y,'12. Data'!$B94,'[1]3. Expenditure Journal'!$B:$B,'12. Data'!BO$4)</f>
        <v>0</v>
      </c>
      <c r="BP94" s="21">
        <f>BN94-BO94</f>
        <v>0</v>
      </c>
      <c r="BQ94" s="19">
        <f>BW94/3</f>
        <v>0</v>
      </c>
      <c r="BR94" s="12">
        <f>SUMIFS('[1]3. Expenditure Journal'!$N:$N,'[1]3. Expenditure Journal'!$Y:$Y,'12. Data'!$B94,'[1]3. Expenditure Journal'!$B:$B,'12. Data'!BR$4)</f>
        <v>0</v>
      </c>
      <c r="BS94" s="21">
        <f>BQ94-BR94</f>
        <v>0</v>
      </c>
      <c r="BT94" s="19">
        <f>BW94/3</f>
        <v>0</v>
      </c>
      <c r="BU94" s="12">
        <f>SUMIFS('[1]3. Expenditure Journal'!$N:$N,'[1]3. Expenditure Journal'!$Y:$Y,'12. Data'!$B94,'[1]3. Expenditure Journal'!$B:$B,'12. Data'!BU$4)</f>
        <v>0</v>
      </c>
      <c r="BV94" s="21">
        <f>BT94-BU94</f>
        <v>0</v>
      </c>
      <c r="BW94" s="18">
        <f>IFERROR(VLOOKUP($B94, '[1]2. Budget'!$C$10:$CN$93, 68, 2), 0)</f>
        <v>0</v>
      </c>
      <c r="BX94" s="18">
        <f>BO94+BR94+BU94</f>
        <v>0</v>
      </c>
      <c r="BY94" s="18">
        <f>BW94-BX94</f>
        <v>0</v>
      </c>
      <c r="BZ94" s="19">
        <f>CI94/3</f>
        <v>0</v>
      </c>
      <c r="CA94" s="12">
        <f>SUMIFS('[1]3. Expenditure Journal'!$N:$N,'[1]3. Expenditure Journal'!$Y:$Y,'12. Data'!$B94,'[1]3. Expenditure Journal'!$B:$B,'12. Data'!CA$4)</f>
        <v>0</v>
      </c>
      <c r="CB94" s="21">
        <f>BZ94-CA94</f>
        <v>0</v>
      </c>
      <c r="CC94" s="19">
        <f>CI94/3</f>
        <v>0</v>
      </c>
      <c r="CD94" s="12">
        <f>SUMIFS('[1]3. Expenditure Journal'!$N:$N,'[1]3. Expenditure Journal'!$Y:$Y,'12. Data'!$B94,'[1]3. Expenditure Journal'!$B:$B,'12. Data'!CD$4)</f>
        <v>0</v>
      </c>
      <c r="CE94" s="21">
        <f>CC94-CD94</f>
        <v>0</v>
      </c>
      <c r="CF94" s="19">
        <f>CI94/3</f>
        <v>0</v>
      </c>
      <c r="CG94" s="12">
        <f>SUMIFS('[1]3. Expenditure Journal'!$N:$N,'[1]3. Expenditure Journal'!$Y:$Y,'12. Data'!$B94,'[1]3. Expenditure Journal'!$B:$B,'12. Data'!CG$4)</f>
        <v>0</v>
      </c>
      <c r="CH94" s="21">
        <f>CF94-CG94</f>
        <v>0</v>
      </c>
      <c r="CI94" s="18">
        <f>IFERROR(VLOOKUP($B94, '[1]2. Budget'!$C$10:$CN$93, 73, 2), 0)</f>
        <v>0</v>
      </c>
      <c r="CJ94" s="18">
        <f>CA94+CD94+CG94</f>
        <v>0</v>
      </c>
      <c r="CK94" s="18">
        <f>CI94-CJ94</f>
        <v>0</v>
      </c>
      <c r="CL94" s="19">
        <f>CU94/3</f>
        <v>0</v>
      </c>
      <c r="CM94" s="12">
        <f>SUMIFS('[1]3. Expenditure Journal'!$N:$N,'[1]3. Expenditure Journal'!$Y:$Y,'12. Data'!$B94,'[1]3. Expenditure Journal'!$B:$B,'12. Data'!CM$4)</f>
        <v>0</v>
      </c>
      <c r="CN94" s="21">
        <f>CL94-CM94</f>
        <v>0</v>
      </c>
      <c r="CO94" s="19">
        <f>CU94/3</f>
        <v>0</v>
      </c>
      <c r="CP94" s="12">
        <f>SUMIFS('[1]3. Expenditure Journal'!$N:$N,'[1]3. Expenditure Journal'!$Y:$Y,'12. Data'!$B94,'[1]3. Expenditure Journal'!$B:$B,'12. Data'!CP$4)</f>
        <v>0</v>
      </c>
      <c r="CQ94" s="21">
        <f>CO94-CP94</f>
        <v>0</v>
      </c>
      <c r="CR94" s="19">
        <f>CU94/3</f>
        <v>0</v>
      </c>
      <c r="CS94" s="12">
        <f>SUMIFS('[1]3. Expenditure Journal'!$N:$N,'[1]3. Expenditure Journal'!$Y:$Y,'12. Data'!$B94,'[1]3. Expenditure Journal'!$B:$B,'12. Data'!CS$4)</f>
        <v>0</v>
      </c>
      <c r="CT94" s="21">
        <f>CR94-CS94</f>
        <v>0</v>
      </c>
      <c r="CU94" s="18">
        <f>IFERROR(VLOOKUP($B94, '[1]2. Budget'!$C$10:$CN$93, 78, 2), 0)</f>
        <v>0</v>
      </c>
      <c r="CV94" s="18">
        <f>CM94+CP94+CS94</f>
        <v>0</v>
      </c>
      <c r="CW94" s="18">
        <f>CU94-CV94</f>
        <v>0</v>
      </c>
      <c r="DA94" s="12">
        <f>SUMIFS($F94:$CW94,$F$6:$CW$6,DA$6,$F$4:$CW$4,DA$5)+CX187</f>
        <v>0</v>
      </c>
      <c r="DB94" s="13">
        <f>SUMIFS($F94:$CW94,$F$6:$CW$6,DB$6,$F$4:$CW$4,DB$5)+CY94</f>
        <v>0</v>
      </c>
      <c r="DC94" s="13">
        <f>SUMIFS($F94:$CW94,$F$6:$CW$6,DC$6,$F$4:$CW$4,DC$5)+CZ94</f>
        <v>0</v>
      </c>
      <c r="DD94" s="13">
        <f>SUMIFS($F94:$CW94,$F$6:$CW$6,DD$6,$F$4:$CW$4,DD$5)+DA94</f>
        <v>0</v>
      </c>
      <c r="DE94" s="13">
        <f>SUMIFS($F94:$CW94,$F$6:$CW$6,DE$6,$F$4:$CW$4,DE$5)+DB94</f>
        <v>0</v>
      </c>
      <c r="DF94" s="13">
        <f>SUMIFS($F94:$CW94,$F$6:$CW$6,DF$6,$F$4:$CW$4,DF$5)+DC94</f>
        <v>0</v>
      </c>
      <c r="DG94" s="13">
        <f>SUMIFS($F94:$CW94,$F$6:$CW$6,DG$6,$F$4:$CW$4,DG$5)+DD94</f>
        <v>0</v>
      </c>
      <c r="DH94" s="13">
        <f>SUMIFS($F94:$CW94,$F$6:$CW$6,DH$6,$F$4:$CW$4,DH$5)+DE94</f>
        <v>0</v>
      </c>
      <c r="DI94" s="13">
        <f>SUMIFS($F94:$CW94,$F$6:$CW$6,DI$6,$F$4:$CW$4,DI$5)+DF94</f>
        <v>0</v>
      </c>
      <c r="DJ94" s="13">
        <f>SUMIFS($F94:$CW94,$F$6:$CW$6,DJ$6,$F$4:$CW$4,DJ$5)+DG94</f>
        <v>0</v>
      </c>
      <c r="DK94" s="13">
        <f>SUMIFS($F94:$CW94,$F$6:$CW$6,DK$6,$F$4:$CW$4,DK$5)+DH94</f>
        <v>0</v>
      </c>
      <c r="DL94" s="13">
        <f>SUMIFS($F94:$CW94,$F$6:$CW$6,DL$6,$F$4:$CW$4,DL$5)+DI94</f>
        <v>0</v>
      </c>
      <c r="DM94" s="13">
        <f>SUMIFS($F94:$CW94,$F$6:$CW$6,DM$6,$F$4:$CW$4,DM$5)+DJ94</f>
        <v>0</v>
      </c>
      <c r="DN94" s="13">
        <f>SUMIFS($F94:$CW94,$F$6:$CW$6,DN$6,$F$4:$CW$4,DN$5)+DK94</f>
        <v>0</v>
      </c>
      <c r="DO94" s="13">
        <f>SUMIFS($F94:$CW94,$F$6:$CW$6,DO$6,$F$4:$CW$4,DO$5)+DL94</f>
        <v>0</v>
      </c>
      <c r="DP94" s="13">
        <f>SUMIFS($F94:$CW94,$F$6:$CW$6,DP$6,$F$4:$CW$4,DP$5)+DM94</f>
        <v>0</v>
      </c>
      <c r="DQ94" s="13">
        <f>SUMIFS($F94:$CW94,$F$6:$CW$6,DQ$6,$F$4:$CW$4,DQ$5)+DN94</f>
        <v>0</v>
      </c>
      <c r="DR94" s="13">
        <f>SUMIFS($F94:$CW94,$F$6:$CW$6,DR$6,$F$4:$CW$4,DR$5)+DO94</f>
        <v>0</v>
      </c>
      <c r="DS94" s="13">
        <f>SUMIFS($F94:$CW94,$F$6:$CW$6,DS$6,$F$4:$CW$4,DS$5)+DP94</f>
        <v>0</v>
      </c>
      <c r="DT94" s="13">
        <f>SUMIFS($F94:$CW94,$F$6:$CW$6,DT$6,$F$4:$CW$4,DT$5)+DQ94</f>
        <v>0</v>
      </c>
      <c r="DU94" s="13">
        <f>SUMIFS($F94:$CW94,$F$6:$CW$6,DU$6,$F$4:$CW$4,DU$5)+DR94</f>
        <v>0</v>
      </c>
      <c r="DV94" s="13">
        <f>SUMIFS($F94:$CW94,$F$6:$CW$6,DV$6,$F$4:$CW$4,DV$5)+DS94</f>
        <v>0</v>
      </c>
      <c r="DW94" s="13">
        <f>SUMIFS($F94:$CW94,$F$6:$CW$6,DW$6,$F$4:$CW$4,DW$5)+DT94</f>
        <v>0</v>
      </c>
      <c r="DX94" s="13">
        <f>SUMIFS($F94:$CW94,$F$6:$CW$6,DX$6,$F$4:$CW$4,DX$5)+DU94</f>
        <v>0</v>
      </c>
      <c r="DY94" s="13">
        <f>SUMIFS($F94:$CW94,$F$6:$CW$6,DY$6,$F$4:$CW$4,DY$5)+DV94</f>
        <v>0</v>
      </c>
      <c r="DZ94" s="13">
        <f>SUMIFS($F94:$CW94,$F$6:$CW$6,DZ$6,$F$4:$CW$4,DZ$5)+DW94</f>
        <v>0</v>
      </c>
      <c r="EA94" s="13">
        <f>SUMIFS($F94:$CW94,$F$6:$CW$6,EA$6,$F$4:$CW$4,EA$5)+DX94</f>
        <v>0</v>
      </c>
      <c r="EB94" s="13">
        <f>SUMIFS($F94:$CW94,$F$6:$CW$6,EB$6,$F$4:$CW$4,EB$5)+DY94</f>
        <v>0</v>
      </c>
      <c r="EC94" s="13">
        <f>SUMIFS($F94:$CW94,$F$6:$CW$6,EC$6,$F$4:$CW$4,EC$5)+DZ94</f>
        <v>0</v>
      </c>
      <c r="ED94" s="13">
        <f>SUMIFS($F94:$CW94,$F$6:$CW$6,ED$6,$F$4:$CW$4,ED$5)+EA94</f>
        <v>0</v>
      </c>
      <c r="EE94" s="13">
        <f>SUMIFS($F94:$CW94,$F$6:$CW$6,EE$6,$F$4:$CW$4,EE$5)+EB94</f>
        <v>0</v>
      </c>
      <c r="EF94" s="13">
        <f>SUMIFS($F94:$CW94,$F$6:$CW$6,EF$6,$F$4:$CW$4,EF$5)+EC94</f>
        <v>0</v>
      </c>
      <c r="EG94" s="13">
        <f>SUMIFS($F94:$CW94,$F$6:$CW$6,EG$6,$F$4:$CW$4,EG$5)+ED94</f>
        <v>0</v>
      </c>
      <c r="EH94" s="13">
        <f>SUMIFS($F94:$CW94,$F$6:$CW$6,EH$6,$F$4:$CW$4,EH$5)+EE94</f>
        <v>0</v>
      </c>
      <c r="EI94" s="13">
        <f>SUMIFS($F94:$CW94,$F$6:$CW$6,EI$6,$F$4:$CW$4,EI$5)+EF94</f>
        <v>0</v>
      </c>
      <c r="EJ94" s="13">
        <f>SUMIFS($F94:$CW94,$F$6:$CW$6,EJ$6,$F$4:$CW$4,EJ$5)+EG94</f>
        <v>0</v>
      </c>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20"/>
    </row>
    <row r="95" spans="2:212" x14ac:dyDescent="0.35">
      <c r="B95" s="23"/>
      <c r="D95" s="22" t="str">
        <f>IFERROR(VLOOKUP($B95,'[1]2. Budget'!$C$7:$CN$104,5,2),"-")</f>
        <v>-</v>
      </c>
      <c r="E95" s="22" t="str">
        <f>IFERROR(VLOOKUP($B95,'[1]2. Budget'!$C$7:$CN$104,7,2),"-")</f>
        <v>-</v>
      </c>
      <c r="BB95" s="19">
        <f>BK95/3</f>
        <v>0</v>
      </c>
      <c r="BC95" s="12">
        <f>SUMIFS('[1]3. Expenditure Journal'!$N:$N,'[1]3. Expenditure Journal'!$Y:$Y,'12. Data'!$B95,'[1]3. Expenditure Journal'!$B:$B,'12. Data'!BC$4)</f>
        <v>0</v>
      </c>
      <c r="BD95" s="21">
        <f>BB95-BC95</f>
        <v>0</v>
      </c>
      <c r="BE95" s="19">
        <f>BK95/3</f>
        <v>0</v>
      </c>
      <c r="BF95" s="12">
        <f>SUMIFS('[1]3. Expenditure Journal'!$N:$N,'[1]3. Expenditure Journal'!$Y:$Y,'12. Data'!$B95,'[1]3. Expenditure Journal'!$B:$B,'12. Data'!BF$4)</f>
        <v>0</v>
      </c>
      <c r="BG95" s="21">
        <f>BE95-BF95</f>
        <v>0</v>
      </c>
      <c r="BH95" s="19">
        <f>BK95/3</f>
        <v>0</v>
      </c>
      <c r="BI95" s="12">
        <f>SUMIFS('[1]3. Expenditure Journal'!$N:$N,'[1]3. Expenditure Journal'!$Y:$Y,'12. Data'!$B95,'[1]3. Expenditure Journal'!$B:$B,'12. Data'!BI$4)</f>
        <v>0</v>
      </c>
      <c r="BJ95" s="21">
        <f>BH95-BI95</f>
        <v>0</v>
      </c>
      <c r="BK95" s="18">
        <f>IFERROR(VLOOKUP($B95, '[1]2. Budget'!$C$10:$CN$93, 63, 2), 0)</f>
        <v>0</v>
      </c>
      <c r="BL95" s="18">
        <f>BC95+BF95+BI95</f>
        <v>0</v>
      </c>
      <c r="BM95" s="18">
        <f>BK95-BL95</f>
        <v>0</v>
      </c>
      <c r="BN95" s="19">
        <f>BW95/3</f>
        <v>0</v>
      </c>
      <c r="BO95" s="12">
        <f>SUMIFS('[1]3. Expenditure Journal'!$N:$N,'[1]3. Expenditure Journal'!$Y:$Y,'12. Data'!$B95,'[1]3. Expenditure Journal'!$B:$B,'12. Data'!BO$4)</f>
        <v>0</v>
      </c>
      <c r="BP95" s="21">
        <f>BN95-BO95</f>
        <v>0</v>
      </c>
      <c r="BQ95" s="19">
        <f>BW95/3</f>
        <v>0</v>
      </c>
      <c r="BR95" s="12">
        <f>SUMIFS('[1]3. Expenditure Journal'!$N:$N,'[1]3. Expenditure Journal'!$Y:$Y,'12. Data'!$B95,'[1]3. Expenditure Journal'!$B:$B,'12. Data'!BR$4)</f>
        <v>0</v>
      </c>
      <c r="BS95" s="21">
        <f>BQ95-BR95</f>
        <v>0</v>
      </c>
      <c r="BT95" s="19">
        <f>BW95/3</f>
        <v>0</v>
      </c>
      <c r="BU95" s="12">
        <f>SUMIFS('[1]3. Expenditure Journal'!$N:$N,'[1]3. Expenditure Journal'!$Y:$Y,'12. Data'!$B95,'[1]3. Expenditure Journal'!$B:$B,'12. Data'!BU$4)</f>
        <v>0</v>
      </c>
      <c r="BV95" s="21">
        <f>BT95-BU95</f>
        <v>0</v>
      </c>
      <c r="BW95" s="18">
        <f>IFERROR(VLOOKUP($B95, '[1]2. Budget'!$C$10:$CN$93, 68, 2), 0)</f>
        <v>0</v>
      </c>
      <c r="BX95" s="18">
        <f>BO95+BR95+BU95</f>
        <v>0</v>
      </c>
      <c r="BY95" s="18">
        <f>BW95-BX95</f>
        <v>0</v>
      </c>
      <c r="BZ95" s="19">
        <f>CI95/3</f>
        <v>0</v>
      </c>
      <c r="CA95" s="12">
        <f>SUMIFS('[1]3. Expenditure Journal'!$N:$N,'[1]3. Expenditure Journal'!$Y:$Y,'12. Data'!$B95,'[1]3. Expenditure Journal'!$B:$B,'12. Data'!CA$4)</f>
        <v>0</v>
      </c>
      <c r="CB95" s="21">
        <f>BZ95-CA95</f>
        <v>0</v>
      </c>
      <c r="CC95" s="19">
        <f>CI95/3</f>
        <v>0</v>
      </c>
      <c r="CD95" s="12">
        <f>SUMIFS('[1]3. Expenditure Journal'!$N:$N,'[1]3. Expenditure Journal'!$Y:$Y,'12. Data'!$B95,'[1]3. Expenditure Journal'!$B:$B,'12. Data'!CD$4)</f>
        <v>0</v>
      </c>
      <c r="CE95" s="21">
        <f>CC95-CD95</f>
        <v>0</v>
      </c>
      <c r="CF95" s="19">
        <f>CI95/3</f>
        <v>0</v>
      </c>
      <c r="CG95" s="12">
        <f>SUMIFS('[1]3. Expenditure Journal'!$N:$N,'[1]3. Expenditure Journal'!$Y:$Y,'12. Data'!$B95,'[1]3. Expenditure Journal'!$B:$B,'12. Data'!CG$4)</f>
        <v>0</v>
      </c>
      <c r="CH95" s="21">
        <f>CF95-CG95</f>
        <v>0</v>
      </c>
      <c r="CI95" s="18">
        <f>IFERROR(VLOOKUP($B95, '[1]2. Budget'!$C$10:$CN$93, 73, 2), 0)</f>
        <v>0</v>
      </c>
      <c r="CJ95" s="18">
        <f>CA95+CD95+CG95</f>
        <v>0</v>
      </c>
      <c r="CK95" s="18">
        <f>CI95-CJ95</f>
        <v>0</v>
      </c>
      <c r="CL95" s="19">
        <f>CU95/3</f>
        <v>0</v>
      </c>
      <c r="CM95" s="12">
        <f>SUMIFS('[1]3. Expenditure Journal'!$N:$N,'[1]3. Expenditure Journal'!$Y:$Y,'12. Data'!$B95,'[1]3. Expenditure Journal'!$B:$B,'12. Data'!CM$4)</f>
        <v>0</v>
      </c>
      <c r="CN95" s="21">
        <f>CL95-CM95</f>
        <v>0</v>
      </c>
      <c r="CO95" s="19">
        <f>CU95/3</f>
        <v>0</v>
      </c>
      <c r="CP95" s="12">
        <f>SUMIFS('[1]3. Expenditure Journal'!$N:$N,'[1]3. Expenditure Journal'!$Y:$Y,'12. Data'!$B95,'[1]3. Expenditure Journal'!$B:$B,'12. Data'!CP$4)</f>
        <v>0</v>
      </c>
      <c r="CQ95" s="21">
        <f>CO95-CP95</f>
        <v>0</v>
      </c>
      <c r="CR95" s="19">
        <f>CU95/3</f>
        <v>0</v>
      </c>
      <c r="CS95" s="12">
        <f>SUMIFS('[1]3. Expenditure Journal'!$N:$N,'[1]3. Expenditure Journal'!$Y:$Y,'12. Data'!$B95,'[1]3. Expenditure Journal'!$B:$B,'12. Data'!CS$4)</f>
        <v>0</v>
      </c>
      <c r="CT95" s="21">
        <f>CR95-CS95</f>
        <v>0</v>
      </c>
      <c r="CU95" s="18">
        <f>IFERROR(VLOOKUP($B95, '[1]2. Budget'!$C$10:$CN$93, 78, 2), 0)</f>
        <v>0</v>
      </c>
      <c r="CV95" s="18">
        <f>CM95+CP95+CS95</f>
        <v>0</v>
      </c>
      <c r="CW95" s="18">
        <f>CU95-CV95</f>
        <v>0</v>
      </c>
      <c r="DA95" s="12">
        <f>SUMIFS($F95:$CW95,$F$6:$CW$6,DA$6,$F$4:$CW$4,DA$5)+CX188</f>
        <v>0</v>
      </c>
      <c r="DB95" s="13">
        <f>SUMIFS($F95:$CW95,$F$6:$CW$6,DB$6,$F$4:$CW$4,DB$5)+CY95</f>
        <v>0</v>
      </c>
      <c r="DC95" s="13">
        <f>SUMIFS($F95:$CW95,$F$6:$CW$6,DC$6,$F$4:$CW$4,DC$5)+CZ95</f>
        <v>0</v>
      </c>
      <c r="DD95" s="13">
        <f>SUMIFS($F95:$CW95,$F$6:$CW$6,DD$6,$F$4:$CW$4,DD$5)+DA95</f>
        <v>0</v>
      </c>
      <c r="DE95" s="13">
        <f>SUMIFS($F95:$CW95,$F$6:$CW$6,DE$6,$F$4:$CW$4,DE$5)+DB95</f>
        <v>0</v>
      </c>
      <c r="DF95" s="13">
        <f>SUMIFS($F95:$CW95,$F$6:$CW$6,DF$6,$F$4:$CW$4,DF$5)+DC95</f>
        <v>0</v>
      </c>
      <c r="DG95" s="13">
        <f>SUMIFS($F95:$CW95,$F$6:$CW$6,DG$6,$F$4:$CW$4,DG$5)+DD95</f>
        <v>0</v>
      </c>
      <c r="DH95" s="13">
        <f>SUMIFS($F95:$CW95,$F$6:$CW$6,DH$6,$F$4:$CW$4,DH$5)+DE95</f>
        <v>0</v>
      </c>
      <c r="DI95" s="13">
        <f>SUMIFS($F95:$CW95,$F$6:$CW$6,DI$6,$F$4:$CW$4,DI$5)+DF95</f>
        <v>0</v>
      </c>
      <c r="DJ95" s="13">
        <f>SUMIFS($F95:$CW95,$F$6:$CW$6,DJ$6,$F$4:$CW$4,DJ$5)+DG95</f>
        <v>0</v>
      </c>
      <c r="DK95" s="13">
        <f>SUMIFS($F95:$CW95,$F$6:$CW$6,DK$6,$F$4:$CW$4,DK$5)+DH95</f>
        <v>0</v>
      </c>
      <c r="DL95" s="13">
        <f>SUMIFS($F95:$CW95,$F$6:$CW$6,DL$6,$F$4:$CW$4,DL$5)+DI95</f>
        <v>0</v>
      </c>
      <c r="DM95" s="13">
        <f>SUMIFS($F95:$CW95,$F$6:$CW$6,DM$6,$F$4:$CW$4,DM$5)+DJ95</f>
        <v>0</v>
      </c>
      <c r="DN95" s="13">
        <f>SUMIFS($F95:$CW95,$F$6:$CW$6,DN$6,$F$4:$CW$4,DN$5)+DK95</f>
        <v>0</v>
      </c>
      <c r="DO95" s="13">
        <f>SUMIFS($F95:$CW95,$F$6:$CW$6,DO$6,$F$4:$CW$4,DO$5)+DL95</f>
        <v>0</v>
      </c>
      <c r="DP95" s="13">
        <f>SUMIFS($F95:$CW95,$F$6:$CW$6,DP$6,$F$4:$CW$4,DP$5)+DM95</f>
        <v>0</v>
      </c>
      <c r="DQ95" s="13">
        <f>SUMIFS($F95:$CW95,$F$6:$CW$6,DQ$6,$F$4:$CW$4,DQ$5)+DN95</f>
        <v>0</v>
      </c>
      <c r="DR95" s="13">
        <f>SUMIFS($F95:$CW95,$F$6:$CW$6,DR$6,$F$4:$CW$4,DR$5)+DO95</f>
        <v>0</v>
      </c>
      <c r="DS95" s="13">
        <f>SUMIFS($F95:$CW95,$F$6:$CW$6,DS$6,$F$4:$CW$4,DS$5)+DP95</f>
        <v>0</v>
      </c>
      <c r="DT95" s="13">
        <f>SUMIFS($F95:$CW95,$F$6:$CW$6,DT$6,$F$4:$CW$4,DT$5)+DQ95</f>
        <v>0</v>
      </c>
      <c r="DU95" s="13">
        <f>SUMIFS($F95:$CW95,$F$6:$CW$6,DU$6,$F$4:$CW$4,DU$5)+DR95</f>
        <v>0</v>
      </c>
      <c r="DV95" s="13">
        <f>SUMIFS($F95:$CW95,$F$6:$CW$6,DV$6,$F$4:$CW$4,DV$5)+DS95</f>
        <v>0</v>
      </c>
      <c r="DW95" s="13">
        <f>SUMIFS($F95:$CW95,$F$6:$CW$6,DW$6,$F$4:$CW$4,DW$5)+DT95</f>
        <v>0</v>
      </c>
      <c r="DX95" s="13">
        <f>SUMIFS($F95:$CW95,$F$6:$CW$6,DX$6,$F$4:$CW$4,DX$5)+DU95</f>
        <v>0</v>
      </c>
      <c r="DY95" s="13">
        <f>SUMIFS($F95:$CW95,$F$6:$CW$6,DY$6,$F$4:$CW$4,DY$5)+DV95</f>
        <v>0</v>
      </c>
      <c r="DZ95" s="13">
        <f>SUMIFS($F95:$CW95,$F$6:$CW$6,DZ$6,$F$4:$CW$4,DZ$5)+DW95</f>
        <v>0</v>
      </c>
      <c r="EA95" s="13">
        <f>SUMIFS($F95:$CW95,$F$6:$CW$6,EA$6,$F$4:$CW$4,EA$5)+DX95</f>
        <v>0</v>
      </c>
      <c r="EB95" s="13">
        <f>SUMIFS($F95:$CW95,$F$6:$CW$6,EB$6,$F$4:$CW$4,EB$5)+DY95</f>
        <v>0</v>
      </c>
      <c r="EC95" s="13">
        <f>SUMIFS($F95:$CW95,$F$6:$CW$6,EC$6,$F$4:$CW$4,EC$5)+DZ95</f>
        <v>0</v>
      </c>
      <c r="ED95" s="13">
        <f>SUMIFS($F95:$CW95,$F$6:$CW$6,ED$6,$F$4:$CW$4,ED$5)+EA95</f>
        <v>0</v>
      </c>
      <c r="EE95" s="13">
        <f>SUMIFS($F95:$CW95,$F$6:$CW$6,EE$6,$F$4:$CW$4,EE$5)+EB95</f>
        <v>0</v>
      </c>
      <c r="EF95" s="13">
        <f>SUMIFS($F95:$CW95,$F$6:$CW$6,EF$6,$F$4:$CW$4,EF$5)+EC95</f>
        <v>0</v>
      </c>
      <c r="EG95" s="13">
        <f>SUMIFS($F95:$CW95,$F$6:$CW$6,EG$6,$F$4:$CW$4,EG$5)+ED95</f>
        <v>0</v>
      </c>
      <c r="EH95" s="13">
        <f>SUMIFS($F95:$CW95,$F$6:$CW$6,EH$6,$F$4:$CW$4,EH$5)+EE95</f>
        <v>0</v>
      </c>
      <c r="EI95" s="13">
        <f>SUMIFS($F95:$CW95,$F$6:$CW$6,EI$6,$F$4:$CW$4,EI$5)+EF95</f>
        <v>0</v>
      </c>
      <c r="EJ95" s="13">
        <f>SUMIFS($F95:$CW95,$F$6:$CW$6,EJ$6,$F$4:$CW$4,EJ$5)+EG95</f>
        <v>0</v>
      </c>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20"/>
    </row>
    <row r="96" spans="2:212" x14ac:dyDescent="0.35">
      <c r="B96" s="23"/>
      <c r="D96" s="22" t="str">
        <f>IFERROR(VLOOKUP($B96,'[1]2. Budget'!$C$7:$CN$104,5,2),"-")</f>
        <v>-</v>
      </c>
      <c r="E96" s="22" t="str">
        <f>IFERROR(VLOOKUP($B96,'[1]2. Budget'!$C$7:$CN$104,7,2),"-")</f>
        <v>-</v>
      </c>
      <c r="BB96" s="19">
        <f>BK96/3</f>
        <v>0</v>
      </c>
      <c r="BC96" s="12">
        <f>SUMIFS('[1]3. Expenditure Journal'!$N:$N,'[1]3. Expenditure Journal'!$Y:$Y,'12. Data'!$B96,'[1]3. Expenditure Journal'!$B:$B,'12. Data'!BC$4)</f>
        <v>0</v>
      </c>
      <c r="BD96" s="21">
        <f>BB96-BC96</f>
        <v>0</v>
      </c>
      <c r="BE96" s="19">
        <f>BK96/3</f>
        <v>0</v>
      </c>
      <c r="BF96" s="12">
        <f>SUMIFS('[1]3. Expenditure Journal'!$N:$N,'[1]3. Expenditure Journal'!$Y:$Y,'12. Data'!$B96,'[1]3. Expenditure Journal'!$B:$B,'12. Data'!BF$4)</f>
        <v>0</v>
      </c>
      <c r="BG96" s="21">
        <f>BE96-BF96</f>
        <v>0</v>
      </c>
      <c r="BH96" s="19">
        <f>BK96/3</f>
        <v>0</v>
      </c>
      <c r="BI96" s="12">
        <f>SUMIFS('[1]3. Expenditure Journal'!$N:$N,'[1]3. Expenditure Journal'!$Y:$Y,'12. Data'!$B96,'[1]3. Expenditure Journal'!$B:$B,'12. Data'!BI$4)</f>
        <v>0</v>
      </c>
      <c r="BJ96" s="21">
        <f>BH96-BI96</f>
        <v>0</v>
      </c>
      <c r="BK96" s="18">
        <f>IFERROR(VLOOKUP($B96, '[1]2. Budget'!$C$10:$CN$93, 63, 2), 0)</f>
        <v>0</v>
      </c>
      <c r="BL96" s="18">
        <f>BC96+BF96+BI96</f>
        <v>0</v>
      </c>
      <c r="BM96" s="18">
        <f>BK96-BL96</f>
        <v>0</v>
      </c>
      <c r="BN96" s="19">
        <f>BW96/3</f>
        <v>0</v>
      </c>
      <c r="BO96" s="12">
        <f>SUMIFS('[1]3. Expenditure Journal'!$N:$N,'[1]3. Expenditure Journal'!$Y:$Y,'12. Data'!$B96,'[1]3. Expenditure Journal'!$B:$B,'12. Data'!BO$4)</f>
        <v>0</v>
      </c>
      <c r="BP96" s="21">
        <f>BN96-BO96</f>
        <v>0</v>
      </c>
      <c r="BQ96" s="19">
        <f>BW96/3</f>
        <v>0</v>
      </c>
      <c r="BR96" s="12">
        <f>SUMIFS('[1]3. Expenditure Journal'!$N:$N,'[1]3. Expenditure Journal'!$Y:$Y,'12. Data'!$B96,'[1]3. Expenditure Journal'!$B:$B,'12. Data'!BR$4)</f>
        <v>0</v>
      </c>
      <c r="BS96" s="21">
        <f>BQ96-BR96</f>
        <v>0</v>
      </c>
      <c r="BT96" s="19">
        <f>BW96/3</f>
        <v>0</v>
      </c>
      <c r="BU96" s="12">
        <f>SUMIFS('[1]3. Expenditure Journal'!$N:$N,'[1]3. Expenditure Journal'!$Y:$Y,'12. Data'!$B96,'[1]3. Expenditure Journal'!$B:$B,'12. Data'!BU$4)</f>
        <v>0</v>
      </c>
      <c r="BV96" s="21">
        <f>BT96-BU96</f>
        <v>0</v>
      </c>
      <c r="BW96" s="18">
        <f>IFERROR(VLOOKUP($B96, '[1]2. Budget'!$C$10:$CN$93, 68, 2), 0)</f>
        <v>0</v>
      </c>
      <c r="BX96" s="18">
        <f>BO96+BR96+BU96</f>
        <v>0</v>
      </c>
      <c r="BY96" s="18">
        <f>BW96-BX96</f>
        <v>0</v>
      </c>
      <c r="BZ96" s="19">
        <f>CI96/3</f>
        <v>0</v>
      </c>
      <c r="CA96" s="12">
        <f>SUMIFS('[1]3. Expenditure Journal'!$N:$N,'[1]3. Expenditure Journal'!$Y:$Y,'12. Data'!$B96,'[1]3. Expenditure Journal'!$B:$B,'12. Data'!CA$4)</f>
        <v>0</v>
      </c>
      <c r="CB96" s="21">
        <f>BZ96-CA96</f>
        <v>0</v>
      </c>
      <c r="CC96" s="19">
        <f>CI96/3</f>
        <v>0</v>
      </c>
      <c r="CD96" s="12">
        <f>SUMIFS('[1]3. Expenditure Journal'!$N:$N,'[1]3. Expenditure Journal'!$Y:$Y,'12. Data'!$B96,'[1]3. Expenditure Journal'!$B:$B,'12. Data'!CD$4)</f>
        <v>0</v>
      </c>
      <c r="CE96" s="21">
        <f>CC96-CD96</f>
        <v>0</v>
      </c>
      <c r="CF96" s="19">
        <f>CI96/3</f>
        <v>0</v>
      </c>
      <c r="CG96" s="12">
        <f>SUMIFS('[1]3. Expenditure Journal'!$N:$N,'[1]3. Expenditure Journal'!$Y:$Y,'12. Data'!$B96,'[1]3. Expenditure Journal'!$B:$B,'12. Data'!CG$4)</f>
        <v>0</v>
      </c>
      <c r="CH96" s="21">
        <f>CF96-CG96</f>
        <v>0</v>
      </c>
      <c r="CI96" s="18">
        <f>IFERROR(VLOOKUP($B96, '[1]2. Budget'!$C$10:$CN$93, 73, 2), 0)</f>
        <v>0</v>
      </c>
      <c r="CJ96" s="18">
        <f>CA96+CD96+CG96</f>
        <v>0</v>
      </c>
      <c r="CK96" s="18">
        <f>CI96-CJ96</f>
        <v>0</v>
      </c>
      <c r="CL96" s="19">
        <f>CU96/3</f>
        <v>0</v>
      </c>
      <c r="CM96" s="12">
        <f>SUMIFS('[1]3. Expenditure Journal'!$N:$N,'[1]3. Expenditure Journal'!$Y:$Y,'12. Data'!$B96,'[1]3. Expenditure Journal'!$B:$B,'12. Data'!CM$4)</f>
        <v>0</v>
      </c>
      <c r="CN96" s="21">
        <f>CL96-CM96</f>
        <v>0</v>
      </c>
      <c r="CO96" s="19">
        <f>CU96/3</f>
        <v>0</v>
      </c>
      <c r="CP96" s="12">
        <f>SUMIFS('[1]3. Expenditure Journal'!$N:$N,'[1]3. Expenditure Journal'!$Y:$Y,'12. Data'!$B96,'[1]3. Expenditure Journal'!$B:$B,'12. Data'!CP$4)</f>
        <v>0</v>
      </c>
      <c r="CQ96" s="21">
        <f>CO96-CP96</f>
        <v>0</v>
      </c>
      <c r="CR96" s="19">
        <f>CU96/3</f>
        <v>0</v>
      </c>
      <c r="CS96" s="12">
        <f>SUMIFS('[1]3. Expenditure Journal'!$N:$N,'[1]3. Expenditure Journal'!$Y:$Y,'12. Data'!$B96,'[1]3. Expenditure Journal'!$B:$B,'12. Data'!CS$4)</f>
        <v>0</v>
      </c>
      <c r="CT96" s="21">
        <f>CR96-CS96</f>
        <v>0</v>
      </c>
      <c r="CU96" s="18">
        <f>IFERROR(VLOOKUP($B96, '[1]2. Budget'!$C$10:$CN$93, 78, 2), 0)</f>
        <v>0</v>
      </c>
      <c r="CV96" s="18">
        <f>CM96+CP96+CS96</f>
        <v>0</v>
      </c>
      <c r="CW96" s="18">
        <f>CU96-CV96</f>
        <v>0</v>
      </c>
      <c r="DA96" s="12">
        <f>SUMIFS($F96:$CW96,$F$6:$CW$6,DA$6,$F$4:$CW$4,DA$5)+CX189</f>
        <v>0</v>
      </c>
      <c r="DB96" s="13">
        <f>SUMIFS($F96:$CW96,$F$6:$CW$6,DB$6,$F$4:$CW$4,DB$5)+CY96</f>
        <v>0</v>
      </c>
      <c r="DC96" s="13">
        <f>SUMIFS($F96:$CW96,$F$6:$CW$6,DC$6,$F$4:$CW$4,DC$5)+CZ96</f>
        <v>0</v>
      </c>
      <c r="DD96" s="13">
        <f>SUMIFS($F96:$CW96,$F$6:$CW$6,DD$6,$F$4:$CW$4,DD$5)+DA96</f>
        <v>0</v>
      </c>
      <c r="DE96" s="13">
        <f>SUMIFS($F96:$CW96,$F$6:$CW$6,DE$6,$F$4:$CW$4,DE$5)+DB96</f>
        <v>0</v>
      </c>
      <c r="DF96" s="13">
        <f>SUMIFS($F96:$CW96,$F$6:$CW$6,DF$6,$F$4:$CW$4,DF$5)+DC96</f>
        <v>0</v>
      </c>
      <c r="DG96" s="13">
        <f>SUMIFS($F96:$CW96,$F$6:$CW$6,DG$6,$F$4:$CW$4,DG$5)+DD96</f>
        <v>0</v>
      </c>
      <c r="DH96" s="13">
        <f>SUMIFS($F96:$CW96,$F$6:$CW$6,DH$6,$F$4:$CW$4,DH$5)+DE96</f>
        <v>0</v>
      </c>
      <c r="DI96" s="13">
        <f>SUMIFS($F96:$CW96,$F$6:$CW$6,DI$6,$F$4:$CW$4,DI$5)+DF96</f>
        <v>0</v>
      </c>
      <c r="DJ96" s="13">
        <f>SUMIFS($F96:$CW96,$F$6:$CW$6,DJ$6,$F$4:$CW$4,DJ$5)+DG96</f>
        <v>0</v>
      </c>
      <c r="DK96" s="13">
        <f>SUMIFS($F96:$CW96,$F$6:$CW$6,DK$6,$F$4:$CW$4,DK$5)+DH96</f>
        <v>0</v>
      </c>
      <c r="DL96" s="13">
        <f>SUMIFS($F96:$CW96,$F$6:$CW$6,DL$6,$F$4:$CW$4,DL$5)+DI96</f>
        <v>0</v>
      </c>
      <c r="DM96" s="13">
        <f>SUMIFS($F96:$CW96,$F$6:$CW$6,DM$6,$F$4:$CW$4,DM$5)+DJ96</f>
        <v>0</v>
      </c>
      <c r="DN96" s="13">
        <f>SUMIFS($F96:$CW96,$F$6:$CW$6,DN$6,$F$4:$CW$4,DN$5)+DK96</f>
        <v>0</v>
      </c>
      <c r="DO96" s="13">
        <f>SUMIFS($F96:$CW96,$F$6:$CW$6,DO$6,$F$4:$CW$4,DO$5)+DL96</f>
        <v>0</v>
      </c>
      <c r="DP96" s="13">
        <f>SUMIFS($F96:$CW96,$F$6:$CW$6,DP$6,$F$4:$CW$4,DP$5)+DM96</f>
        <v>0</v>
      </c>
      <c r="DQ96" s="13">
        <f>SUMIFS($F96:$CW96,$F$6:$CW$6,DQ$6,$F$4:$CW$4,DQ$5)+DN96</f>
        <v>0</v>
      </c>
      <c r="DR96" s="13">
        <f>SUMIFS($F96:$CW96,$F$6:$CW$6,DR$6,$F$4:$CW$4,DR$5)+DO96</f>
        <v>0</v>
      </c>
      <c r="DS96" s="13">
        <f>SUMIFS($F96:$CW96,$F$6:$CW$6,DS$6,$F$4:$CW$4,DS$5)+DP96</f>
        <v>0</v>
      </c>
      <c r="DT96" s="13">
        <f>SUMIFS($F96:$CW96,$F$6:$CW$6,DT$6,$F$4:$CW$4,DT$5)+DQ96</f>
        <v>0</v>
      </c>
      <c r="DU96" s="13">
        <f>SUMIFS($F96:$CW96,$F$6:$CW$6,DU$6,$F$4:$CW$4,DU$5)+DR96</f>
        <v>0</v>
      </c>
      <c r="DV96" s="13">
        <f>SUMIFS($F96:$CW96,$F$6:$CW$6,DV$6,$F$4:$CW$4,DV$5)+DS96</f>
        <v>0</v>
      </c>
      <c r="DW96" s="13">
        <f>SUMIFS($F96:$CW96,$F$6:$CW$6,DW$6,$F$4:$CW$4,DW$5)+DT96</f>
        <v>0</v>
      </c>
      <c r="DX96" s="13">
        <f>SUMIFS($F96:$CW96,$F$6:$CW$6,DX$6,$F$4:$CW$4,DX$5)+DU96</f>
        <v>0</v>
      </c>
      <c r="DY96" s="13">
        <f>SUMIFS($F96:$CW96,$F$6:$CW$6,DY$6,$F$4:$CW$4,DY$5)+DV96</f>
        <v>0</v>
      </c>
      <c r="DZ96" s="13">
        <f>SUMIFS($F96:$CW96,$F$6:$CW$6,DZ$6,$F$4:$CW$4,DZ$5)+DW96</f>
        <v>0</v>
      </c>
      <c r="EA96" s="13">
        <f>SUMIFS($F96:$CW96,$F$6:$CW$6,EA$6,$F$4:$CW$4,EA$5)+DX96</f>
        <v>0</v>
      </c>
      <c r="EB96" s="13">
        <f>SUMIFS($F96:$CW96,$F$6:$CW$6,EB$6,$F$4:$CW$4,EB$5)+DY96</f>
        <v>0</v>
      </c>
      <c r="EC96" s="13">
        <f>SUMIFS($F96:$CW96,$F$6:$CW$6,EC$6,$F$4:$CW$4,EC$5)+DZ96</f>
        <v>0</v>
      </c>
      <c r="ED96" s="13">
        <f>SUMIFS($F96:$CW96,$F$6:$CW$6,ED$6,$F$4:$CW$4,ED$5)+EA96</f>
        <v>0</v>
      </c>
      <c r="EE96" s="13">
        <f>SUMIFS($F96:$CW96,$F$6:$CW$6,EE$6,$F$4:$CW$4,EE$5)+EB96</f>
        <v>0</v>
      </c>
      <c r="EF96" s="13">
        <f>SUMIFS($F96:$CW96,$F$6:$CW$6,EF$6,$F$4:$CW$4,EF$5)+EC96</f>
        <v>0</v>
      </c>
      <c r="EG96" s="13">
        <f>SUMIFS($F96:$CW96,$F$6:$CW$6,EG$6,$F$4:$CW$4,EG$5)+ED96</f>
        <v>0</v>
      </c>
      <c r="EH96" s="13">
        <f>SUMIFS($F96:$CW96,$F$6:$CW$6,EH$6,$F$4:$CW$4,EH$5)+EE96</f>
        <v>0</v>
      </c>
      <c r="EI96" s="13">
        <f>SUMIFS($F96:$CW96,$F$6:$CW$6,EI$6,$F$4:$CW$4,EI$5)+EF96</f>
        <v>0</v>
      </c>
      <c r="EJ96" s="13">
        <f>SUMIFS($F96:$CW96,$F$6:$CW$6,EJ$6,$F$4:$CW$4,EJ$5)+EG96</f>
        <v>0</v>
      </c>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20"/>
    </row>
    <row r="97" spans="2:212" x14ac:dyDescent="0.35">
      <c r="B97" s="23"/>
      <c r="D97" s="22" t="str">
        <f>IFERROR(VLOOKUP($B97,'[1]2. Budget'!$C$7:$CN$104,5,2),"-")</f>
        <v>-</v>
      </c>
      <c r="E97" s="22" t="str">
        <f>IFERROR(VLOOKUP($B97,'[1]2. Budget'!$C$7:$CN$104,7,2),"-")</f>
        <v>-</v>
      </c>
      <c r="BB97" s="19">
        <f>BK97/3</f>
        <v>0</v>
      </c>
      <c r="BC97" s="12">
        <f>SUMIFS('[1]3. Expenditure Journal'!$N:$N,'[1]3. Expenditure Journal'!$Y:$Y,'12. Data'!$B97,'[1]3. Expenditure Journal'!$B:$B,'12. Data'!BC$4)</f>
        <v>0</v>
      </c>
      <c r="BD97" s="21">
        <f>BB97-BC97</f>
        <v>0</v>
      </c>
      <c r="BE97" s="19">
        <f>BK97/3</f>
        <v>0</v>
      </c>
      <c r="BF97" s="12">
        <f>SUMIFS('[1]3. Expenditure Journal'!$N:$N,'[1]3. Expenditure Journal'!$Y:$Y,'12. Data'!$B97,'[1]3. Expenditure Journal'!$B:$B,'12. Data'!BF$4)</f>
        <v>0</v>
      </c>
      <c r="BG97" s="21">
        <f>BE97-BF97</f>
        <v>0</v>
      </c>
      <c r="BH97" s="19">
        <f>BK97/3</f>
        <v>0</v>
      </c>
      <c r="BI97" s="12">
        <f>SUMIFS('[1]3. Expenditure Journal'!$N:$N,'[1]3. Expenditure Journal'!$Y:$Y,'12. Data'!$B97,'[1]3. Expenditure Journal'!$B:$B,'12. Data'!BI$4)</f>
        <v>0</v>
      </c>
      <c r="BJ97" s="21">
        <f>BH97-BI97</f>
        <v>0</v>
      </c>
      <c r="BK97" s="18">
        <f>IFERROR(VLOOKUP($B97, '[1]2. Budget'!$C$10:$CN$93, 63, 2), 0)</f>
        <v>0</v>
      </c>
      <c r="BL97" s="18">
        <f>BC97+BF97+BI97</f>
        <v>0</v>
      </c>
      <c r="BM97" s="18">
        <f>BK97-BL97</f>
        <v>0</v>
      </c>
      <c r="BN97" s="19">
        <f>BW97/3</f>
        <v>0</v>
      </c>
      <c r="BO97" s="12">
        <f>SUMIFS('[1]3. Expenditure Journal'!$N:$N,'[1]3. Expenditure Journal'!$Y:$Y,'12. Data'!$B97,'[1]3. Expenditure Journal'!$B:$B,'12. Data'!BO$4)</f>
        <v>0</v>
      </c>
      <c r="BP97" s="21">
        <f>BN97-BO97</f>
        <v>0</v>
      </c>
      <c r="BQ97" s="19">
        <f>BW97/3</f>
        <v>0</v>
      </c>
      <c r="BR97" s="12">
        <f>SUMIFS('[1]3. Expenditure Journal'!$N:$N,'[1]3. Expenditure Journal'!$Y:$Y,'12. Data'!$B97,'[1]3. Expenditure Journal'!$B:$B,'12. Data'!BR$4)</f>
        <v>0</v>
      </c>
      <c r="BS97" s="21">
        <f>BQ97-BR97</f>
        <v>0</v>
      </c>
      <c r="BT97" s="19">
        <f>BW97/3</f>
        <v>0</v>
      </c>
      <c r="BU97" s="12">
        <f>SUMIFS('[1]3. Expenditure Journal'!$N:$N,'[1]3. Expenditure Journal'!$Y:$Y,'12. Data'!$B97,'[1]3. Expenditure Journal'!$B:$B,'12. Data'!BU$4)</f>
        <v>0</v>
      </c>
      <c r="BV97" s="21">
        <f>BT97-BU97</f>
        <v>0</v>
      </c>
      <c r="BW97" s="18">
        <f>IFERROR(VLOOKUP($B97, '[1]2. Budget'!$C$10:$CN$93, 68, 2), 0)</f>
        <v>0</v>
      </c>
      <c r="BX97" s="18">
        <f>BO97+BR97+BU97</f>
        <v>0</v>
      </c>
      <c r="BY97" s="18">
        <f>BW97-BX97</f>
        <v>0</v>
      </c>
      <c r="BZ97" s="19">
        <f>CI97/3</f>
        <v>0</v>
      </c>
      <c r="CA97" s="12">
        <f>SUMIFS('[1]3. Expenditure Journal'!$N:$N,'[1]3. Expenditure Journal'!$Y:$Y,'12. Data'!$B97,'[1]3. Expenditure Journal'!$B:$B,'12. Data'!CA$4)</f>
        <v>0</v>
      </c>
      <c r="CB97" s="21">
        <f>BZ97-CA97</f>
        <v>0</v>
      </c>
      <c r="CC97" s="19">
        <f>CI97/3</f>
        <v>0</v>
      </c>
      <c r="CD97" s="12">
        <f>SUMIFS('[1]3. Expenditure Journal'!$N:$N,'[1]3. Expenditure Journal'!$Y:$Y,'12. Data'!$B97,'[1]3. Expenditure Journal'!$B:$B,'12. Data'!CD$4)</f>
        <v>0</v>
      </c>
      <c r="CE97" s="21">
        <f>CC97-CD97</f>
        <v>0</v>
      </c>
      <c r="CF97" s="19">
        <f>CI97/3</f>
        <v>0</v>
      </c>
      <c r="CG97" s="12">
        <f>SUMIFS('[1]3. Expenditure Journal'!$N:$N,'[1]3. Expenditure Journal'!$Y:$Y,'12. Data'!$B97,'[1]3. Expenditure Journal'!$B:$B,'12. Data'!CG$4)</f>
        <v>0</v>
      </c>
      <c r="CH97" s="21">
        <f>CF97-CG97</f>
        <v>0</v>
      </c>
      <c r="CI97" s="18">
        <f>IFERROR(VLOOKUP($B97, '[1]2. Budget'!$C$10:$CN$93, 73, 2), 0)</f>
        <v>0</v>
      </c>
      <c r="CJ97" s="18">
        <f>CA97+CD97+CG97</f>
        <v>0</v>
      </c>
      <c r="CK97" s="18">
        <f>CI97-CJ97</f>
        <v>0</v>
      </c>
      <c r="CL97" s="19">
        <f>CU97/3</f>
        <v>0</v>
      </c>
      <c r="CM97" s="12">
        <f>SUMIFS('[1]3. Expenditure Journal'!$N:$N,'[1]3. Expenditure Journal'!$Y:$Y,'12. Data'!$B97,'[1]3. Expenditure Journal'!$B:$B,'12. Data'!CM$4)</f>
        <v>0</v>
      </c>
      <c r="CN97" s="21">
        <f>CL97-CM97</f>
        <v>0</v>
      </c>
      <c r="CO97" s="19">
        <f>CU97/3</f>
        <v>0</v>
      </c>
      <c r="CP97" s="12">
        <f>SUMIFS('[1]3. Expenditure Journal'!$N:$N,'[1]3. Expenditure Journal'!$Y:$Y,'12. Data'!$B97,'[1]3. Expenditure Journal'!$B:$B,'12. Data'!CP$4)</f>
        <v>0</v>
      </c>
      <c r="CQ97" s="21">
        <f>CO97-CP97</f>
        <v>0</v>
      </c>
      <c r="CR97" s="19">
        <f>CU97/3</f>
        <v>0</v>
      </c>
      <c r="CS97" s="12">
        <f>SUMIFS('[1]3. Expenditure Journal'!$N:$N,'[1]3. Expenditure Journal'!$Y:$Y,'12. Data'!$B97,'[1]3. Expenditure Journal'!$B:$B,'12. Data'!CS$4)</f>
        <v>0</v>
      </c>
      <c r="CT97" s="21">
        <f>CR97-CS97</f>
        <v>0</v>
      </c>
      <c r="CU97" s="18">
        <f>IFERROR(VLOOKUP($B97, '[1]2. Budget'!$C$10:$CN$93, 78, 2), 0)</f>
        <v>0</v>
      </c>
      <c r="CV97" s="18">
        <f>CM97+CP97+CS97</f>
        <v>0</v>
      </c>
      <c r="CW97" s="18">
        <f>CU97-CV97</f>
        <v>0</v>
      </c>
      <c r="DA97" s="12">
        <f>SUMIFS($F97:$CW97,$F$6:$CW$6,DA$6,$F$4:$CW$4,DA$5)+CX190</f>
        <v>0</v>
      </c>
      <c r="DB97" s="13">
        <f>SUMIFS($F97:$CW97,$F$6:$CW$6,DB$6,$F$4:$CW$4,DB$5)+CY97</f>
        <v>0</v>
      </c>
      <c r="DC97" s="13">
        <f>SUMIFS($F97:$CW97,$F$6:$CW$6,DC$6,$F$4:$CW$4,DC$5)+CZ97</f>
        <v>0</v>
      </c>
      <c r="DD97" s="13">
        <f>SUMIFS($F97:$CW97,$F$6:$CW$6,DD$6,$F$4:$CW$4,DD$5)+DA97</f>
        <v>0</v>
      </c>
      <c r="DE97" s="13">
        <f>SUMIFS($F97:$CW97,$F$6:$CW$6,DE$6,$F$4:$CW$4,DE$5)+DB97</f>
        <v>0</v>
      </c>
      <c r="DF97" s="13">
        <f>SUMIFS($F97:$CW97,$F$6:$CW$6,DF$6,$F$4:$CW$4,DF$5)+DC97</f>
        <v>0</v>
      </c>
      <c r="DG97" s="13">
        <f>SUMIFS($F97:$CW97,$F$6:$CW$6,DG$6,$F$4:$CW$4,DG$5)+DD97</f>
        <v>0</v>
      </c>
      <c r="DH97" s="13">
        <f>SUMIFS($F97:$CW97,$F$6:$CW$6,DH$6,$F$4:$CW$4,DH$5)+DE97</f>
        <v>0</v>
      </c>
      <c r="DI97" s="13">
        <f>SUMIFS($F97:$CW97,$F$6:$CW$6,DI$6,$F$4:$CW$4,DI$5)+DF97</f>
        <v>0</v>
      </c>
      <c r="DJ97" s="13">
        <f>SUMIFS($F97:$CW97,$F$6:$CW$6,DJ$6,$F$4:$CW$4,DJ$5)+DG97</f>
        <v>0</v>
      </c>
      <c r="DK97" s="13">
        <f>SUMIFS($F97:$CW97,$F$6:$CW$6,DK$6,$F$4:$CW$4,DK$5)+DH97</f>
        <v>0</v>
      </c>
      <c r="DL97" s="13">
        <f>SUMIFS($F97:$CW97,$F$6:$CW$6,DL$6,$F$4:$CW$4,DL$5)+DI97</f>
        <v>0</v>
      </c>
      <c r="DM97" s="13">
        <f>SUMIFS($F97:$CW97,$F$6:$CW$6,DM$6,$F$4:$CW$4,DM$5)+DJ97</f>
        <v>0</v>
      </c>
      <c r="DN97" s="13">
        <f>SUMIFS($F97:$CW97,$F$6:$CW$6,DN$6,$F$4:$CW$4,DN$5)+DK97</f>
        <v>0</v>
      </c>
      <c r="DO97" s="13">
        <f>SUMIFS($F97:$CW97,$F$6:$CW$6,DO$6,$F$4:$CW$4,DO$5)+DL97</f>
        <v>0</v>
      </c>
      <c r="DP97" s="13">
        <f>SUMIFS($F97:$CW97,$F$6:$CW$6,DP$6,$F$4:$CW$4,DP$5)+DM97</f>
        <v>0</v>
      </c>
      <c r="DQ97" s="13">
        <f>SUMIFS($F97:$CW97,$F$6:$CW$6,DQ$6,$F$4:$CW$4,DQ$5)+DN97</f>
        <v>0</v>
      </c>
      <c r="DR97" s="13">
        <f>SUMIFS($F97:$CW97,$F$6:$CW$6,DR$6,$F$4:$CW$4,DR$5)+DO97</f>
        <v>0</v>
      </c>
      <c r="DS97" s="13">
        <f>SUMIFS($F97:$CW97,$F$6:$CW$6,DS$6,$F$4:$CW$4,DS$5)+DP97</f>
        <v>0</v>
      </c>
      <c r="DT97" s="13">
        <f>SUMIFS($F97:$CW97,$F$6:$CW$6,DT$6,$F$4:$CW$4,DT$5)+DQ97</f>
        <v>0</v>
      </c>
      <c r="DU97" s="13">
        <f>SUMIFS($F97:$CW97,$F$6:$CW$6,DU$6,$F$4:$CW$4,DU$5)+DR97</f>
        <v>0</v>
      </c>
      <c r="DV97" s="13">
        <f>SUMIFS($F97:$CW97,$F$6:$CW$6,DV$6,$F$4:$CW$4,DV$5)+DS97</f>
        <v>0</v>
      </c>
      <c r="DW97" s="13">
        <f>SUMIFS($F97:$CW97,$F$6:$CW$6,DW$6,$F$4:$CW$4,DW$5)+DT97</f>
        <v>0</v>
      </c>
      <c r="DX97" s="13">
        <f>SUMIFS($F97:$CW97,$F$6:$CW$6,DX$6,$F$4:$CW$4,DX$5)+DU97</f>
        <v>0</v>
      </c>
      <c r="DY97" s="13">
        <f>SUMIFS($F97:$CW97,$F$6:$CW$6,DY$6,$F$4:$CW$4,DY$5)+DV97</f>
        <v>0</v>
      </c>
      <c r="DZ97" s="13">
        <f>SUMIFS($F97:$CW97,$F$6:$CW$6,DZ$6,$F$4:$CW$4,DZ$5)+DW97</f>
        <v>0</v>
      </c>
      <c r="EA97" s="13">
        <f>SUMIFS($F97:$CW97,$F$6:$CW$6,EA$6,$F$4:$CW$4,EA$5)+DX97</f>
        <v>0</v>
      </c>
      <c r="EB97" s="13">
        <f>SUMIFS($F97:$CW97,$F$6:$CW$6,EB$6,$F$4:$CW$4,EB$5)+DY97</f>
        <v>0</v>
      </c>
      <c r="EC97" s="13">
        <f>SUMIFS($F97:$CW97,$F$6:$CW$6,EC$6,$F$4:$CW$4,EC$5)+DZ97</f>
        <v>0</v>
      </c>
      <c r="ED97" s="13">
        <f>SUMIFS($F97:$CW97,$F$6:$CW$6,ED$6,$F$4:$CW$4,ED$5)+EA97</f>
        <v>0</v>
      </c>
      <c r="EE97" s="13">
        <f>SUMIFS($F97:$CW97,$F$6:$CW$6,EE$6,$F$4:$CW$4,EE$5)+EB97</f>
        <v>0</v>
      </c>
      <c r="EF97" s="13">
        <f>SUMIFS($F97:$CW97,$F$6:$CW$6,EF$6,$F$4:$CW$4,EF$5)+EC97</f>
        <v>0</v>
      </c>
      <c r="EG97" s="13">
        <f>SUMIFS($F97:$CW97,$F$6:$CW$6,EG$6,$F$4:$CW$4,EG$5)+ED97</f>
        <v>0</v>
      </c>
      <c r="EH97" s="13">
        <f>SUMIFS($F97:$CW97,$F$6:$CW$6,EH$6,$F$4:$CW$4,EH$5)+EE97</f>
        <v>0</v>
      </c>
      <c r="EI97" s="13">
        <f>SUMIFS($F97:$CW97,$F$6:$CW$6,EI$6,$F$4:$CW$4,EI$5)+EF97</f>
        <v>0</v>
      </c>
      <c r="EJ97" s="13">
        <f>SUMIFS($F97:$CW97,$F$6:$CW$6,EJ$6,$F$4:$CW$4,EJ$5)+EG97</f>
        <v>0</v>
      </c>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20"/>
    </row>
    <row r="98" spans="2:212" x14ac:dyDescent="0.35">
      <c r="B98" s="23"/>
      <c r="D98" s="22" t="str">
        <f>IFERROR(VLOOKUP($B98,'[1]2. Budget'!$C$7:$CN$104,5,2),"-")</f>
        <v>-</v>
      </c>
      <c r="E98" s="22" t="str">
        <f>IFERROR(VLOOKUP($B98,'[1]2. Budget'!$C$7:$CN$104,7,2),"-")</f>
        <v>-</v>
      </c>
      <c r="BB98" s="19">
        <f>BK98/3</f>
        <v>0</v>
      </c>
      <c r="BC98" s="12">
        <f>SUMIFS('[1]3. Expenditure Journal'!$N:$N,'[1]3. Expenditure Journal'!$Y:$Y,'12. Data'!$B98,'[1]3. Expenditure Journal'!$B:$B,'12. Data'!BC$4)</f>
        <v>0</v>
      </c>
      <c r="BD98" s="21">
        <f>BB98-BC98</f>
        <v>0</v>
      </c>
      <c r="BE98" s="19">
        <f>BK98/3</f>
        <v>0</v>
      </c>
      <c r="BF98" s="12">
        <f>SUMIFS('[1]3. Expenditure Journal'!$N:$N,'[1]3. Expenditure Journal'!$Y:$Y,'12. Data'!$B98,'[1]3. Expenditure Journal'!$B:$B,'12. Data'!BF$4)</f>
        <v>0</v>
      </c>
      <c r="BG98" s="21">
        <f>BE98-BF98</f>
        <v>0</v>
      </c>
      <c r="BH98" s="19">
        <f>BK98/3</f>
        <v>0</v>
      </c>
      <c r="BI98" s="12">
        <f>SUMIFS('[1]3. Expenditure Journal'!$N:$N,'[1]3. Expenditure Journal'!$Y:$Y,'12. Data'!$B98,'[1]3. Expenditure Journal'!$B:$B,'12. Data'!BI$4)</f>
        <v>0</v>
      </c>
      <c r="BJ98" s="21">
        <f>BH98-BI98</f>
        <v>0</v>
      </c>
      <c r="BK98" s="18">
        <f>IFERROR(VLOOKUP($B98, '[1]2. Budget'!$C$10:$CN$93, 63, 2), 0)</f>
        <v>0</v>
      </c>
      <c r="BL98" s="18">
        <f>BC98+BF98+BI98</f>
        <v>0</v>
      </c>
      <c r="BM98" s="18">
        <f>BK98-BL98</f>
        <v>0</v>
      </c>
      <c r="BN98" s="19">
        <f>BW98/3</f>
        <v>0</v>
      </c>
      <c r="BO98" s="12">
        <f>SUMIFS('[1]3. Expenditure Journal'!$N:$N,'[1]3. Expenditure Journal'!$Y:$Y,'12. Data'!$B98,'[1]3. Expenditure Journal'!$B:$B,'12. Data'!BO$4)</f>
        <v>0</v>
      </c>
      <c r="BP98" s="21">
        <f>BN98-BO98</f>
        <v>0</v>
      </c>
      <c r="BQ98" s="19">
        <f>BW98/3</f>
        <v>0</v>
      </c>
      <c r="BR98" s="12">
        <f>SUMIFS('[1]3. Expenditure Journal'!$N:$N,'[1]3. Expenditure Journal'!$Y:$Y,'12. Data'!$B98,'[1]3. Expenditure Journal'!$B:$B,'12. Data'!BR$4)</f>
        <v>0</v>
      </c>
      <c r="BS98" s="21">
        <f>BQ98-BR98</f>
        <v>0</v>
      </c>
      <c r="BT98" s="19">
        <f>BW98/3</f>
        <v>0</v>
      </c>
      <c r="BU98" s="12">
        <f>SUMIFS('[1]3. Expenditure Journal'!$N:$N,'[1]3. Expenditure Journal'!$Y:$Y,'12. Data'!$B98,'[1]3. Expenditure Journal'!$B:$B,'12. Data'!BU$4)</f>
        <v>0</v>
      </c>
      <c r="BV98" s="21">
        <f>BT98-BU98</f>
        <v>0</v>
      </c>
      <c r="BW98" s="18">
        <f>IFERROR(VLOOKUP($B98, '[1]2. Budget'!$C$10:$CN$93, 68, 2), 0)</f>
        <v>0</v>
      </c>
      <c r="BX98" s="18">
        <f>BO98+BR98+BU98</f>
        <v>0</v>
      </c>
      <c r="BY98" s="18">
        <f>BW98-BX98</f>
        <v>0</v>
      </c>
      <c r="BZ98" s="19">
        <f>CI98/3</f>
        <v>0</v>
      </c>
      <c r="CA98" s="12">
        <f>SUMIFS('[1]3. Expenditure Journal'!$N:$N,'[1]3. Expenditure Journal'!$Y:$Y,'12. Data'!$B98,'[1]3. Expenditure Journal'!$B:$B,'12. Data'!CA$4)</f>
        <v>0</v>
      </c>
      <c r="CB98" s="21">
        <f>BZ98-CA98</f>
        <v>0</v>
      </c>
      <c r="CC98" s="19">
        <f>CI98/3</f>
        <v>0</v>
      </c>
      <c r="CD98" s="12">
        <f>SUMIFS('[1]3. Expenditure Journal'!$N:$N,'[1]3. Expenditure Journal'!$Y:$Y,'12. Data'!$B98,'[1]3. Expenditure Journal'!$B:$B,'12. Data'!CD$4)</f>
        <v>0</v>
      </c>
      <c r="CE98" s="21">
        <f>CC98-CD98</f>
        <v>0</v>
      </c>
      <c r="CF98" s="19">
        <f>CI98/3</f>
        <v>0</v>
      </c>
      <c r="CG98" s="12">
        <f>SUMIFS('[1]3. Expenditure Journal'!$N:$N,'[1]3. Expenditure Journal'!$Y:$Y,'12. Data'!$B98,'[1]3. Expenditure Journal'!$B:$B,'12. Data'!CG$4)</f>
        <v>0</v>
      </c>
      <c r="CH98" s="21">
        <f>CF98-CG98</f>
        <v>0</v>
      </c>
      <c r="CI98" s="18">
        <f>IFERROR(VLOOKUP($B98, '[1]2. Budget'!$C$10:$CN$93, 73, 2), 0)</f>
        <v>0</v>
      </c>
      <c r="CJ98" s="18">
        <f>CA98+CD98+CG98</f>
        <v>0</v>
      </c>
      <c r="CK98" s="18">
        <f>CI98-CJ98</f>
        <v>0</v>
      </c>
      <c r="CL98" s="19">
        <f>CU98/3</f>
        <v>0</v>
      </c>
      <c r="CM98" s="12">
        <f>SUMIFS('[1]3. Expenditure Journal'!$N:$N,'[1]3. Expenditure Journal'!$Y:$Y,'12. Data'!$B98,'[1]3. Expenditure Journal'!$B:$B,'12. Data'!CM$4)</f>
        <v>0</v>
      </c>
      <c r="CN98" s="21">
        <f>CL98-CM98</f>
        <v>0</v>
      </c>
      <c r="CO98" s="19">
        <f>CU98/3</f>
        <v>0</v>
      </c>
      <c r="CP98" s="12">
        <f>SUMIFS('[1]3. Expenditure Journal'!$N:$N,'[1]3. Expenditure Journal'!$Y:$Y,'12. Data'!$B98,'[1]3. Expenditure Journal'!$B:$B,'12. Data'!CP$4)</f>
        <v>0</v>
      </c>
      <c r="CQ98" s="21">
        <f>CO98-CP98</f>
        <v>0</v>
      </c>
      <c r="CR98" s="19">
        <f>CU98/3</f>
        <v>0</v>
      </c>
      <c r="CS98" s="12">
        <f>SUMIFS('[1]3. Expenditure Journal'!$N:$N,'[1]3. Expenditure Journal'!$Y:$Y,'12. Data'!$B98,'[1]3. Expenditure Journal'!$B:$B,'12. Data'!CS$4)</f>
        <v>0</v>
      </c>
      <c r="CT98" s="21">
        <f>CR98-CS98</f>
        <v>0</v>
      </c>
      <c r="CU98" s="18">
        <f>IFERROR(VLOOKUP($B98, '[1]2. Budget'!$C$10:$CN$93, 78, 2), 0)</f>
        <v>0</v>
      </c>
      <c r="CV98" s="18">
        <f>CM98+CP98+CS98</f>
        <v>0</v>
      </c>
      <c r="CW98" s="18">
        <f>CU98-CV98</f>
        <v>0</v>
      </c>
      <c r="DA98" s="12">
        <f>SUMIFS($F98:$CW98,$F$6:$CW$6,DA$6,$F$4:$CW$4,DA$5)+CX191</f>
        <v>0</v>
      </c>
      <c r="DB98" s="13">
        <f>SUMIFS($F98:$CW98,$F$6:$CW$6,DB$6,$F$4:$CW$4,DB$5)+CY98</f>
        <v>0</v>
      </c>
      <c r="DC98" s="13">
        <f>SUMIFS($F98:$CW98,$F$6:$CW$6,DC$6,$F$4:$CW$4,DC$5)+CZ98</f>
        <v>0</v>
      </c>
      <c r="DD98" s="13">
        <f>SUMIFS($F98:$CW98,$F$6:$CW$6,DD$6,$F$4:$CW$4,DD$5)+DA98</f>
        <v>0</v>
      </c>
      <c r="DE98" s="13">
        <f>SUMIFS($F98:$CW98,$F$6:$CW$6,DE$6,$F$4:$CW$4,DE$5)+DB98</f>
        <v>0</v>
      </c>
      <c r="DF98" s="13">
        <f>SUMIFS($F98:$CW98,$F$6:$CW$6,DF$6,$F$4:$CW$4,DF$5)+DC98</f>
        <v>0</v>
      </c>
      <c r="DG98" s="13">
        <f>SUMIFS($F98:$CW98,$F$6:$CW$6,DG$6,$F$4:$CW$4,DG$5)+DD98</f>
        <v>0</v>
      </c>
      <c r="DH98" s="13">
        <f>SUMIFS($F98:$CW98,$F$6:$CW$6,DH$6,$F$4:$CW$4,DH$5)+DE98</f>
        <v>0</v>
      </c>
      <c r="DI98" s="13">
        <f>SUMIFS($F98:$CW98,$F$6:$CW$6,DI$6,$F$4:$CW$4,DI$5)+DF98</f>
        <v>0</v>
      </c>
      <c r="DJ98" s="13">
        <f>SUMIFS($F98:$CW98,$F$6:$CW$6,DJ$6,$F$4:$CW$4,DJ$5)+DG98</f>
        <v>0</v>
      </c>
      <c r="DK98" s="13">
        <f>SUMIFS($F98:$CW98,$F$6:$CW$6,DK$6,$F$4:$CW$4,DK$5)+DH98</f>
        <v>0</v>
      </c>
      <c r="DL98" s="13">
        <f>SUMIFS($F98:$CW98,$F$6:$CW$6,DL$6,$F$4:$CW$4,DL$5)+DI98</f>
        <v>0</v>
      </c>
      <c r="DM98" s="13">
        <f>SUMIFS($F98:$CW98,$F$6:$CW$6,DM$6,$F$4:$CW$4,DM$5)+DJ98</f>
        <v>0</v>
      </c>
      <c r="DN98" s="13">
        <f>SUMIFS($F98:$CW98,$F$6:$CW$6,DN$6,$F$4:$CW$4,DN$5)+DK98</f>
        <v>0</v>
      </c>
      <c r="DO98" s="13">
        <f>SUMIFS($F98:$CW98,$F$6:$CW$6,DO$6,$F$4:$CW$4,DO$5)+DL98</f>
        <v>0</v>
      </c>
      <c r="DP98" s="13">
        <f>SUMIFS($F98:$CW98,$F$6:$CW$6,DP$6,$F$4:$CW$4,DP$5)+DM98</f>
        <v>0</v>
      </c>
      <c r="DQ98" s="13">
        <f>SUMIFS($F98:$CW98,$F$6:$CW$6,DQ$6,$F$4:$CW$4,DQ$5)+DN98</f>
        <v>0</v>
      </c>
      <c r="DR98" s="13">
        <f>SUMIFS($F98:$CW98,$F$6:$CW$6,DR$6,$F$4:$CW$4,DR$5)+DO98</f>
        <v>0</v>
      </c>
      <c r="DS98" s="13">
        <f>SUMIFS($F98:$CW98,$F$6:$CW$6,DS$6,$F$4:$CW$4,DS$5)+DP98</f>
        <v>0</v>
      </c>
      <c r="DT98" s="13">
        <f>SUMIFS($F98:$CW98,$F$6:$CW$6,DT$6,$F$4:$CW$4,DT$5)+DQ98</f>
        <v>0</v>
      </c>
      <c r="DU98" s="13">
        <f>SUMIFS($F98:$CW98,$F$6:$CW$6,DU$6,$F$4:$CW$4,DU$5)+DR98</f>
        <v>0</v>
      </c>
      <c r="DV98" s="13">
        <f>SUMIFS($F98:$CW98,$F$6:$CW$6,DV$6,$F$4:$CW$4,DV$5)+DS98</f>
        <v>0</v>
      </c>
      <c r="DW98" s="13">
        <f>SUMIFS($F98:$CW98,$F$6:$CW$6,DW$6,$F$4:$CW$4,DW$5)+DT98</f>
        <v>0</v>
      </c>
      <c r="DX98" s="13">
        <f>SUMIFS($F98:$CW98,$F$6:$CW$6,DX$6,$F$4:$CW$4,DX$5)+DU98</f>
        <v>0</v>
      </c>
      <c r="DY98" s="13">
        <f>SUMIFS($F98:$CW98,$F$6:$CW$6,DY$6,$F$4:$CW$4,DY$5)+DV98</f>
        <v>0</v>
      </c>
      <c r="DZ98" s="13">
        <f>SUMIFS($F98:$CW98,$F$6:$CW$6,DZ$6,$F$4:$CW$4,DZ$5)+DW98</f>
        <v>0</v>
      </c>
      <c r="EA98" s="13">
        <f>SUMIFS($F98:$CW98,$F$6:$CW$6,EA$6,$F$4:$CW$4,EA$5)+DX98</f>
        <v>0</v>
      </c>
      <c r="EB98" s="13">
        <f>SUMIFS($F98:$CW98,$F$6:$CW$6,EB$6,$F$4:$CW$4,EB$5)+DY98</f>
        <v>0</v>
      </c>
      <c r="EC98" s="13">
        <f>SUMIFS($F98:$CW98,$F$6:$CW$6,EC$6,$F$4:$CW$4,EC$5)+DZ98</f>
        <v>0</v>
      </c>
      <c r="ED98" s="13">
        <f>SUMIFS($F98:$CW98,$F$6:$CW$6,ED$6,$F$4:$CW$4,ED$5)+EA98</f>
        <v>0</v>
      </c>
      <c r="EE98" s="13">
        <f>SUMIFS($F98:$CW98,$F$6:$CW$6,EE$6,$F$4:$CW$4,EE$5)+EB98</f>
        <v>0</v>
      </c>
      <c r="EF98" s="13">
        <f>SUMIFS($F98:$CW98,$F$6:$CW$6,EF$6,$F$4:$CW$4,EF$5)+EC98</f>
        <v>0</v>
      </c>
      <c r="EG98" s="13">
        <f>SUMIFS($F98:$CW98,$F$6:$CW$6,EG$6,$F$4:$CW$4,EG$5)+ED98</f>
        <v>0</v>
      </c>
      <c r="EH98" s="13">
        <f>SUMIFS($F98:$CW98,$F$6:$CW$6,EH$6,$F$4:$CW$4,EH$5)+EE98</f>
        <v>0</v>
      </c>
      <c r="EI98" s="13">
        <f>SUMIFS($F98:$CW98,$F$6:$CW$6,EI$6,$F$4:$CW$4,EI$5)+EF98</f>
        <v>0</v>
      </c>
      <c r="EJ98" s="13">
        <f>SUMIFS($F98:$CW98,$F$6:$CW$6,EJ$6,$F$4:$CW$4,EJ$5)+EG98</f>
        <v>0</v>
      </c>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20"/>
    </row>
    <row r="99" spans="2:212" x14ac:dyDescent="0.35">
      <c r="B99" s="23"/>
      <c r="D99" s="22" t="str">
        <f>IFERROR(VLOOKUP($B99,'[1]2. Budget'!$C$7:$CN$104,5,2),"-")</f>
        <v>-</v>
      </c>
      <c r="E99" s="22" t="str">
        <f>IFERROR(VLOOKUP($B99,'[1]2. Budget'!$C$7:$CN$104,7,2),"-")</f>
        <v>-</v>
      </c>
      <c r="BB99" s="19">
        <f>BK99/3</f>
        <v>0</v>
      </c>
      <c r="BC99" s="12">
        <f>SUMIFS('[1]3. Expenditure Journal'!$N:$N,'[1]3. Expenditure Journal'!$Y:$Y,'12. Data'!$B99,'[1]3. Expenditure Journal'!$B:$B,'12. Data'!BC$4)</f>
        <v>0</v>
      </c>
      <c r="BD99" s="21">
        <f>BB99-BC99</f>
        <v>0</v>
      </c>
      <c r="BE99" s="19">
        <f>BK99/3</f>
        <v>0</v>
      </c>
      <c r="BF99" s="12">
        <f>SUMIFS('[1]3. Expenditure Journal'!$N:$N,'[1]3. Expenditure Journal'!$Y:$Y,'12. Data'!$B99,'[1]3. Expenditure Journal'!$B:$B,'12. Data'!BF$4)</f>
        <v>0</v>
      </c>
      <c r="BG99" s="21">
        <f>BE99-BF99</f>
        <v>0</v>
      </c>
      <c r="BH99" s="19">
        <f>BK99/3</f>
        <v>0</v>
      </c>
      <c r="BI99" s="12">
        <f>SUMIFS('[1]3. Expenditure Journal'!$N:$N,'[1]3. Expenditure Journal'!$Y:$Y,'12. Data'!$B99,'[1]3. Expenditure Journal'!$B:$B,'12. Data'!BI$4)</f>
        <v>0</v>
      </c>
      <c r="BJ99" s="21">
        <f>BH99-BI99</f>
        <v>0</v>
      </c>
      <c r="BK99" s="18">
        <f>IFERROR(VLOOKUP($B99, '[1]2. Budget'!$C$10:$CN$93, 63, 2), 0)</f>
        <v>0</v>
      </c>
      <c r="BL99" s="18">
        <f>BC99+BF99+BI99</f>
        <v>0</v>
      </c>
      <c r="BM99" s="18">
        <f>BK99-BL99</f>
        <v>0</v>
      </c>
      <c r="BN99" s="19">
        <f>BW99/3</f>
        <v>0</v>
      </c>
      <c r="BO99" s="12">
        <f>SUMIFS('[1]3. Expenditure Journal'!$N:$N,'[1]3. Expenditure Journal'!$Y:$Y,'12. Data'!$B99,'[1]3. Expenditure Journal'!$B:$B,'12. Data'!BO$4)</f>
        <v>0</v>
      </c>
      <c r="BP99" s="21">
        <f>BN99-BO99</f>
        <v>0</v>
      </c>
      <c r="BQ99" s="19">
        <f>BW99/3</f>
        <v>0</v>
      </c>
      <c r="BR99" s="12">
        <f>SUMIFS('[1]3. Expenditure Journal'!$N:$N,'[1]3. Expenditure Journal'!$Y:$Y,'12. Data'!$B99,'[1]3. Expenditure Journal'!$B:$B,'12. Data'!BR$4)</f>
        <v>0</v>
      </c>
      <c r="BS99" s="21">
        <f>BQ99-BR99</f>
        <v>0</v>
      </c>
      <c r="BT99" s="19">
        <f>BW99/3</f>
        <v>0</v>
      </c>
      <c r="BU99" s="12">
        <f>SUMIFS('[1]3. Expenditure Journal'!$N:$N,'[1]3. Expenditure Journal'!$Y:$Y,'12. Data'!$B99,'[1]3. Expenditure Journal'!$B:$B,'12. Data'!BU$4)</f>
        <v>0</v>
      </c>
      <c r="BV99" s="21">
        <f>BT99-BU99</f>
        <v>0</v>
      </c>
      <c r="BW99" s="18">
        <f>IFERROR(VLOOKUP($B99, '[1]2. Budget'!$C$10:$CN$93, 68, 2), 0)</f>
        <v>0</v>
      </c>
      <c r="BX99" s="18">
        <f>BO99+BR99+BU99</f>
        <v>0</v>
      </c>
      <c r="BY99" s="18">
        <f>BW99-BX99</f>
        <v>0</v>
      </c>
      <c r="BZ99" s="19">
        <f>CI99/3</f>
        <v>0</v>
      </c>
      <c r="CA99" s="12">
        <f>SUMIFS('[1]3. Expenditure Journal'!$N:$N,'[1]3. Expenditure Journal'!$Y:$Y,'12. Data'!$B99,'[1]3. Expenditure Journal'!$B:$B,'12. Data'!CA$4)</f>
        <v>0</v>
      </c>
      <c r="CB99" s="21">
        <f>BZ99-CA99</f>
        <v>0</v>
      </c>
      <c r="CC99" s="19">
        <f>CI99/3</f>
        <v>0</v>
      </c>
      <c r="CD99" s="12">
        <f>SUMIFS('[1]3. Expenditure Journal'!$N:$N,'[1]3. Expenditure Journal'!$Y:$Y,'12. Data'!$B99,'[1]3. Expenditure Journal'!$B:$B,'12. Data'!CD$4)</f>
        <v>0</v>
      </c>
      <c r="CE99" s="21">
        <f>CC99-CD99</f>
        <v>0</v>
      </c>
      <c r="CF99" s="19">
        <f>CI99/3</f>
        <v>0</v>
      </c>
      <c r="CG99" s="12">
        <f>SUMIFS('[1]3. Expenditure Journal'!$N:$N,'[1]3. Expenditure Journal'!$Y:$Y,'12. Data'!$B99,'[1]3. Expenditure Journal'!$B:$B,'12. Data'!CG$4)</f>
        <v>0</v>
      </c>
      <c r="CH99" s="21">
        <f>CF99-CG99</f>
        <v>0</v>
      </c>
      <c r="CI99" s="18">
        <f>IFERROR(VLOOKUP($B99, '[1]2. Budget'!$C$10:$CN$93, 73, 2), 0)</f>
        <v>0</v>
      </c>
      <c r="CJ99" s="18">
        <f>CA99+CD99+CG99</f>
        <v>0</v>
      </c>
      <c r="CK99" s="18">
        <f>CI99-CJ99</f>
        <v>0</v>
      </c>
      <c r="CL99" s="19">
        <f>CU99/3</f>
        <v>0</v>
      </c>
      <c r="CM99" s="12">
        <f>SUMIFS('[1]3. Expenditure Journal'!$N:$N,'[1]3. Expenditure Journal'!$Y:$Y,'12. Data'!$B99,'[1]3. Expenditure Journal'!$B:$B,'12. Data'!CM$4)</f>
        <v>0</v>
      </c>
      <c r="CN99" s="21">
        <f>CL99-CM99</f>
        <v>0</v>
      </c>
      <c r="CO99" s="19">
        <f>CU99/3</f>
        <v>0</v>
      </c>
      <c r="CP99" s="12">
        <f>SUMIFS('[1]3. Expenditure Journal'!$N:$N,'[1]3. Expenditure Journal'!$Y:$Y,'12. Data'!$B99,'[1]3. Expenditure Journal'!$B:$B,'12. Data'!CP$4)</f>
        <v>0</v>
      </c>
      <c r="CQ99" s="21">
        <f>CO99-CP99</f>
        <v>0</v>
      </c>
      <c r="CR99" s="19">
        <f>CU99/3</f>
        <v>0</v>
      </c>
      <c r="CS99" s="12">
        <f>SUMIFS('[1]3. Expenditure Journal'!$N:$N,'[1]3. Expenditure Journal'!$Y:$Y,'12. Data'!$B99,'[1]3. Expenditure Journal'!$B:$B,'12. Data'!CS$4)</f>
        <v>0</v>
      </c>
      <c r="CT99" s="21">
        <f>CR99-CS99</f>
        <v>0</v>
      </c>
      <c r="CU99" s="18">
        <f>IFERROR(VLOOKUP($B99, '[1]2. Budget'!$C$10:$CN$93, 78, 2), 0)</f>
        <v>0</v>
      </c>
      <c r="CV99" s="18">
        <f>CM99+CP99+CS99</f>
        <v>0</v>
      </c>
      <c r="CW99" s="18">
        <f>CU99-CV99</f>
        <v>0</v>
      </c>
      <c r="DA99" s="12">
        <f>SUMIFS($F99:$CW99,$F$6:$CW$6,DA$6,$F$4:$CW$4,DA$5)+CX192</f>
        <v>0</v>
      </c>
      <c r="DB99" s="13">
        <f>SUMIFS($F99:$CW99,$F$6:$CW$6,DB$6,$F$4:$CW$4,DB$5)+CY99</f>
        <v>0</v>
      </c>
      <c r="DC99" s="13">
        <f>SUMIFS($F99:$CW99,$F$6:$CW$6,DC$6,$F$4:$CW$4,DC$5)+CZ99</f>
        <v>0</v>
      </c>
      <c r="DD99" s="13">
        <f>SUMIFS($F99:$CW99,$F$6:$CW$6,DD$6,$F$4:$CW$4,DD$5)+DA99</f>
        <v>0</v>
      </c>
      <c r="DE99" s="13">
        <f>SUMIFS($F99:$CW99,$F$6:$CW$6,DE$6,$F$4:$CW$4,DE$5)+DB99</f>
        <v>0</v>
      </c>
      <c r="DF99" s="13">
        <f>SUMIFS($F99:$CW99,$F$6:$CW$6,DF$6,$F$4:$CW$4,DF$5)+DC99</f>
        <v>0</v>
      </c>
      <c r="DG99" s="13">
        <f>SUMIFS($F99:$CW99,$F$6:$CW$6,DG$6,$F$4:$CW$4,DG$5)+DD99</f>
        <v>0</v>
      </c>
      <c r="DH99" s="13">
        <f>SUMIFS($F99:$CW99,$F$6:$CW$6,DH$6,$F$4:$CW$4,DH$5)+DE99</f>
        <v>0</v>
      </c>
      <c r="DI99" s="13">
        <f>SUMIFS($F99:$CW99,$F$6:$CW$6,DI$6,$F$4:$CW$4,DI$5)+DF99</f>
        <v>0</v>
      </c>
      <c r="DJ99" s="13">
        <f>SUMIFS($F99:$CW99,$F$6:$CW$6,DJ$6,$F$4:$CW$4,DJ$5)+DG99</f>
        <v>0</v>
      </c>
      <c r="DK99" s="13">
        <f>SUMIFS($F99:$CW99,$F$6:$CW$6,DK$6,$F$4:$CW$4,DK$5)+DH99</f>
        <v>0</v>
      </c>
      <c r="DL99" s="13">
        <f>SUMIFS($F99:$CW99,$F$6:$CW$6,DL$6,$F$4:$CW$4,DL$5)+DI99</f>
        <v>0</v>
      </c>
      <c r="DM99" s="13">
        <f>SUMIFS($F99:$CW99,$F$6:$CW$6,DM$6,$F$4:$CW$4,DM$5)+DJ99</f>
        <v>0</v>
      </c>
      <c r="DN99" s="13">
        <f>SUMIFS($F99:$CW99,$F$6:$CW$6,DN$6,$F$4:$CW$4,DN$5)+DK99</f>
        <v>0</v>
      </c>
      <c r="DO99" s="13">
        <f>SUMIFS($F99:$CW99,$F$6:$CW$6,DO$6,$F$4:$CW$4,DO$5)+DL99</f>
        <v>0</v>
      </c>
      <c r="DP99" s="13">
        <f>SUMIFS($F99:$CW99,$F$6:$CW$6,DP$6,$F$4:$CW$4,DP$5)+DM99</f>
        <v>0</v>
      </c>
      <c r="DQ99" s="13">
        <f>SUMIFS($F99:$CW99,$F$6:$CW$6,DQ$6,$F$4:$CW$4,DQ$5)+DN99</f>
        <v>0</v>
      </c>
      <c r="DR99" s="13">
        <f>SUMIFS($F99:$CW99,$F$6:$CW$6,DR$6,$F$4:$CW$4,DR$5)+DO99</f>
        <v>0</v>
      </c>
      <c r="DS99" s="13">
        <f>SUMIFS($F99:$CW99,$F$6:$CW$6,DS$6,$F$4:$CW$4,DS$5)+DP99</f>
        <v>0</v>
      </c>
      <c r="DT99" s="13">
        <f>SUMIFS($F99:$CW99,$F$6:$CW$6,DT$6,$F$4:$CW$4,DT$5)+DQ99</f>
        <v>0</v>
      </c>
      <c r="DU99" s="13">
        <f>SUMIFS($F99:$CW99,$F$6:$CW$6,DU$6,$F$4:$CW$4,DU$5)+DR99</f>
        <v>0</v>
      </c>
      <c r="DV99" s="13">
        <f>SUMIFS($F99:$CW99,$F$6:$CW$6,DV$6,$F$4:$CW$4,DV$5)+DS99</f>
        <v>0</v>
      </c>
      <c r="DW99" s="13">
        <f>SUMIFS($F99:$CW99,$F$6:$CW$6,DW$6,$F$4:$CW$4,DW$5)+DT99</f>
        <v>0</v>
      </c>
      <c r="DX99" s="13">
        <f>SUMIFS($F99:$CW99,$F$6:$CW$6,DX$6,$F$4:$CW$4,DX$5)+DU99</f>
        <v>0</v>
      </c>
      <c r="DY99" s="13">
        <f>SUMIFS($F99:$CW99,$F$6:$CW$6,DY$6,$F$4:$CW$4,DY$5)+DV99</f>
        <v>0</v>
      </c>
      <c r="DZ99" s="13">
        <f>SUMIFS($F99:$CW99,$F$6:$CW$6,DZ$6,$F$4:$CW$4,DZ$5)+DW99</f>
        <v>0</v>
      </c>
      <c r="EA99" s="13">
        <f>SUMIFS($F99:$CW99,$F$6:$CW$6,EA$6,$F$4:$CW$4,EA$5)+DX99</f>
        <v>0</v>
      </c>
      <c r="EB99" s="13">
        <f>SUMIFS($F99:$CW99,$F$6:$CW$6,EB$6,$F$4:$CW$4,EB$5)+DY99</f>
        <v>0</v>
      </c>
      <c r="EC99" s="13">
        <f>SUMIFS($F99:$CW99,$F$6:$CW$6,EC$6,$F$4:$CW$4,EC$5)+DZ99</f>
        <v>0</v>
      </c>
      <c r="ED99" s="13">
        <f>SUMIFS($F99:$CW99,$F$6:$CW$6,ED$6,$F$4:$CW$4,ED$5)+EA99</f>
        <v>0</v>
      </c>
      <c r="EE99" s="13">
        <f>SUMIFS($F99:$CW99,$F$6:$CW$6,EE$6,$F$4:$CW$4,EE$5)+EB99</f>
        <v>0</v>
      </c>
      <c r="EF99" s="13">
        <f>SUMIFS($F99:$CW99,$F$6:$CW$6,EF$6,$F$4:$CW$4,EF$5)+EC99</f>
        <v>0</v>
      </c>
      <c r="EG99" s="13">
        <f>SUMIFS($F99:$CW99,$F$6:$CW$6,EG$6,$F$4:$CW$4,EG$5)+ED99</f>
        <v>0</v>
      </c>
      <c r="EH99" s="13">
        <f>SUMIFS($F99:$CW99,$F$6:$CW$6,EH$6,$F$4:$CW$4,EH$5)+EE99</f>
        <v>0</v>
      </c>
      <c r="EI99" s="13">
        <f>SUMIFS($F99:$CW99,$F$6:$CW$6,EI$6,$F$4:$CW$4,EI$5)+EF99</f>
        <v>0</v>
      </c>
      <c r="EJ99" s="13">
        <f>SUMIFS($F99:$CW99,$F$6:$CW$6,EJ$6,$F$4:$CW$4,EJ$5)+EG99</f>
        <v>0</v>
      </c>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20"/>
    </row>
    <row r="100" spans="2:212" x14ac:dyDescent="0.35">
      <c r="B100" s="23"/>
      <c r="D100" s="22" t="str">
        <f>IFERROR(VLOOKUP($B100,'[1]2. Budget'!$C$7:$CN$104,5,2),"-")</f>
        <v>-</v>
      </c>
      <c r="E100" s="22" t="str">
        <f>IFERROR(VLOOKUP($B100,'[1]2. Budget'!$C$7:$CN$104,7,2),"-")</f>
        <v>-</v>
      </c>
      <c r="BB100" s="19">
        <f>BK100/3</f>
        <v>0</v>
      </c>
      <c r="BC100" s="12">
        <f>SUMIFS('[1]3. Expenditure Journal'!$N:$N,'[1]3. Expenditure Journal'!$Y:$Y,'12. Data'!$B100,'[1]3. Expenditure Journal'!$B:$B,'12. Data'!BC$4)</f>
        <v>0</v>
      </c>
      <c r="BD100" s="21">
        <f>BB100-BC100</f>
        <v>0</v>
      </c>
      <c r="BE100" s="19">
        <f>BK100/3</f>
        <v>0</v>
      </c>
      <c r="BF100" s="12">
        <f>SUMIFS('[1]3. Expenditure Journal'!$N:$N,'[1]3. Expenditure Journal'!$Y:$Y,'12. Data'!$B100,'[1]3. Expenditure Journal'!$B:$B,'12. Data'!BF$4)</f>
        <v>0</v>
      </c>
      <c r="BG100" s="21">
        <f>BE100-BF100</f>
        <v>0</v>
      </c>
      <c r="BH100" s="19">
        <f>BK100/3</f>
        <v>0</v>
      </c>
      <c r="BI100" s="12">
        <f>SUMIFS('[1]3. Expenditure Journal'!$N:$N,'[1]3. Expenditure Journal'!$Y:$Y,'12. Data'!$B100,'[1]3. Expenditure Journal'!$B:$B,'12. Data'!BI$4)</f>
        <v>0</v>
      </c>
      <c r="BJ100" s="21">
        <f>BH100-BI100</f>
        <v>0</v>
      </c>
      <c r="BK100" s="18">
        <f>IFERROR(VLOOKUP($B100, '[1]2. Budget'!$C$10:$CN$93, 63, 2), 0)</f>
        <v>0</v>
      </c>
      <c r="BL100" s="18">
        <f>BC100+BF100+BI100</f>
        <v>0</v>
      </c>
      <c r="BM100" s="18">
        <f>BK100-BL100</f>
        <v>0</v>
      </c>
      <c r="BN100" s="19">
        <f>BW100/3</f>
        <v>0</v>
      </c>
      <c r="BO100" s="12">
        <f>SUMIFS('[1]3. Expenditure Journal'!$N:$N,'[1]3. Expenditure Journal'!$Y:$Y,'12. Data'!$B100,'[1]3. Expenditure Journal'!$B:$B,'12. Data'!BO$4)</f>
        <v>0</v>
      </c>
      <c r="BP100" s="21">
        <f>BN100-BO100</f>
        <v>0</v>
      </c>
      <c r="BQ100" s="19">
        <f>BW100/3</f>
        <v>0</v>
      </c>
      <c r="BR100" s="12">
        <f>SUMIFS('[1]3. Expenditure Journal'!$N:$N,'[1]3. Expenditure Journal'!$Y:$Y,'12. Data'!$B100,'[1]3. Expenditure Journal'!$B:$B,'12. Data'!BR$4)</f>
        <v>0</v>
      </c>
      <c r="BS100" s="21">
        <f>BQ100-BR100</f>
        <v>0</v>
      </c>
      <c r="BT100" s="19">
        <f>BW100/3</f>
        <v>0</v>
      </c>
      <c r="BU100" s="12">
        <f>SUMIFS('[1]3. Expenditure Journal'!$N:$N,'[1]3. Expenditure Journal'!$Y:$Y,'12. Data'!$B100,'[1]3. Expenditure Journal'!$B:$B,'12. Data'!BU$4)</f>
        <v>0</v>
      </c>
      <c r="BV100" s="21">
        <f>BT100-BU100</f>
        <v>0</v>
      </c>
      <c r="BW100" s="18">
        <f>IFERROR(VLOOKUP($B100, '[1]2. Budget'!$C$10:$CN$93, 68, 2), 0)</f>
        <v>0</v>
      </c>
      <c r="BX100" s="18">
        <f>BO100+BR100+BU100</f>
        <v>0</v>
      </c>
      <c r="BY100" s="18">
        <f>BW100-BX100</f>
        <v>0</v>
      </c>
      <c r="BZ100" s="19">
        <f>CI100/3</f>
        <v>0</v>
      </c>
      <c r="CA100" s="12">
        <f>SUMIFS('[1]3. Expenditure Journal'!$N:$N,'[1]3. Expenditure Journal'!$Y:$Y,'12. Data'!$B100,'[1]3. Expenditure Journal'!$B:$B,'12. Data'!CA$4)</f>
        <v>0</v>
      </c>
      <c r="CB100" s="21">
        <f>BZ100-CA100</f>
        <v>0</v>
      </c>
      <c r="CC100" s="19">
        <f>CI100/3</f>
        <v>0</v>
      </c>
      <c r="CD100" s="12">
        <f>SUMIFS('[1]3. Expenditure Journal'!$N:$N,'[1]3. Expenditure Journal'!$Y:$Y,'12. Data'!$B100,'[1]3. Expenditure Journal'!$B:$B,'12. Data'!CD$4)</f>
        <v>0</v>
      </c>
      <c r="CE100" s="21">
        <f>CC100-CD100</f>
        <v>0</v>
      </c>
      <c r="CF100" s="19">
        <f>CI100/3</f>
        <v>0</v>
      </c>
      <c r="CG100" s="12">
        <f>SUMIFS('[1]3. Expenditure Journal'!$N:$N,'[1]3. Expenditure Journal'!$Y:$Y,'12. Data'!$B100,'[1]3. Expenditure Journal'!$B:$B,'12. Data'!CG$4)</f>
        <v>0</v>
      </c>
      <c r="CH100" s="21">
        <f>CF100-CG100</f>
        <v>0</v>
      </c>
      <c r="CI100" s="18">
        <f>IFERROR(VLOOKUP($B100, '[1]2. Budget'!$C$10:$CN$93, 73, 2), 0)</f>
        <v>0</v>
      </c>
      <c r="CJ100" s="18">
        <f>CA100+CD100+CG100</f>
        <v>0</v>
      </c>
      <c r="CK100" s="18">
        <f>CI100-CJ100</f>
        <v>0</v>
      </c>
      <c r="CL100" s="19">
        <f>CU100/3</f>
        <v>0</v>
      </c>
      <c r="CM100" s="12">
        <f>SUMIFS('[1]3. Expenditure Journal'!$N:$N,'[1]3. Expenditure Journal'!$Y:$Y,'12. Data'!$B100,'[1]3. Expenditure Journal'!$B:$B,'12. Data'!CM$4)</f>
        <v>0</v>
      </c>
      <c r="CN100" s="21">
        <f>CL100-CM100</f>
        <v>0</v>
      </c>
      <c r="CO100" s="19">
        <f>CU100/3</f>
        <v>0</v>
      </c>
      <c r="CP100" s="12">
        <f>SUMIFS('[1]3. Expenditure Journal'!$N:$N,'[1]3. Expenditure Journal'!$Y:$Y,'12. Data'!$B100,'[1]3. Expenditure Journal'!$B:$B,'12. Data'!CP$4)</f>
        <v>0</v>
      </c>
      <c r="CQ100" s="21">
        <f>CO100-CP100</f>
        <v>0</v>
      </c>
      <c r="CR100" s="19">
        <f>CU100/3</f>
        <v>0</v>
      </c>
      <c r="CS100" s="12">
        <f>SUMIFS('[1]3. Expenditure Journal'!$N:$N,'[1]3. Expenditure Journal'!$Y:$Y,'12. Data'!$B100,'[1]3. Expenditure Journal'!$B:$B,'12. Data'!CS$4)</f>
        <v>0</v>
      </c>
      <c r="CT100" s="21">
        <f>CR100-CS100</f>
        <v>0</v>
      </c>
      <c r="CU100" s="18">
        <f>IFERROR(VLOOKUP($B100, '[1]2. Budget'!$C$10:$CN$93, 78, 2), 0)</f>
        <v>0</v>
      </c>
      <c r="CV100" s="18">
        <f>CM100+CP100+CS100</f>
        <v>0</v>
      </c>
      <c r="CW100" s="18">
        <f>CU100-CV100</f>
        <v>0</v>
      </c>
      <c r="DA100" s="12">
        <f>SUMIFS($F100:$CW100,$F$6:$CW$6,DA$6,$F$4:$CW$4,DA$5)+CX193</f>
        <v>0</v>
      </c>
      <c r="DB100" s="13">
        <f>SUMIFS($F100:$CW100,$F$6:$CW$6,DB$6,$F$4:$CW$4,DB$5)+CY100</f>
        <v>0</v>
      </c>
      <c r="DC100" s="13">
        <f>SUMIFS($F100:$CW100,$F$6:$CW$6,DC$6,$F$4:$CW$4,DC$5)+CZ100</f>
        <v>0</v>
      </c>
      <c r="DD100" s="13">
        <f>SUMIFS($F100:$CW100,$F$6:$CW$6,DD$6,$F$4:$CW$4,DD$5)+DA100</f>
        <v>0</v>
      </c>
      <c r="DE100" s="13">
        <f>SUMIFS($F100:$CW100,$F$6:$CW$6,DE$6,$F$4:$CW$4,DE$5)+DB100</f>
        <v>0</v>
      </c>
      <c r="DF100" s="13">
        <f>SUMIFS($F100:$CW100,$F$6:$CW$6,DF$6,$F$4:$CW$4,DF$5)+DC100</f>
        <v>0</v>
      </c>
      <c r="DG100" s="13">
        <f>SUMIFS($F100:$CW100,$F$6:$CW$6,DG$6,$F$4:$CW$4,DG$5)+DD100</f>
        <v>0</v>
      </c>
      <c r="DH100" s="13">
        <f>SUMIFS($F100:$CW100,$F$6:$CW$6,DH$6,$F$4:$CW$4,DH$5)+DE100</f>
        <v>0</v>
      </c>
      <c r="DI100" s="13">
        <f>SUMIFS($F100:$CW100,$F$6:$CW$6,DI$6,$F$4:$CW$4,DI$5)+DF100</f>
        <v>0</v>
      </c>
      <c r="DJ100" s="13">
        <f>SUMIFS($F100:$CW100,$F$6:$CW$6,DJ$6,$F$4:$CW$4,DJ$5)+DG100</f>
        <v>0</v>
      </c>
      <c r="DK100" s="13">
        <f>SUMIFS($F100:$CW100,$F$6:$CW$6,DK$6,$F$4:$CW$4,DK$5)+DH100</f>
        <v>0</v>
      </c>
      <c r="DL100" s="13">
        <f>SUMIFS($F100:$CW100,$F$6:$CW$6,DL$6,$F$4:$CW$4,DL$5)+DI100</f>
        <v>0</v>
      </c>
      <c r="DM100" s="13">
        <f>SUMIFS($F100:$CW100,$F$6:$CW$6,DM$6,$F$4:$CW$4,DM$5)+DJ100</f>
        <v>0</v>
      </c>
      <c r="DN100" s="13">
        <f>SUMIFS($F100:$CW100,$F$6:$CW$6,DN$6,$F$4:$CW$4,DN$5)+DK100</f>
        <v>0</v>
      </c>
      <c r="DO100" s="13">
        <f>SUMIFS($F100:$CW100,$F$6:$CW$6,DO$6,$F$4:$CW$4,DO$5)+DL100</f>
        <v>0</v>
      </c>
      <c r="DP100" s="13">
        <f>SUMIFS($F100:$CW100,$F$6:$CW$6,DP$6,$F$4:$CW$4,DP$5)+DM100</f>
        <v>0</v>
      </c>
      <c r="DQ100" s="13">
        <f>SUMIFS($F100:$CW100,$F$6:$CW$6,DQ$6,$F$4:$CW$4,DQ$5)+DN100</f>
        <v>0</v>
      </c>
      <c r="DR100" s="13">
        <f>SUMIFS($F100:$CW100,$F$6:$CW$6,DR$6,$F$4:$CW$4,DR$5)+DO100</f>
        <v>0</v>
      </c>
      <c r="DS100" s="13">
        <f>SUMIFS($F100:$CW100,$F$6:$CW$6,DS$6,$F$4:$CW$4,DS$5)+DP100</f>
        <v>0</v>
      </c>
      <c r="DT100" s="13">
        <f>SUMIFS($F100:$CW100,$F$6:$CW$6,DT$6,$F$4:$CW$4,DT$5)+DQ100</f>
        <v>0</v>
      </c>
      <c r="DU100" s="13">
        <f>SUMIFS($F100:$CW100,$F$6:$CW$6,DU$6,$F$4:$CW$4,DU$5)+DR100</f>
        <v>0</v>
      </c>
      <c r="DV100" s="13">
        <f>SUMIFS($F100:$CW100,$F$6:$CW$6,DV$6,$F$4:$CW$4,DV$5)+DS100</f>
        <v>0</v>
      </c>
      <c r="DW100" s="13">
        <f>SUMIFS($F100:$CW100,$F$6:$CW$6,DW$6,$F$4:$CW$4,DW$5)+DT100</f>
        <v>0</v>
      </c>
      <c r="DX100" s="13">
        <f>SUMIFS($F100:$CW100,$F$6:$CW$6,DX$6,$F$4:$CW$4,DX$5)+DU100</f>
        <v>0</v>
      </c>
      <c r="DY100" s="13">
        <f>SUMIFS($F100:$CW100,$F$6:$CW$6,DY$6,$F$4:$CW$4,DY$5)+DV100</f>
        <v>0</v>
      </c>
      <c r="DZ100" s="13">
        <f>SUMIFS($F100:$CW100,$F$6:$CW$6,DZ$6,$F$4:$CW$4,DZ$5)+DW100</f>
        <v>0</v>
      </c>
      <c r="EA100" s="13">
        <f>SUMIFS($F100:$CW100,$F$6:$CW$6,EA$6,$F$4:$CW$4,EA$5)+DX100</f>
        <v>0</v>
      </c>
      <c r="EB100" s="13">
        <f>SUMIFS($F100:$CW100,$F$6:$CW$6,EB$6,$F$4:$CW$4,EB$5)+DY100</f>
        <v>0</v>
      </c>
      <c r="EC100" s="13">
        <f>SUMIFS($F100:$CW100,$F$6:$CW$6,EC$6,$F$4:$CW$4,EC$5)+DZ100</f>
        <v>0</v>
      </c>
      <c r="ED100" s="13">
        <f>SUMIFS($F100:$CW100,$F$6:$CW$6,ED$6,$F$4:$CW$4,ED$5)+EA100</f>
        <v>0</v>
      </c>
      <c r="EE100" s="13">
        <f>SUMIFS($F100:$CW100,$F$6:$CW$6,EE$6,$F$4:$CW$4,EE$5)+EB100</f>
        <v>0</v>
      </c>
      <c r="EF100" s="13">
        <f>SUMIFS($F100:$CW100,$F$6:$CW$6,EF$6,$F$4:$CW$4,EF$5)+EC100</f>
        <v>0</v>
      </c>
      <c r="EG100" s="13">
        <f>SUMIFS($F100:$CW100,$F$6:$CW$6,EG$6,$F$4:$CW$4,EG$5)+ED100</f>
        <v>0</v>
      </c>
      <c r="EH100" s="13">
        <f>SUMIFS($F100:$CW100,$F$6:$CW$6,EH$6,$F$4:$CW$4,EH$5)+EE100</f>
        <v>0</v>
      </c>
      <c r="EI100" s="13">
        <f>SUMIFS($F100:$CW100,$F$6:$CW$6,EI$6,$F$4:$CW$4,EI$5)+EF100</f>
        <v>0</v>
      </c>
      <c r="EJ100" s="13">
        <f>SUMIFS($F100:$CW100,$F$6:$CW$6,EJ$6,$F$4:$CW$4,EJ$5)+EG100</f>
        <v>0</v>
      </c>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20"/>
    </row>
    <row r="101" spans="2:212" x14ac:dyDescent="0.35">
      <c r="B101" s="23"/>
      <c r="D101" s="22" t="str">
        <f>IFERROR(VLOOKUP($B101,'[1]2. Budget'!$C$7:$CN$104,5,2),"-")</f>
        <v>-</v>
      </c>
      <c r="E101" s="22" t="str">
        <f>IFERROR(VLOOKUP($B101,'[1]2. Budget'!$C$7:$CN$104,7,2),"-")</f>
        <v>-</v>
      </c>
      <c r="BB101" s="19">
        <f>BK101/3</f>
        <v>0</v>
      </c>
      <c r="BC101" s="12">
        <f>SUMIFS('[1]3. Expenditure Journal'!$N:$N,'[1]3. Expenditure Journal'!$Y:$Y,'12. Data'!$B101,'[1]3. Expenditure Journal'!$B:$B,'12. Data'!BC$4)</f>
        <v>0</v>
      </c>
      <c r="BD101" s="21">
        <f>BB101-BC101</f>
        <v>0</v>
      </c>
      <c r="BE101" s="19">
        <f>BK101/3</f>
        <v>0</v>
      </c>
      <c r="BF101" s="12">
        <f>SUMIFS('[1]3. Expenditure Journal'!$N:$N,'[1]3. Expenditure Journal'!$Y:$Y,'12. Data'!$B101,'[1]3. Expenditure Journal'!$B:$B,'12. Data'!BF$4)</f>
        <v>0</v>
      </c>
      <c r="BG101" s="21">
        <f>BE101-BF101</f>
        <v>0</v>
      </c>
      <c r="BH101" s="19">
        <f>BK101/3</f>
        <v>0</v>
      </c>
      <c r="BI101" s="12">
        <f>SUMIFS('[1]3. Expenditure Journal'!$N:$N,'[1]3. Expenditure Journal'!$Y:$Y,'12. Data'!$B101,'[1]3. Expenditure Journal'!$B:$B,'12. Data'!BI$4)</f>
        <v>0</v>
      </c>
      <c r="BJ101" s="21">
        <f>BH101-BI101</f>
        <v>0</v>
      </c>
      <c r="BK101" s="18">
        <f>IFERROR(VLOOKUP($B101, '[1]2. Budget'!$C$10:$CN$93, 63, 2), 0)</f>
        <v>0</v>
      </c>
      <c r="BL101" s="18">
        <f>BC101+BF101+BI101</f>
        <v>0</v>
      </c>
      <c r="BM101" s="18">
        <f>BK101-BL101</f>
        <v>0</v>
      </c>
      <c r="BN101" s="19">
        <f>BW101/3</f>
        <v>0</v>
      </c>
      <c r="BO101" s="12">
        <f>SUMIFS('[1]3. Expenditure Journal'!$N:$N,'[1]3. Expenditure Journal'!$Y:$Y,'12. Data'!$B101,'[1]3. Expenditure Journal'!$B:$B,'12. Data'!BO$4)</f>
        <v>0</v>
      </c>
      <c r="BP101" s="21">
        <f>BN101-BO101</f>
        <v>0</v>
      </c>
      <c r="BQ101" s="19">
        <f>BW101/3</f>
        <v>0</v>
      </c>
      <c r="BR101" s="12">
        <f>SUMIFS('[1]3. Expenditure Journal'!$N:$N,'[1]3. Expenditure Journal'!$Y:$Y,'12. Data'!$B101,'[1]3. Expenditure Journal'!$B:$B,'12. Data'!BR$4)</f>
        <v>0</v>
      </c>
      <c r="BS101" s="21">
        <f>BQ101-BR101</f>
        <v>0</v>
      </c>
      <c r="BT101" s="19">
        <f>BW101/3</f>
        <v>0</v>
      </c>
      <c r="BU101" s="12">
        <f>SUMIFS('[1]3. Expenditure Journal'!$N:$N,'[1]3. Expenditure Journal'!$Y:$Y,'12. Data'!$B101,'[1]3. Expenditure Journal'!$B:$B,'12. Data'!BU$4)</f>
        <v>0</v>
      </c>
      <c r="BV101" s="21">
        <f>BT101-BU101</f>
        <v>0</v>
      </c>
      <c r="BW101" s="18">
        <f>IFERROR(VLOOKUP($B101, '[1]2. Budget'!$C$10:$CN$93, 68, 2), 0)</f>
        <v>0</v>
      </c>
      <c r="BX101" s="18">
        <f>BO101+BR101+BU101</f>
        <v>0</v>
      </c>
      <c r="BY101" s="18">
        <f>BW101-BX101</f>
        <v>0</v>
      </c>
      <c r="BZ101" s="19">
        <f>CI101/3</f>
        <v>0</v>
      </c>
      <c r="CA101" s="12">
        <f>SUMIFS('[1]3. Expenditure Journal'!$N:$N,'[1]3. Expenditure Journal'!$Y:$Y,'12. Data'!$B101,'[1]3. Expenditure Journal'!$B:$B,'12. Data'!CA$4)</f>
        <v>0</v>
      </c>
      <c r="CB101" s="21">
        <f>BZ101-CA101</f>
        <v>0</v>
      </c>
      <c r="CC101" s="19">
        <f>CI101/3</f>
        <v>0</v>
      </c>
      <c r="CD101" s="12">
        <f>SUMIFS('[1]3. Expenditure Journal'!$N:$N,'[1]3. Expenditure Journal'!$Y:$Y,'12. Data'!$B101,'[1]3. Expenditure Journal'!$B:$B,'12. Data'!CD$4)</f>
        <v>0</v>
      </c>
      <c r="CE101" s="21">
        <f>CC101-CD101</f>
        <v>0</v>
      </c>
      <c r="CF101" s="19">
        <f>CI101/3</f>
        <v>0</v>
      </c>
      <c r="CG101" s="12">
        <f>SUMIFS('[1]3. Expenditure Journal'!$N:$N,'[1]3. Expenditure Journal'!$Y:$Y,'12. Data'!$B101,'[1]3. Expenditure Journal'!$B:$B,'12. Data'!CG$4)</f>
        <v>0</v>
      </c>
      <c r="CH101" s="21">
        <f>CF101-CG101</f>
        <v>0</v>
      </c>
      <c r="CI101" s="18">
        <f>IFERROR(VLOOKUP($B101, '[1]2. Budget'!$C$10:$CN$93, 73, 2), 0)</f>
        <v>0</v>
      </c>
      <c r="CJ101" s="18">
        <f>CA101+CD101+CG101</f>
        <v>0</v>
      </c>
      <c r="CK101" s="18">
        <f>CI101-CJ101</f>
        <v>0</v>
      </c>
      <c r="CL101" s="19">
        <f>CU101/3</f>
        <v>0</v>
      </c>
      <c r="CM101" s="12">
        <f>SUMIFS('[1]3. Expenditure Journal'!$N:$N,'[1]3. Expenditure Journal'!$Y:$Y,'12. Data'!$B101,'[1]3. Expenditure Journal'!$B:$B,'12. Data'!CM$4)</f>
        <v>0</v>
      </c>
      <c r="CN101" s="21">
        <f>CL101-CM101</f>
        <v>0</v>
      </c>
      <c r="CO101" s="19">
        <f>CU101/3</f>
        <v>0</v>
      </c>
      <c r="CP101" s="12">
        <f>SUMIFS('[1]3. Expenditure Journal'!$N:$N,'[1]3. Expenditure Journal'!$Y:$Y,'12. Data'!$B101,'[1]3. Expenditure Journal'!$B:$B,'12. Data'!CP$4)</f>
        <v>0</v>
      </c>
      <c r="CQ101" s="21">
        <f>CO101-CP101</f>
        <v>0</v>
      </c>
      <c r="CR101" s="19">
        <f>CU101/3</f>
        <v>0</v>
      </c>
      <c r="CS101" s="12">
        <f>SUMIFS('[1]3. Expenditure Journal'!$N:$N,'[1]3. Expenditure Journal'!$Y:$Y,'12. Data'!$B101,'[1]3. Expenditure Journal'!$B:$B,'12. Data'!CS$4)</f>
        <v>0</v>
      </c>
      <c r="CT101" s="21">
        <f>CR101-CS101</f>
        <v>0</v>
      </c>
      <c r="CU101" s="18">
        <f>IFERROR(VLOOKUP($B101, '[1]2. Budget'!$C$10:$CN$93, 78, 2), 0)</f>
        <v>0</v>
      </c>
      <c r="CV101" s="18">
        <f>CM101+CP101+CS101</f>
        <v>0</v>
      </c>
      <c r="CW101" s="18">
        <f>CU101-CV101</f>
        <v>0</v>
      </c>
      <c r="DA101" s="12">
        <f>SUMIFS($F101:$CW101,$F$6:$CW$6,DA$6,$F$4:$CW$4,DA$5)+CX194</f>
        <v>0</v>
      </c>
      <c r="DB101" s="13">
        <f>SUMIFS($F101:$CW101,$F$6:$CW$6,DB$6,$F$4:$CW$4,DB$5)+CY101</f>
        <v>0</v>
      </c>
      <c r="DC101" s="13">
        <f>SUMIFS($F101:$CW101,$F$6:$CW$6,DC$6,$F$4:$CW$4,DC$5)+CZ101</f>
        <v>0</v>
      </c>
      <c r="DD101" s="13">
        <f>SUMIFS($F101:$CW101,$F$6:$CW$6,DD$6,$F$4:$CW$4,DD$5)+DA101</f>
        <v>0</v>
      </c>
      <c r="DE101" s="13">
        <f>SUMIFS($F101:$CW101,$F$6:$CW$6,DE$6,$F$4:$CW$4,DE$5)+DB101</f>
        <v>0</v>
      </c>
      <c r="DF101" s="13">
        <f>SUMIFS($F101:$CW101,$F$6:$CW$6,DF$6,$F$4:$CW$4,DF$5)+DC101</f>
        <v>0</v>
      </c>
      <c r="DG101" s="13">
        <f>SUMIFS($F101:$CW101,$F$6:$CW$6,DG$6,$F$4:$CW$4,DG$5)+DD101</f>
        <v>0</v>
      </c>
      <c r="DH101" s="13">
        <f>SUMIFS($F101:$CW101,$F$6:$CW$6,DH$6,$F$4:$CW$4,DH$5)+DE101</f>
        <v>0</v>
      </c>
      <c r="DI101" s="13">
        <f>SUMIFS($F101:$CW101,$F$6:$CW$6,DI$6,$F$4:$CW$4,DI$5)+DF101</f>
        <v>0</v>
      </c>
      <c r="DJ101" s="13">
        <f>SUMIFS($F101:$CW101,$F$6:$CW$6,DJ$6,$F$4:$CW$4,DJ$5)+DG101</f>
        <v>0</v>
      </c>
      <c r="DK101" s="13">
        <f>SUMIFS($F101:$CW101,$F$6:$CW$6,DK$6,$F$4:$CW$4,DK$5)+DH101</f>
        <v>0</v>
      </c>
      <c r="DL101" s="13">
        <f>SUMIFS($F101:$CW101,$F$6:$CW$6,DL$6,$F$4:$CW$4,DL$5)+DI101</f>
        <v>0</v>
      </c>
      <c r="DM101" s="13">
        <f>SUMIFS($F101:$CW101,$F$6:$CW$6,DM$6,$F$4:$CW$4,DM$5)+DJ101</f>
        <v>0</v>
      </c>
      <c r="DN101" s="13">
        <f>SUMIFS($F101:$CW101,$F$6:$CW$6,DN$6,$F$4:$CW$4,DN$5)+DK101</f>
        <v>0</v>
      </c>
      <c r="DO101" s="13">
        <f>SUMIFS($F101:$CW101,$F$6:$CW$6,DO$6,$F$4:$CW$4,DO$5)+DL101</f>
        <v>0</v>
      </c>
      <c r="DP101" s="13">
        <f>SUMIFS($F101:$CW101,$F$6:$CW$6,DP$6,$F$4:$CW$4,DP$5)+DM101</f>
        <v>0</v>
      </c>
      <c r="DQ101" s="13">
        <f>SUMIFS($F101:$CW101,$F$6:$CW$6,DQ$6,$F$4:$CW$4,DQ$5)+DN101</f>
        <v>0</v>
      </c>
      <c r="DR101" s="13">
        <f>SUMIFS($F101:$CW101,$F$6:$CW$6,DR$6,$F$4:$CW$4,DR$5)+DO101</f>
        <v>0</v>
      </c>
      <c r="DS101" s="13">
        <f>SUMIFS($F101:$CW101,$F$6:$CW$6,DS$6,$F$4:$CW$4,DS$5)+DP101</f>
        <v>0</v>
      </c>
      <c r="DT101" s="13">
        <f>SUMIFS($F101:$CW101,$F$6:$CW$6,DT$6,$F$4:$CW$4,DT$5)+DQ101</f>
        <v>0</v>
      </c>
      <c r="DU101" s="13">
        <f>SUMIFS($F101:$CW101,$F$6:$CW$6,DU$6,$F$4:$CW$4,DU$5)+DR101</f>
        <v>0</v>
      </c>
      <c r="DV101" s="13">
        <f>SUMIFS($F101:$CW101,$F$6:$CW$6,DV$6,$F$4:$CW$4,DV$5)+DS101</f>
        <v>0</v>
      </c>
      <c r="DW101" s="13">
        <f>SUMIFS($F101:$CW101,$F$6:$CW$6,DW$6,$F$4:$CW$4,DW$5)+DT101</f>
        <v>0</v>
      </c>
      <c r="DX101" s="13">
        <f>SUMIFS($F101:$CW101,$F$6:$CW$6,DX$6,$F$4:$CW$4,DX$5)+DU101</f>
        <v>0</v>
      </c>
      <c r="DY101" s="13">
        <f>SUMIFS($F101:$CW101,$F$6:$CW$6,DY$6,$F$4:$CW$4,DY$5)+DV101</f>
        <v>0</v>
      </c>
      <c r="DZ101" s="13">
        <f>SUMIFS($F101:$CW101,$F$6:$CW$6,DZ$6,$F$4:$CW$4,DZ$5)+DW101</f>
        <v>0</v>
      </c>
      <c r="EA101" s="13">
        <f>SUMIFS($F101:$CW101,$F$6:$CW$6,EA$6,$F$4:$CW$4,EA$5)+DX101</f>
        <v>0</v>
      </c>
      <c r="EB101" s="13">
        <f>SUMIFS($F101:$CW101,$F$6:$CW$6,EB$6,$F$4:$CW$4,EB$5)+DY101</f>
        <v>0</v>
      </c>
      <c r="EC101" s="13">
        <f>SUMIFS($F101:$CW101,$F$6:$CW$6,EC$6,$F$4:$CW$4,EC$5)+DZ101</f>
        <v>0</v>
      </c>
      <c r="ED101" s="13">
        <f>SUMIFS($F101:$CW101,$F$6:$CW$6,ED$6,$F$4:$CW$4,ED$5)+EA101</f>
        <v>0</v>
      </c>
      <c r="EE101" s="13">
        <f>SUMIFS($F101:$CW101,$F$6:$CW$6,EE$6,$F$4:$CW$4,EE$5)+EB101</f>
        <v>0</v>
      </c>
      <c r="EF101" s="13">
        <f>SUMIFS($F101:$CW101,$F$6:$CW$6,EF$6,$F$4:$CW$4,EF$5)+EC101</f>
        <v>0</v>
      </c>
      <c r="EG101" s="13">
        <f>SUMIFS($F101:$CW101,$F$6:$CW$6,EG$6,$F$4:$CW$4,EG$5)+ED101</f>
        <v>0</v>
      </c>
      <c r="EH101" s="13">
        <f>SUMIFS($F101:$CW101,$F$6:$CW$6,EH$6,$F$4:$CW$4,EH$5)+EE101</f>
        <v>0</v>
      </c>
      <c r="EI101" s="13">
        <f>SUMIFS($F101:$CW101,$F$6:$CW$6,EI$6,$F$4:$CW$4,EI$5)+EF101</f>
        <v>0</v>
      </c>
      <c r="EJ101" s="13">
        <f>SUMIFS($F101:$CW101,$F$6:$CW$6,EJ$6,$F$4:$CW$4,EJ$5)+EG101</f>
        <v>0</v>
      </c>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20"/>
    </row>
    <row r="102" spans="2:212" x14ac:dyDescent="0.35">
      <c r="AA102" s="18">
        <f>IFERROR(VLOOKUP($B102, '[1]2. Budget'!$C$10:$CN$93, 68, 2), 0)</f>
        <v>0</v>
      </c>
      <c r="AD102" s="19">
        <f>AM102/3</f>
        <v>0</v>
      </c>
      <c r="AG102" s="19">
        <f>AM102/3</f>
        <v>0</v>
      </c>
      <c r="AM102" s="18">
        <f>IFERROR(VLOOKUP($B102, '[1]2. Budget'!$C$10:$CN$93, 73, 2), 0)</f>
        <v>0</v>
      </c>
    </row>
    <row r="103" spans="2:212" ht="15" thickBot="1" x14ac:dyDescent="0.4">
      <c r="D103" s="17" t="s">
        <v>0</v>
      </c>
      <c r="F103" s="15">
        <f>SUM(F8:F102)</f>
        <v>0</v>
      </c>
      <c r="G103" s="15">
        <f>SUM(G8:G102)</f>
        <v>0</v>
      </c>
      <c r="H103" s="15">
        <f>SUM(H8:H102)</f>
        <v>0</v>
      </c>
      <c r="I103" s="15">
        <f>SUM(I8:I102)</f>
        <v>0</v>
      </c>
      <c r="J103" s="15">
        <f>SUM(J8:J102)</f>
        <v>0</v>
      </c>
      <c r="K103" s="15">
        <f>SUM(K8:K102)</f>
        <v>0</v>
      </c>
      <c r="L103" s="15">
        <f>SUM(L8:L102)</f>
        <v>0</v>
      </c>
      <c r="M103" s="15">
        <f>SUM(M8:M102)</f>
        <v>0</v>
      </c>
      <c r="N103" s="15">
        <f>SUM(N8:N102)</f>
        <v>0</v>
      </c>
      <c r="O103" s="15">
        <f>SUM(O8:O102)</f>
        <v>0</v>
      </c>
      <c r="P103" s="15">
        <f>SUM(P8:P102)</f>
        <v>0</v>
      </c>
      <c r="Q103" s="15">
        <f>SUM(Q8:Q102)</f>
        <v>0</v>
      </c>
      <c r="R103" s="15">
        <f>SUM(R8:R102)</f>
        <v>0</v>
      </c>
      <c r="S103" s="15">
        <f>SUM(S8:S102)</f>
        <v>0</v>
      </c>
      <c r="T103" s="15">
        <f>SUM(T8:T102)</f>
        <v>0</v>
      </c>
      <c r="U103" s="15">
        <f>SUM(U8:U102)</f>
        <v>0</v>
      </c>
      <c r="V103" s="15">
        <f>SUM(V8:V102)</f>
        <v>0</v>
      </c>
      <c r="W103" s="15">
        <f>SUM(W8:W102)</f>
        <v>0</v>
      </c>
      <c r="X103" s="15">
        <f>SUM(X8:X102)</f>
        <v>0</v>
      </c>
      <c r="Y103" s="15">
        <f>SUM(Y8:Y102)</f>
        <v>0</v>
      </c>
      <c r="Z103" s="15">
        <f>SUM(Z8:Z102)</f>
        <v>0</v>
      </c>
      <c r="AA103" s="15">
        <f>SUM(AA8:AA102)</f>
        <v>0</v>
      </c>
      <c r="AB103" s="15">
        <f>SUM(AB8:AB102)</f>
        <v>0</v>
      </c>
      <c r="AC103" s="15">
        <f>SUM(AC8:AC102)</f>
        <v>0</v>
      </c>
      <c r="AD103" s="15">
        <f>SUM(AD8:AD102)</f>
        <v>0</v>
      </c>
      <c r="AE103" s="15">
        <f>SUM(AE8:AE102)</f>
        <v>0</v>
      </c>
      <c r="AF103" s="15" t="e">
        <f>SUM(#REF!)</f>
        <v>#REF!</v>
      </c>
      <c r="AG103" s="15" t="e">
        <f>SUM(#REF!)</f>
        <v>#REF!</v>
      </c>
      <c r="AH103" s="15" t="e">
        <f>SUM(#REF!)</f>
        <v>#REF!</v>
      </c>
      <c r="AI103" s="15" t="e">
        <f>SUM(#REF!)</f>
        <v>#REF!</v>
      </c>
      <c r="AJ103" s="15" t="e">
        <f>SUM(#REF!)</f>
        <v>#REF!</v>
      </c>
      <c r="AK103" s="15" t="e">
        <f>SUM(#REF!)</f>
        <v>#REF!</v>
      </c>
      <c r="AL103" s="15" t="e">
        <f>SUM(#REF!)</f>
        <v>#REF!</v>
      </c>
      <c r="AM103" s="15" t="e">
        <f>SUM(#REF!)</f>
        <v>#REF!</v>
      </c>
      <c r="AN103" s="15" t="e">
        <f>SUM(#REF!)</f>
        <v>#REF!</v>
      </c>
      <c r="AO103" s="15" t="e">
        <f>SUM(#REF!)</f>
        <v>#REF!</v>
      </c>
      <c r="AP103" s="15" t="e">
        <f>SUM(#REF!)</f>
        <v>#REF!</v>
      </c>
      <c r="AQ103" s="15" t="e">
        <f>SUM(#REF!)</f>
        <v>#REF!</v>
      </c>
      <c r="AR103" s="15" t="e">
        <f>SUM(#REF!)</f>
        <v>#REF!</v>
      </c>
      <c r="AS103" s="15" t="e">
        <f>SUM(#REF!)</f>
        <v>#REF!</v>
      </c>
      <c r="AT103" s="15" t="e">
        <f>SUM(#REF!)</f>
        <v>#REF!</v>
      </c>
      <c r="AU103" s="15" t="e">
        <f>SUM(#REF!)</f>
        <v>#REF!</v>
      </c>
      <c r="AV103" s="15" t="e">
        <f>SUM(#REF!)</f>
        <v>#REF!</v>
      </c>
      <c r="AW103" s="15" t="e">
        <f>SUM(#REF!)</f>
        <v>#REF!</v>
      </c>
      <c r="AX103" s="15" t="e">
        <f>SUM(#REF!)</f>
        <v>#REF!</v>
      </c>
      <c r="AY103" s="15" t="e">
        <f>SUM(#REF!)</f>
        <v>#REF!</v>
      </c>
      <c r="AZ103" s="15" t="e">
        <f>SUM(#REF!)</f>
        <v>#REF!</v>
      </c>
      <c r="BA103" s="15" t="e">
        <f>SUM(#REF!)</f>
        <v>#REF!</v>
      </c>
      <c r="BB103" s="15">
        <f>SUM(BB8:BB102)</f>
        <v>907608.34900619567</v>
      </c>
      <c r="BC103" s="15">
        <f>SUM(BC8:BC102)</f>
        <v>0</v>
      </c>
      <c r="BD103" s="15">
        <f>SUM(BD8:BD102)</f>
        <v>907608.34900619567</v>
      </c>
      <c r="BE103" s="15">
        <f>SUM(BE8:BE102)</f>
        <v>907608.34900619567</v>
      </c>
      <c r="BF103" s="15">
        <f>SUM(BF8:BF102)</f>
        <v>0</v>
      </c>
      <c r="BG103" s="15">
        <f>SUM(BG8:BG102)</f>
        <v>907608.34900619567</v>
      </c>
      <c r="BH103" s="15">
        <f>SUM(BH8:BH102)</f>
        <v>907608.34900619567</v>
      </c>
      <c r="BI103" s="15">
        <f>SUM(BI8:BI102)</f>
        <v>1489058.9424999999</v>
      </c>
      <c r="BJ103" s="15">
        <f>SUM(BJ8:BJ102)</f>
        <v>-581450.59349380457</v>
      </c>
      <c r="BK103" s="15">
        <f>SUM(BK8:BK102)</f>
        <v>2722825.0470185867</v>
      </c>
      <c r="BL103" s="15">
        <f>SUM(BL8:BL102)</f>
        <v>1489058.9424999999</v>
      </c>
      <c r="BM103" s="15">
        <f>SUM(BM8:BM102)</f>
        <v>1233766.1045185865</v>
      </c>
      <c r="BN103" s="15">
        <f>SUM(BN8:BN102)</f>
        <v>1619542.4758897144</v>
      </c>
      <c r="BO103" s="15">
        <f>SUM(BO8:BO102)</f>
        <v>873775.24000000011</v>
      </c>
      <c r="BP103" s="15">
        <f>SUM(BP8:BP102)</f>
        <v>745767.23588971433</v>
      </c>
      <c r="BQ103" s="15">
        <f>SUM(BQ8:BQ102)</f>
        <v>1619542.4758897144</v>
      </c>
      <c r="BR103" s="15">
        <f>SUM(BR8:BR102)</f>
        <v>948710.7047826089</v>
      </c>
      <c r="BS103" s="15">
        <f>SUM(BS8:BS102)</f>
        <v>670831.77110710565</v>
      </c>
      <c r="BT103" s="15">
        <f>SUM(BT8:BT102)</f>
        <v>1619542.4758897144</v>
      </c>
      <c r="BU103" s="15">
        <f>SUM(BU8:BU102)</f>
        <v>1379757.49</v>
      </c>
      <c r="BV103" s="15">
        <f>SUM(BV8:BV102)</f>
        <v>239784.98588971441</v>
      </c>
      <c r="BW103" s="15">
        <f>SUM(BW8:BW102)</f>
        <v>4858627.4276691424</v>
      </c>
      <c r="BX103" s="15">
        <f>SUM(BX8:BX102)</f>
        <v>3202243.4347826089</v>
      </c>
      <c r="BY103" s="15">
        <f>SUM(BY8:BY102)</f>
        <v>1656383.9928865347</v>
      </c>
      <c r="BZ103" s="15">
        <f>SUM(BZ8:BZ102)</f>
        <v>1394822.0775290465</v>
      </c>
      <c r="CA103" s="15">
        <f>SUM(CA8:CA102)</f>
        <v>1894483.0899999996</v>
      </c>
      <c r="CB103" s="15">
        <f>SUM(CB8:CB102)</f>
        <v>-499661.01247095328</v>
      </c>
      <c r="CC103" s="15">
        <f>SUM(CC8:CC102)</f>
        <v>1394822.0775290465</v>
      </c>
      <c r="CD103" s="15">
        <f>SUM(CD8:CD102)</f>
        <v>1332562.3599999999</v>
      </c>
      <c r="CE103" s="15">
        <f>SUM(CE8:CE102)</f>
        <v>62259.717529046546</v>
      </c>
      <c r="CF103" s="15">
        <f>SUM(CF8:CF102)</f>
        <v>1394822.0775290465</v>
      </c>
      <c r="CG103" s="15">
        <f>SUM(CG8:CG102)</f>
        <v>1273851.51</v>
      </c>
      <c r="CH103" s="15">
        <f>SUM(CH8:CH102)</f>
        <v>120970.56752904656</v>
      </c>
      <c r="CI103" s="15">
        <f>SUM(CI8:CI102)</f>
        <v>4184466.2325871401</v>
      </c>
      <c r="CJ103" s="15">
        <f>SUM(CJ8:CJ102)</f>
        <v>4500896.9600000018</v>
      </c>
      <c r="CK103" s="15">
        <f>SUM(CK8:CK102)</f>
        <v>-316430.72741286037</v>
      </c>
      <c r="CL103" s="15">
        <f>SUM(CL8:CL102)</f>
        <v>1359507.1577809013</v>
      </c>
      <c r="CM103" s="15">
        <f>SUM(CM8:CM102)</f>
        <v>1134240.7800000003</v>
      </c>
      <c r="CN103" s="15">
        <f>SUM(CN8:CN102)</f>
        <v>225266.37778090124</v>
      </c>
      <c r="CO103" s="15">
        <f>SUM(CO8:CO102)</f>
        <v>1359507.1577809013</v>
      </c>
      <c r="CP103" s="15">
        <f>SUM(CP8:CP102)</f>
        <v>1120279.8300000003</v>
      </c>
      <c r="CQ103" s="15">
        <f>SUM(CQ8:CQ102)</f>
        <v>239227.32778090125</v>
      </c>
      <c r="CR103" s="15">
        <f>SUM(CR8:CR102)</f>
        <v>1359507.1577809013</v>
      </c>
      <c r="CS103" s="15">
        <f>SUM(CS8:CS102)</f>
        <v>1221004.5900000001</v>
      </c>
      <c r="CT103" s="15">
        <f>SUM(CT8:CT102)</f>
        <v>138502.56778090115</v>
      </c>
      <c r="CU103" s="15">
        <f>SUM(CU8:CU102)</f>
        <v>4078521.4733427041</v>
      </c>
      <c r="CV103" s="15">
        <f>SUM(CV8:CV102)</f>
        <v>3475525.2</v>
      </c>
      <c r="CW103" s="15">
        <f>SUM(CW8:CW102)</f>
        <v>602996.2733427037</v>
      </c>
      <c r="CX103" s="16"/>
      <c r="CY103" s="16"/>
      <c r="CZ103" s="16"/>
      <c r="DA103" s="15">
        <f>SUM(DA8:DA102)</f>
        <v>907608.34900619567</v>
      </c>
      <c r="DB103" s="15">
        <f>SUM(DB8:DB102)</f>
        <v>0</v>
      </c>
      <c r="DC103" s="15">
        <f>SUM(DC8:DC102)</f>
        <v>907608.34900619567</v>
      </c>
      <c r="DD103" s="15">
        <f>SUM(DD8:DD102)</f>
        <v>1815216.6980123913</v>
      </c>
      <c r="DE103" s="15">
        <f>SUM(DE8:DE102)</f>
        <v>0</v>
      </c>
      <c r="DF103" s="15">
        <f>SUM(DF8:DF102)</f>
        <v>1815216.6980123913</v>
      </c>
      <c r="DG103" s="15">
        <f>SUM(DG8:DG102)</f>
        <v>2722825.0470185867</v>
      </c>
      <c r="DH103" s="15">
        <f>SUM(DH8:DH102)</f>
        <v>1489058.9424999999</v>
      </c>
      <c r="DI103" s="15">
        <f>SUM(DI8:DI102)</f>
        <v>1233766.104518587</v>
      </c>
      <c r="DJ103" s="15">
        <f>SUM(DJ8:DJ102)</f>
        <v>4342367.522908303</v>
      </c>
      <c r="DK103" s="15">
        <f>SUM(DK8:DK102)</f>
        <v>2362834.1825000001</v>
      </c>
      <c r="DL103" s="15">
        <f>SUM(DL8:DL102)</f>
        <v>1979533.340408301</v>
      </c>
      <c r="DM103" s="15">
        <f>SUM(DM8:DM102)</f>
        <v>5961909.9987980137</v>
      </c>
      <c r="DN103" s="15">
        <f>SUM(DN8:DN102)</f>
        <v>3311544.8872826085</v>
      </c>
      <c r="DO103" s="15">
        <f>SUM(DO8:DO102)</f>
        <v>2650365.1115154079</v>
      </c>
      <c r="DP103" s="15">
        <f>SUM(DP8:DP102)</f>
        <v>7581452.474687729</v>
      </c>
      <c r="DQ103" s="15">
        <f>SUM(DQ8:DQ102)</f>
        <v>4691302.3772826102</v>
      </c>
      <c r="DR103" s="15">
        <f>SUM(DR8:DR102)</f>
        <v>2890150.0974051217</v>
      </c>
      <c r="DS103" s="15">
        <f>SUM(DS8:DS102)</f>
        <v>8976274.5522167739</v>
      </c>
      <c r="DT103" s="15">
        <f>SUM(DT8:DT102)</f>
        <v>6585785.4672826091</v>
      </c>
      <c r="DU103" s="15">
        <f>SUM(DU8:DU102)</f>
        <v>2390489.0849341676</v>
      </c>
      <c r="DV103" s="15">
        <f>SUM(DV8:DV102)</f>
        <v>10371096.629745821</v>
      </c>
      <c r="DW103" s="15">
        <f>SUM(DW8:DW102)</f>
        <v>7918347.8272826094</v>
      </c>
      <c r="DX103" s="15">
        <f>SUM(DX8:DX102)</f>
        <v>2452748.8024632144</v>
      </c>
      <c r="DY103" s="15">
        <f>SUM(DY8:DY102)</f>
        <v>11765918.707274869</v>
      </c>
      <c r="DZ103" s="15">
        <f>SUM(DZ8:DZ102)</f>
        <v>9192199.3372826092</v>
      </c>
      <c r="EA103" s="15">
        <f>SUM(EA8:EA102)</f>
        <v>2573719.3699922618</v>
      </c>
      <c r="EB103" s="15">
        <f>SUM(EB8:EB102)</f>
        <v>13125425.86505577</v>
      </c>
      <c r="EC103" s="15">
        <f>SUM(EC8:EC102)</f>
        <v>10326440.11728261</v>
      </c>
      <c r="ED103" s="15">
        <f>SUM(ED8:ED102)</f>
        <v>2798985.747773163</v>
      </c>
      <c r="EE103" s="15">
        <f>SUM(EE8:EE102)</f>
        <v>14484933.022836674</v>
      </c>
      <c r="EF103" s="15">
        <f>SUM(EF8:EF102)</f>
        <v>11446719.94728261</v>
      </c>
      <c r="EG103" s="15">
        <f>SUM(EG8:EG102)</f>
        <v>2937488.3155540638</v>
      </c>
      <c r="EH103" s="15">
        <f>SUM(EH8:EH102)</f>
        <v>15844440.180617567</v>
      </c>
      <c r="EI103" s="15">
        <f>SUM(EI8:EI102)</f>
        <v>12667724.53728261</v>
      </c>
      <c r="EJ103" s="15">
        <f>SUM(EJ8:EJ83)</f>
        <v>3027121.946507378</v>
      </c>
      <c r="EK103" s="15">
        <f>SUM(EK8:EK83)</f>
        <v>0</v>
      </c>
      <c r="EL103" s="15">
        <f>SUM(EL8:EL83)</f>
        <v>0</v>
      </c>
      <c r="EM103" s="15">
        <f>SUM(EM8:EM83)</f>
        <v>0</v>
      </c>
      <c r="EN103" s="15">
        <f>SUM(EN8:EN83)</f>
        <v>0</v>
      </c>
      <c r="EO103" s="15">
        <f>SUM(EO8:EO83)</f>
        <v>0</v>
      </c>
      <c r="EP103" s="15">
        <f>SUM(EP8:EP83)</f>
        <v>0</v>
      </c>
      <c r="EQ103" s="15">
        <f>SUM(EQ8:EQ83)</f>
        <v>0</v>
      </c>
      <c r="ER103" s="15">
        <f>SUM(ER8:ER83)</f>
        <v>0</v>
      </c>
      <c r="ES103" s="15">
        <f>SUM(ES8:ES83)</f>
        <v>0</v>
      </c>
      <c r="ET103" s="15">
        <f>SUM(ET8:ET83)</f>
        <v>0</v>
      </c>
      <c r="EU103" s="15">
        <f>SUM(EU8:EU83)</f>
        <v>0</v>
      </c>
      <c r="EV103" s="15">
        <f>SUM(EV8:EV83)</f>
        <v>0</v>
      </c>
      <c r="EW103" s="15">
        <f>SUM(EW8:EW83)</f>
        <v>0</v>
      </c>
      <c r="EX103" s="15">
        <f>SUM(EX8:EX83)</f>
        <v>0</v>
      </c>
      <c r="EY103" s="15">
        <f>SUM(EY8:EY83)</f>
        <v>0</v>
      </c>
      <c r="EZ103" s="15">
        <f>SUM(EZ8:EZ83)</f>
        <v>0</v>
      </c>
      <c r="FA103" s="15">
        <f>SUM(FA8:FA83)</f>
        <v>0</v>
      </c>
      <c r="FB103" s="15">
        <f>SUM(FB8:FB83)</f>
        <v>0</v>
      </c>
      <c r="FC103" s="15">
        <f>SUM(FC8:FC83)</f>
        <v>0</v>
      </c>
      <c r="FD103" s="15">
        <f>SUM(FD8:FD83)</f>
        <v>0</v>
      </c>
      <c r="FE103" s="15">
        <f>SUM(FE8:FE83)</f>
        <v>0</v>
      </c>
      <c r="FF103" s="15">
        <f>SUM(FF8:FF83)</f>
        <v>0</v>
      </c>
      <c r="FG103" s="15">
        <f>SUM(FG8:FG83)</f>
        <v>0</v>
      </c>
      <c r="FH103" s="15">
        <f>SUM(FH8:FH83)</f>
        <v>0</v>
      </c>
      <c r="FI103" s="15">
        <f>SUM(FI8:FI83)</f>
        <v>0</v>
      </c>
      <c r="FJ103" s="15">
        <f>SUM(FJ8:FJ83)</f>
        <v>0</v>
      </c>
      <c r="FK103" s="15">
        <f>SUM(FK8:FK83)</f>
        <v>0</v>
      </c>
      <c r="FL103" s="15">
        <f>SUM(FL8:FL83)</f>
        <v>0</v>
      </c>
      <c r="FM103" s="15">
        <f>SUM(FM8:FM83)</f>
        <v>0</v>
      </c>
      <c r="FN103" s="15">
        <f>SUM(FN8:FN83)</f>
        <v>0</v>
      </c>
      <c r="FO103" s="15">
        <f>SUM(FO8:FO83)</f>
        <v>0</v>
      </c>
      <c r="FP103" s="15">
        <f>SUM(FP8:FP83)</f>
        <v>0</v>
      </c>
      <c r="FQ103" s="15">
        <f>SUM(FQ8:FQ83)</f>
        <v>0</v>
      </c>
      <c r="FR103" s="15">
        <f>SUM(FR8:FR83)</f>
        <v>0</v>
      </c>
      <c r="FS103" s="15">
        <f>SUM(FS8:FS83)</f>
        <v>0</v>
      </c>
      <c r="FT103" s="15">
        <f>SUM(FT8:FT83)</f>
        <v>0</v>
      </c>
      <c r="FU103" s="15">
        <f>SUM(FU8:FU83)</f>
        <v>0</v>
      </c>
      <c r="FV103" s="15">
        <f>SUM(FV8:FV83)</f>
        <v>0</v>
      </c>
      <c r="FW103" s="15">
        <f>SUM(FW8:FW83)</f>
        <v>0</v>
      </c>
      <c r="FX103" s="15">
        <f>SUM(FX8:FX83)</f>
        <v>0</v>
      </c>
      <c r="FY103" s="15">
        <f>SUM(FY8:FY83)</f>
        <v>0</v>
      </c>
      <c r="FZ103" s="15">
        <f>SUM(FZ8:FZ83)</f>
        <v>0</v>
      </c>
      <c r="GA103" s="15">
        <f>SUM(GA8:GA83)</f>
        <v>0</v>
      </c>
      <c r="GB103" s="15">
        <f>SUM(GB8:GB83)</f>
        <v>0</v>
      </c>
      <c r="GC103" s="15">
        <f>SUM(GC8:GC83)</f>
        <v>0</v>
      </c>
      <c r="GD103" s="15">
        <f>SUM(GD8:GD83)</f>
        <v>0</v>
      </c>
      <c r="GE103" s="15">
        <f>SUM(GE8:GE83)</f>
        <v>0</v>
      </c>
      <c r="GF103" s="15">
        <f>SUM(GF8:GF83)</f>
        <v>0</v>
      </c>
      <c r="GG103" s="15">
        <f>SUM(GG8:GG83)</f>
        <v>0</v>
      </c>
      <c r="GH103" s="15">
        <f>SUM(GH8:GH83)</f>
        <v>0</v>
      </c>
      <c r="GI103" s="15">
        <f>SUM(GI8:GI83)</f>
        <v>0</v>
      </c>
      <c r="GJ103" s="15">
        <f>SUM(GJ8:GJ83)</f>
        <v>0</v>
      </c>
      <c r="GK103" s="15">
        <f>SUM(GK8:GK83)</f>
        <v>0</v>
      </c>
      <c r="GL103" s="15">
        <f>SUM(GL8:GL83)</f>
        <v>0</v>
      </c>
      <c r="GM103" s="15">
        <f>SUM(GM8:GM83)</f>
        <v>0</v>
      </c>
      <c r="GN103" s="15">
        <f>SUM(GN8:GN83)</f>
        <v>0</v>
      </c>
      <c r="GO103" s="15">
        <f>SUM(GO8:GO83)</f>
        <v>0</v>
      </c>
      <c r="GP103" s="15">
        <f>SUM(GP8:GP83)</f>
        <v>0</v>
      </c>
      <c r="GQ103" s="15">
        <f>SUM(GQ8:GQ83)</f>
        <v>0</v>
      </c>
      <c r="GR103" s="15">
        <f>SUM(GR8:GR83)</f>
        <v>0</v>
      </c>
      <c r="GS103" s="15">
        <f>SUM(GS8:GS83)</f>
        <v>0</v>
      </c>
      <c r="GT103" s="15">
        <f>SUM(GT8:GT83)</f>
        <v>0</v>
      </c>
      <c r="GU103" s="15">
        <f>SUM(GU8:GU83)</f>
        <v>0</v>
      </c>
      <c r="GV103" s="15">
        <f>SUM(GV8:GV83)</f>
        <v>0</v>
      </c>
      <c r="GW103" s="15">
        <f>SUM(GW8:GW83)</f>
        <v>0</v>
      </c>
      <c r="GX103" s="15">
        <f>SUM(GX8:GX83)</f>
        <v>0</v>
      </c>
      <c r="GY103" s="15">
        <f>SUM(GY8:GY83)</f>
        <v>0</v>
      </c>
      <c r="GZ103" s="15">
        <f>SUM(GZ8:GZ83)</f>
        <v>0</v>
      </c>
      <c r="HA103" s="15">
        <f>SUM(HA8:HA83)</f>
        <v>0</v>
      </c>
      <c r="HB103" s="15">
        <f>SUM(HB8:HB83)</f>
        <v>0</v>
      </c>
      <c r="HC103" s="15">
        <f>SUM(HC8:HC83)</f>
        <v>0</v>
      </c>
      <c r="HD103" s="15">
        <f>SUM(HD8:HD83)</f>
        <v>0</v>
      </c>
    </row>
    <row r="104" spans="2:212" ht="15" thickTop="1" x14ac:dyDescent="0.35">
      <c r="BW104" s="14">
        <f>BN103+BQ103+BT103</f>
        <v>4858627.4276691433</v>
      </c>
      <c r="CI104" s="14">
        <f>BZ103+CC103+CF103</f>
        <v>4184466.2325871391</v>
      </c>
      <c r="DA104" s="13">
        <f>BB103</f>
        <v>907608.34900619567</v>
      </c>
      <c r="DE104" s="12">
        <f>DA103+DE103+DG103</f>
        <v>3630433.3960247822</v>
      </c>
      <c r="DG104" s="8">
        <f>'[1]2. Budget'!BM108</f>
        <v>2722825.0470185867</v>
      </c>
      <c r="DP104" s="12">
        <v>7581452.47468773</v>
      </c>
      <c r="EH104" s="12">
        <f>'[1]2. Budget'!CG108</f>
        <v>15844440.180617567</v>
      </c>
      <c r="EJ104" s="12"/>
    </row>
    <row r="105" spans="2:212" s="3" customFormat="1" x14ac:dyDescent="0.35">
      <c r="D105" s="11"/>
      <c r="E105" s="11"/>
      <c r="O105" s="10">
        <f>O103-'[1]2. Budget'!O108</f>
        <v>0</v>
      </c>
      <c r="AA105" s="10">
        <f>AA103-'[1]2. Budget'!T108</f>
        <v>0</v>
      </c>
      <c r="AM105" s="10" t="e">
        <f>AM103-'[1]2. Budget'!Y108</f>
        <v>#REF!</v>
      </c>
      <c r="AY105" s="10" t="e">
        <f>AY103-'[1]2. Budget'!AD108</f>
        <v>#REF!</v>
      </c>
      <c r="BB105" s="8"/>
      <c r="BI105" s="5"/>
      <c r="BK105" s="9"/>
      <c r="BW105" s="5">
        <f>BW104+BK103</f>
        <v>7581452.47468773</v>
      </c>
      <c r="CI105" s="5">
        <f>CI103-'[1]2. Budget'!AX108</f>
        <v>4184466.2325871401</v>
      </c>
      <c r="CU105" s="5">
        <f>CU103-'[1]2. Budget'!BC108</f>
        <v>4078521.4733427041</v>
      </c>
      <c r="CW105" s="6"/>
      <c r="DA105" s="6">
        <f>DA103-DA104</f>
        <v>0</v>
      </c>
      <c r="DG105" s="6">
        <f>DG104-DG103</f>
        <v>0</v>
      </c>
      <c r="DP105" s="8">
        <v>7581452.474687729</v>
      </c>
      <c r="EH105" s="7">
        <f>EH103-EH104</f>
        <v>0</v>
      </c>
      <c r="EJ105" s="6"/>
      <c r="GJ105" s="5">
        <f>+GJ103-'[1]2. Budget'!CN108</f>
        <v>-1125834.9552</v>
      </c>
      <c r="HB105" s="4">
        <f>+HB103-'[1]2. Budget'!DF108</f>
        <v>0</v>
      </c>
    </row>
  </sheetData>
  <autoFilter ref="B7:HD103" xr:uid="{00000000-0009-0000-0000-00000F000000}">
    <sortState xmlns:xlrd2="http://schemas.microsoft.com/office/spreadsheetml/2017/richdata2" ref="B8:HD103">
      <sortCondition ref="B7:B103"/>
    </sortState>
  </autoFilter>
  <pageMargins left="0.7" right="0.7" top="0.75" bottom="0.75" header="0.3" footer="0.3"/>
  <pageSetup paperSize="9" scale="10" orientation="portrait" r:id="rId1"/>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12.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Phindulo Ratshilumela</dc:creator>
  <cp:lastModifiedBy>Phindulo Ratshilumela</cp:lastModifiedBy>
  <dcterms:created xsi:type="dcterms:W3CDTF">2025-05-13T08:22:36Z</dcterms:created>
  <dcterms:modified xsi:type="dcterms:W3CDTF">2025-05-13T08:22:59Z</dcterms:modified>
</cp:coreProperties>
</file>