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hisa\Downloads\"/>
    </mc:Choice>
  </mc:AlternateContent>
  <xr:revisionPtr revIDLastSave="0" documentId="13_ncr:1_{0D4A69BB-B7EA-429E-A2AC-FAC17B6306AB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การระดับ" sheetId="1" r:id="rId1"/>
    <sheet name="FWD" sheetId="2" r:id="rId2"/>
    <sheet name="BW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KCQC4qM5hG7GfPpaLdrFbybtzTw=="/>
    </ext>
  </extLst>
</workbook>
</file>

<file path=xl/calcChain.xml><?xml version="1.0" encoding="utf-8"?>
<calcChain xmlns="http://schemas.openxmlformats.org/spreadsheetml/2006/main">
  <c r="E88" i="3" l="1"/>
  <c r="E89" i="3" s="1"/>
  <c r="C88" i="3"/>
  <c r="C89" i="3" s="1"/>
  <c r="E87" i="3"/>
  <c r="C87" i="3"/>
  <c r="C83" i="3"/>
  <c r="E82" i="3"/>
  <c r="E83" i="3" s="1"/>
  <c r="C82" i="3"/>
  <c r="E81" i="3"/>
  <c r="C81" i="3"/>
  <c r="E76" i="3"/>
  <c r="E77" i="3" s="1"/>
  <c r="C76" i="3"/>
  <c r="C77" i="3" s="1"/>
  <c r="E75" i="3"/>
  <c r="C75" i="3"/>
  <c r="E70" i="3"/>
  <c r="E71" i="3" s="1"/>
  <c r="C70" i="3"/>
  <c r="C71" i="3" s="1"/>
  <c r="E69" i="3"/>
  <c r="C69" i="3"/>
  <c r="C65" i="3"/>
  <c r="E64" i="3"/>
  <c r="E65" i="3" s="1"/>
  <c r="C64" i="3"/>
  <c r="E63" i="3"/>
  <c r="C63" i="3"/>
  <c r="E58" i="3"/>
  <c r="E59" i="3" s="1"/>
  <c r="C58" i="3"/>
  <c r="C59" i="3" s="1"/>
  <c r="E57" i="3"/>
  <c r="C57" i="3"/>
  <c r="E52" i="3"/>
  <c r="E53" i="3" s="1"/>
  <c r="C52" i="3"/>
  <c r="C53" i="3" s="1"/>
  <c r="E51" i="3"/>
  <c r="C51" i="3"/>
  <c r="C47" i="3"/>
  <c r="E46" i="3"/>
  <c r="E47" i="3" s="1"/>
  <c r="C46" i="3"/>
  <c r="E45" i="3"/>
  <c r="C45" i="3"/>
  <c r="E40" i="3"/>
  <c r="E41" i="3" s="1"/>
  <c r="C40" i="3"/>
  <c r="C41" i="3" s="1"/>
  <c r="E39" i="3"/>
  <c r="C39" i="3"/>
  <c r="E34" i="3"/>
  <c r="E35" i="3" s="1"/>
  <c r="C34" i="3"/>
  <c r="C35" i="3" s="1"/>
  <c r="E33" i="3"/>
  <c r="C33" i="3"/>
  <c r="C29" i="3"/>
  <c r="E28" i="3"/>
  <c r="E29" i="3" s="1"/>
  <c r="C28" i="3"/>
  <c r="E27" i="3"/>
  <c r="C27" i="3"/>
  <c r="E22" i="3"/>
  <c r="E23" i="3" s="1"/>
  <c r="C22" i="3"/>
  <c r="C23" i="3" s="1"/>
  <c r="E21" i="3"/>
  <c r="C21" i="3"/>
  <c r="E16" i="3"/>
  <c r="E17" i="3" s="1"/>
  <c r="C16" i="3"/>
  <c r="C17" i="3" s="1"/>
  <c r="E15" i="3"/>
  <c r="C15" i="3"/>
  <c r="C11" i="3"/>
  <c r="C12" i="3" s="1"/>
  <c r="E10" i="3"/>
  <c r="E11" i="3" s="1"/>
  <c r="E12" i="3" s="1"/>
  <c r="C10" i="3"/>
  <c r="E9" i="3"/>
  <c r="C9" i="3"/>
  <c r="C5" i="3"/>
  <c r="C6" i="3" s="1"/>
  <c r="C4" i="3"/>
  <c r="C3" i="3"/>
  <c r="E88" i="2"/>
  <c r="E89" i="2" s="1"/>
  <c r="C88" i="2"/>
  <c r="C89" i="2" s="1"/>
  <c r="E87" i="2"/>
  <c r="C87" i="2"/>
  <c r="C83" i="2"/>
  <c r="E82" i="2"/>
  <c r="E83" i="2" s="1"/>
  <c r="C82" i="2"/>
  <c r="E81" i="2"/>
  <c r="C81" i="2"/>
  <c r="E76" i="2"/>
  <c r="E77" i="2" s="1"/>
  <c r="C76" i="2"/>
  <c r="C77" i="2" s="1"/>
  <c r="E75" i="2"/>
  <c r="C75" i="2"/>
  <c r="E70" i="2"/>
  <c r="E71" i="2" s="1"/>
  <c r="C70" i="2"/>
  <c r="C71" i="2" s="1"/>
  <c r="E69" i="2"/>
  <c r="C69" i="2"/>
  <c r="C65" i="2"/>
  <c r="E64" i="2"/>
  <c r="E65" i="2" s="1"/>
  <c r="C64" i="2"/>
  <c r="E63" i="2"/>
  <c r="C63" i="2"/>
  <c r="E58" i="2"/>
  <c r="E59" i="2" s="1"/>
  <c r="C58" i="2"/>
  <c r="C59" i="2" s="1"/>
  <c r="E57" i="2"/>
  <c r="C57" i="2"/>
  <c r="E52" i="2"/>
  <c r="E53" i="2" s="1"/>
  <c r="C52" i="2"/>
  <c r="C53" i="2" s="1"/>
  <c r="E51" i="2"/>
  <c r="C51" i="2"/>
  <c r="C47" i="2"/>
  <c r="E46" i="2"/>
  <c r="E47" i="2" s="1"/>
  <c r="C46" i="2"/>
  <c r="E45" i="2"/>
  <c r="C45" i="2"/>
  <c r="E40" i="2"/>
  <c r="E41" i="2" s="1"/>
  <c r="C40" i="2"/>
  <c r="C41" i="2" s="1"/>
  <c r="E39" i="2"/>
  <c r="C39" i="2"/>
  <c r="E34" i="2"/>
  <c r="E35" i="2" s="1"/>
  <c r="C34" i="2"/>
  <c r="C35" i="2" s="1"/>
  <c r="E33" i="2"/>
  <c r="C33" i="2"/>
  <c r="C29" i="2"/>
  <c r="E28" i="2"/>
  <c r="E29" i="2" s="1"/>
  <c r="C28" i="2"/>
  <c r="E27" i="2"/>
  <c r="C27" i="2"/>
  <c r="E22" i="2"/>
  <c r="E23" i="2" s="1"/>
  <c r="C22" i="2"/>
  <c r="C23" i="2" s="1"/>
  <c r="E21" i="2"/>
  <c r="C21" i="2"/>
  <c r="E16" i="2"/>
  <c r="E17" i="2" s="1"/>
  <c r="C16" i="2"/>
  <c r="C17" i="2" s="1"/>
  <c r="E15" i="2"/>
  <c r="C15" i="2"/>
  <c r="C11" i="2"/>
  <c r="C12" i="2" s="1"/>
  <c r="E10" i="2"/>
  <c r="E11" i="2" s="1"/>
  <c r="E12" i="2" s="1"/>
  <c r="C10" i="2"/>
  <c r="E9" i="2"/>
  <c r="C9" i="2"/>
  <c r="C5" i="2"/>
  <c r="C6" i="2" s="1"/>
  <c r="C4" i="2"/>
  <c r="C3" i="2"/>
  <c r="I97" i="1"/>
  <c r="K96" i="1"/>
  <c r="I96" i="1"/>
  <c r="E96" i="1"/>
  <c r="C96" i="1"/>
  <c r="C97" i="1" s="1"/>
  <c r="C103" i="1" s="1"/>
  <c r="L91" i="1"/>
  <c r="L92" i="1" s="1"/>
  <c r="J91" i="1"/>
  <c r="J92" i="1" s="1"/>
  <c r="F91" i="1"/>
  <c r="F92" i="1" s="1"/>
  <c r="D91" i="1"/>
  <c r="D92" i="1" s="1"/>
  <c r="L90" i="1"/>
  <c r="J90" i="1"/>
  <c r="F90" i="1"/>
  <c r="D90" i="1"/>
  <c r="L85" i="1"/>
  <c r="L86" i="1" s="1"/>
  <c r="J85" i="1"/>
  <c r="J86" i="1" s="1"/>
  <c r="F85" i="1"/>
  <c r="F86" i="1" s="1"/>
  <c r="D85" i="1"/>
  <c r="D86" i="1" s="1"/>
  <c r="L84" i="1"/>
  <c r="J84" i="1"/>
  <c r="F84" i="1"/>
  <c r="D84" i="1"/>
  <c r="L80" i="1"/>
  <c r="J80" i="1"/>
  <c r="F80" i="1"/>
  <c r="D80" i="1"/>
  <c r="L79" i="1"/>
  <c r="J79" i="1"/>
  <c r="F79" i="1"/>
  <c r="D79" i="1"/>
  <c r="L78" i="1"/>
  <c r="J78" i="1"/>
  <c r="F78" i="1"/>
  <c r="D78" i="1"/>
  <c r="L73" i="1"/>
  <c r="L74" i="1" s="1"/>
  <c r="J73" i="1"/>
  <c r="J74" i="1" s="1"/>
  <c r="F73" i="1"/>
  <c r="F74" i="1" s="1"/>
  <c r="D73" i="1"/>
  <c r="D74" i="1" s="1"/>
  <c r="L72" i="1"/>
  <c r="J72" i="1"/>
  <c r="F72" i="1"/>
  <c r="D72" i="1"/>
  <c r="L67" i="1"/>
  <c r="L68" i="1" s="1"/>
  <c r="J67" i="1"/>
  <c r="J68" i="1" s="1"/>
  <c r="F67" i="1"/>
  <c r="F68" i="1" s="1"/>
  <c r="D67" i="1"/>
  <c r="D68" i="1" s="1"/>
  <c r="L66" i="1"/>
  <c r="J66" i="1"/>
  <c r="F66" i="1"/>
  <c r="D66" i="1"/>
  <c r="L62" i="1"/>
  <c r="J62" i="1"/>
  <c r="F62" i="1"/>
  <c r="D62" i="1"/>
  <c r="L61" i="1"/>
  <c r="J61" i="1"/>
  <c r="F61" i="1"/>
  <c r="D61" i="1"/>
  <c r="L60" i="1"/>
  <c r="J60" i="1"/>
  <c r="F60" i="1"/>
  <c r="D60" i="1"/>
  <c r="L55" i="1"/>
  <c r="L56" i="1" s="1"/>
  <c r="J55" i="1"/>
  <c r="J56" i="1" s="1"/>
  <c r="F55" i="1"/>
  <c r="F56" i="1" s="1"/>
  <c r="D55" i="1"/>
  <c r="D56" i="1" s="1"/>
  <c r="L54" i="1"/>
  <c r="J54" i="1"/>
  <c r="F54" i="1"/>
  <c r="D54" i="1"/>
  <c r="L49" i="1"/>
  <c r="L50" i="1" s="1"/>
  <c r="J49" i="1"/>
  <c r="J50" i="1" s="1"/>
  <c r="F49" i="1"/>
  <c r="F50" i="1" s="1"/>
  <c r="D49" i="1"/>
  <c r="D50" i="1" s="1"/>
  <c r="L48" i="1"/>
  <c r="J48" i="1"/>
  <c r="F48" i="1"/>
  <c r="D48" i="1"/>
  <c r="L44" i="1"/>
  <c r="J44" i="1"/>
  <c r="F44" i="1"/>
  <c r="D44" i="1"/>
  <c r="L43" i="1"/>
  <c r="J43" i="1"/>
  <c r="F43" i="1"/>
  <c r="D43" i="1"/>
  <c r="L42" i="1"/>
  <c r="J42" i="1"/>
  <c r="F42" i="1"/>
  <c r="D42" i="1"/>
  <c r="L37" i="1"/>
  <c r="L38" i="1" s="1"/>
  <c r="J37" i="1"/>
  <c r="J38" i="1" s="1"/>
  <c r="F37" i="1"/>
  <c r="F38" i="1" s="1"/>
  <c r="D37" i="1"/>
  <c r="D38" i="1" s="1"/>
  <c r="L36" i="1"/>
  <c r="J36" i="1"/>
  <c r="F36" i="1"/>
  <c r="D36" i="1"/>
  <c r="L31" i="1"/>
  <c r="L32" i="1" s="1"/>
  <c r="J31" i="1"/>
  <c r="J32" i="1" s="1"/>
  <c r="F31" i="1"/>
  <c r="F32" i="1" s="1"/>
  <c r="D31" i="1"/>
  <c r="D32" i="1" s="1"/>
  <c r="L30" i="1"/>
  <c r="J30" i="1"/>
  <c r="F30" i="1"/>
  <c r="D30" i="1"/>
  <c r="L26" i="1"/>
  <c r="J26" i="1"/>
  <c r="F26" i="1"/>
  <c r="D26" i="1"/>
  <c r="L25" i="1"/>
  <c r="J25" i="1"/>
  <c r="F25" i="1"/>
  <c r="D25" i="1"/>
  <c r="L24" i="1"/>
  <c r="J24" i="1"/>
  <c r="F24" i="1"/>
  <c r="D24" i="1"/>
  <c r="L19" i="1"/>
  <c r="L20" i="1" s="1"/>
  <c r="L21" i="1" s="1"/>
  <c r="J19" i="1"/>
  <c r="J20" i="1" s="1"/>
  <c r="J21" i="1" s="1"/>
  <c r="F19" i="1"/>
  <c r="F20" i="1" s="1"/>
  <c r="F21" i="1" s="1"/>
  <c r="D19" i="1"/>
  <c r="D20" i="1" s="1"/>
  <c r="L18" i="1"/>
  <c r="J18" i="1"/>
  <c r="F18" i="1"/>
  <c r="D18" i="1"/>
  <c r="L13" i="1"/>
  <c r="L14" i="1" s="1"/>
  <c r="L15" i="1" s="1"/>
  <c r="J13" i="1"/>
  <c r="J14" i="1" s="1"/>
  <c r="J15" i="1" s="1"/>
  <c r="F13" i="1"/>
  <c r="F14" i="1" s="1"/>
  <c r="F15" i="1" s="1"/>
  <c r="D13" i="1"/>
  <c r="D14" i="1" s="1"/>
  <c r="D15" i="1" s="1"/>
  <c r="L12" i="1"/>
  <c r="J12" i="1"/>
  <c r="F12" i="1"/>
  <c r="D12" i="1"/>
  <c r="J7" i="1"/>
  <c r="J8" i="1" s="1"/>
  <c r="J9" i="1" s="1"/>
  <c r="D7" i="1"/>
  <c r="D8" i="1" s="1"/>
  <c r="D9" i="1" s="1"/>
  <c r="J6" i="1"/>
  <c r="D6" i="1"/>
  <c r="E30" i="3" l="1"/>
  <c r="E36" i="3" s="1"/>
  <c r="E42" i="3" s="1"/>
  <c r="E48" i="3" s="1"/>
  <c r="E54" i="3" s="1"/>
  <c r="E60" i="3" s="1"/>
  <c r="E66" i="3" s="1"/>
  <c r="E72" i="3" s="1"/>
  <c r="E78" i="3" s="1"/>
  <c r="E84" i="3" s="1"/>
  <c r="E90" i="3" s="1"/>
  <c r="C18" i="3"/>
  <c r="E18" i="3"/>
  <c r="C24" i="3"/>
  <c r="C30" i="3" s="1"/>
  <c r="C36" i="3" s="1"/>
  <c r="C42" i="3" s="1"/>
  <c r="C48" i="3" s="1"/>
  <c r="C54" i="3" s="1"/>
  <c r="C60" i="3" s="1"/>
  <c r="C66" i="3" s="1"/>
  <c r="C72" i="3" s="1"/>
  <c r="C78" i="3" s="1"/>
  <c r="C84" i="3" s="1"/>
  <c r="C90" i="3" s="1"/>
  <c r="E24" i="3"/>
  <c r="C18" i="2"/>
  <c r="C24" i="2" s="1"/>
  <c r="C30" i="2" s="1"/>
  <c r="C36" i="2" s="1"/>
  <c r="C42" i="2" s="1"/>
  <c r="C48" i="2" s="1"/>
  <c r="C54" i="2" s="1"/>
  <c r="C60" i="2" s="1"/>
  <c r="C66" i="2" s="1"/>
  <c r="C72" i="2" s="1"/>
  <c r="C78" i="2" s="1"/>
  <c r="C84" i="2" s="1"/>
  <c r="C90" i="2" s="1"/>
  <c r="E18" i="2"/>
  <c r="E24" i="2"/>
  <c r="E30" i="2" s="1"/>
  <c r="E36" i="2" s="1"/>
  <c r="E42" i="2" s="1"/>
  <c r="E48" i="2" s="1"/>
  <c r="E54" i="2" s="1"/>
  <c r="E60" i="2" s="1"/>
  <c r="E66" i="2" s="1"/>
  <c r="E72" i="2" s="1"/>
  <c r="E78" i="2" s="1"/>
  <c r="E84" i="2" s="1"/>
  <c r="E90" i="2" s="1"/>
  <c r="F27" i="1"/>
  <c r="F33" i="1" s="1"/>
  <c r="F39" i="1" s="1"/>
  <c r="F45" i="1" s="1"/>
  <c r="F51" i="1" s="1"/>
  <c r="F57" i="1" s="1"/>
  <c r="F63" i="1" s="1"/>
  <c r="F69" i="1" s="1"/>
  <c r="F75" i="1" s="1"/>
  <c r="F81" i="1" s="1"/>
  <c r="F87" i="1" s="1"/>
  <c r="F93" i="1" s="1"/>
  <c r="J27" i="1"/>
  <c r="L27" i="1"/>
  <c r="L33" i="1" s="1"/>
  <c r="L39" i="1" s="1"/>
  <c r="L45" i="1" s="1"/>
  <c r="L51" i="1" s="1"/>
  <c r="L57" i="1" s="1"/>
  <c r="L63" i="1" s="1"/>
  <c r="L69" i="1" s="1"/>
  <c r="L75" i="1" s="1"/>
  <c r="L81" i="1" s="1"/>
  <c r="L87" i="1" s="1"/>
  <c r="L93" i="1" s="1"/>
  <c r="J33" i="1"/>
  <c r="J39" i="1" s="1"/>
  <c r="J45" i="1" s="1"/>
  <c r="J51" i="1" s="1"/>
  <c r="J57" i="1" s="1"/>
  <c r="J63" i="1" s="1"/>
  <c r="J69" i="1" s="1"/>
  <c r="J75" i="1" s="1"/>
  <c r="J81" i="1" s="1"/>
  <c r="J87" i="1" s="1"/>
  <c r="J93" i="1" s="1"/>
  <c r="I98" i="1" s="1"/>
  <c r="D21" i="1"/>
  <c r="D27" i="1" s="1"/>
  <c r="D33" i="1" s="1"/>
  <c r="D39" i="1" s="1"/>
  <c r="D45" i="1" s="1"/>
  <c r="D51" i="1" s="1"/>
  <c r="D57" i="1" s="1"/>
  <c r="D63" i="1" s="1"/>
  <c r="D69" i="1" s="1"/>
  <c r="D75" i="1" s="1"/>
  <c r="D81" i="1" s="1"/>
  <c r="D87" i="1" s="1"/>
  <c r="D93" i="1" s="1"/>
  <c r="C98" i="1" s="1"/>
  <c r="C101" i="1" s="1"/>
  <c r="C102" i="1" s="1"/>
  <c r="C104" i="1" s="1"/>
</calcChain>
</file>

<file path=xl/sharedStrings.xml><?xml version="1.0" encoding="utf-8"?>
<sst xmlns="http://schemas.openxmlformats.org/spreadsheetml/2006/main" count="97" uniqueCount="44">
  <si>
    <t xml:space="preserve">ตารางบันทึกการระดับ (ขาไป) </t>
  </si>
  <si>
    <t xml:space="preserve">ตารางบันทึกการระดับ (ขากลับ) </t>
  </si>
  <si>
    <t>Pt</t>
  </si>
  <si>
    <t>BS</t>
  </si>
  <si>
    <t>Internal</t>
  </si>
  <si>
    <t>FS</t>
  </si>
  <si>
    <t>BM103</t>
  </si>
  <si>
    <t>BM94579</t>
  </si>
  <si>
    <t>TP1</t>
  </si>
  <si>
    <t>TP12</t>
  </si>
  <si>
    <t>TP2</t>
  </si>
  <si>
    <t>Tp13</t>
  </si>
  <si>
    <t>TP3</t>
  </si>
  <si>
    <t>TP14</t>
  </si>
  <si>
    <t>BMC</t>
  </si>
  <si>
    <t>TP15</t>
  </si>
  <si>
    <t>TP4</t>
  </si>
  <si>
    <t>BMB</t>
  </si>
  <si>
    <t>TP5</t>
  </si>
  <si>
    <t>TP17</t>
  </si>
  <si>
    <t>TP6</t>
  </si>
  <si>
    <t>TP18</t>
  </si>
  <si>
    <t>TP7</t>
  </si>
  <si>
    <t>TP19</t>
  </si>
  <si>
    <t>TP8</t>
  </si>
  <si>
    <t>TP20</t>
  </si>
  <si>
    <t>TP9</t>
  </si>
  <si>
    <t>TP21</t>
  </si>
  <si>
    <t>TP10</t>
  </si>
  <si>
    <t>TP22</t>
  </si>
  <si>
    <t>TP11</t>
  </si>
  <si>
    <t>TP23</t>
  </si>
  <si>
    <t>Sum BS</t>
  </si>
  <si>
    <t>Sum FS</t>
  </si>
  <si>
    <t>ค่าต่างระดับ</t>
  </si>
  <si>
    <t>ระยะทาง</t>
  </si>
  <si>
    <t>ระยะทางเฉลี่ย</t>
  </si>
  <si>
    <t>m</t>
  </si>
  <si>
    <t>ค่าแย้งที่ยอมรับได้</t>
  </si>
  <si>
    <t>mm</t>
  </si>
  <si>
    <t>ค่่าแย้งจากการทำงาน</t>
  </si>
  <si>
    <t>สถานะ</t>
  </si>
  <si>
    <t>Point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</si>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</sst>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164" fontId="2" fillId="3" borderId="0" xfId="0" applyNumberFormat="1" applyFont="1" applyFill="1"/>
    <xf numFmtId="0" fontId="2" fillId="0" borderId="5" xfId="0" applyFont="1" applyBorder="1"/>
    <xf numFmtId="0" fontId="2" fillId="0" borderId="4" xfId="0" applyFont="1" applyBorder="1"/>
    <xf numFmtId="0" fontId="2" fillId="3" borderId="0" xfId="0" applyFont="1" applyFill="1"/>
    <xf numFmtId="164" fontId="2" fillId="0" borderId="0" xfId="0" applyNumberFormat="1" applyFont="1"/>
    <xf numFmtId="0" fontId="2" fillId="0" borderId="5" xfId="0" applyFont="1" applyBorder="1"/>
    <xf numFmtId="164" fontId="2" fillId="0" borderId="5" xfId="0" applyNumberFormat="1" applyFont="1" applyBorder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4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5" borderId="0" xfId="0" applyFont="1" applyFill="1"/>
    <xf numFmtId="0" fontId="2" fillId="3" borderId="0" xfId="0" applyFont="1" applyFill="1" applyAlignment="1"/>
    <xf numFmtId="0" fontId="2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5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0"/>
  <sheetViews>
    <sheetView topLeftCell="A79" workbookViewId="0">
      <selection activeCell="H4" sqref="H4:L93"/>
    </sheetView>
  </sheetViews>
  <sheetFormatPr defaultColWidth="14.44140625" defaultRowHeight="15" customHeight="1" outlineLevelRow="1" x14ac:dyDescent="0.4"/>
  <sheetData>
    <row r="1" spans="1:19" ht="15.75" customHeight="1" x14ac:dyDescent="0.4"/>
    <row r="2" spans="1:19" ht="15.75" customHeight="1" x14ac:dyDescent="0.55000000000000004">
      <c r="B2" s="24" t="s">
        <v>0</v>
      </c>
      <c r="C2" s="25"/>
      <c r="D2" s="25"/>
      <c r="E2" s="25"/>
      <c r="F2" s="25"/>
      <c r="H2" s="24" t="s">
        <v>1</v>
      </c>
      <c r="I2" s="25"/>
      <c r="J2" s="25"/>
      <c r="K2" s="25"/>
      <c r="L2" s="25"/>
    </row>
    <row r="3" spans="1:19" ht="15.75" customHeight="1" x14ac:dyDescent="0.4"/>
    <row r="4" spans="1:19" ht="15.75" customHeight="1" x14ac:dyDescent="0.4">
      <c r="A4" s="1"/>
      <c r="B4" s="2" t="s">
        <v>2</v>
      </c>
      <c r="C4" s="3" t="s">
        <v>3</v>
      </c>
      <c r="D4" s="3" t="s">
        <v>4</v>
      </c>
      <c r="E4" s="3" t="s">
        <v>5</v>
      </c>
      <c r="F4" s="4" t="s">
        <v>4</v>
      </c>
      <c r="G4" s="1"/>
      <c r="H4" s="2" t="s">
        <v>2</v>
      </c>
      <c r="I4" s="3" t="s">
        <v>3</v>
      </c>
      <c r="J4" s="3" t="s">
        <v>4</v>
      </c>
      <c r="K4" s="3" t="s">
        <v>5</v>
      </c>
      <c r="L4" s="4" t="s">
        <v>4</v>
      </c>
      <c r="M4" s="1"/>
      <c r="N4" s="1"/>
      <c r="O4" s="1"/>
      <c r="P4" s="1"/>
      <c r="Q4" s="1"/>
      <c r="R4" s="1"/>
      <c r="S4" s="1"/>
    </row>
    <row r="5" spans="1:19" ht="15.75" customHeight="1" x14ac:dyDescent="0.4">
      <c r="A5" s="1"/>
      <c r="B5" s="5" t="s">
        <v>6</v>
      </c>
      <c r="C5" s="6">
        <v>1.069</v>
      </c>
      <c r="E5" s="1"/>
      <c r="F5" s="7"/>
      <c r="H5" s="5" t="s">
        <v>7</v>
      </c>
      <c r="I5" s="6">
        <v>1.607</v>
      </c>
      <c r="K5" s="1"/>
      <c r="L5" s="7"/>
    </row>
    <row r="6" spans="1:19" ht="15.75" customHeight="1" outlineLevel="1" x14ac:dyDescent="0.4">
      <c r="B6" s="8"/>
      <c r="C6" s="9">
        <v>0.78200000000000003</v>
      </c>
      <c r="D6" s="10">
        <f t="shared" ref="D6:D7" si="0">C5-C6</f>
        <v>0.28699999999999992</v>
      </c>
      <c r="E6" s="1"/>
      <c r="F6" s="7"/>
      <c r="H6" s="8"/>
      <c r="I6" s="9">
        <v>1.335</v>
      </c>
      <c r="J6" s="10">
        <f t="shared" ref="J6:J7" si="1">I5-I6</f>
        <v>0.27200000000000002</v>
      </c>
      <c r="K6" s="1"/>
      <c r="L6" s="7"/>
    </row>
    <row r="7" spans="1:19" ht="15.75" customHeight="1" outlineLevel="1" x14ac:dyDescent="0.4">
      <c r="B7" s="8"/>
      <c r="C7" s="6">
        <v>0.497</v>
      </c>
      <c r="D7" s="10">
        <f t="shared" si="0"/>
        <v>0.28500000000000003</v>
      </c>
      <c r="E7" s="1"/>
      <c r="F7" s="7"/>
      <c r="H7" s="8"/>
      <c r="I7" s="6">
        <v>1.0629999999999999</v>
      </c>
      <c r="J7" s="10">
        <f t="shared" si="1"/>
        <v>0.27200000000000002</v>
      </c>
      <c r="K7" s="1"/>
      <c r="L7" s="7"/>
    </row>
    <row r="8" spans="1:19" ht="15.75" customHeight="1" outlineLevel="1" x14ac:dyDescent="0.4">
      <c r="B8" s="8"/>
      <c r="C8" s="1"/>
      <c r="D8" s="1">
        <f>(D7+D6)*100</f>
        <v>57.199999999999996</v>
      </c>
      <c r="E8" s="1"/>
      <c r="F8" s="7"/>
      <c r="H8" s="8"/>
      <c r="I8" s="1"/>
      <c r="J8" s="1">
        <f>(J7+J6)*100</f>
        <v>54.400000000000006</v>
      </c>
      <c r="K8" s="1"/>
      <c r="L8" s="7"/>
    </row>
    <row r="9" spans="1:19" ht="15.75" customHeight="1" outlineLevel="1" x14ac:dyDescent="0.4">
      <c r="B9" s="8"/>
      <c r="C9" s="1"/>
      <c r="D9" s="1">
        <f>D8</f>
        <v>57.199999999999996</v>
      </c>
      <c r="E9" s="1"/>
      <c r="F9" s="7"/>
      <c r="H9" s="8"/>
      <c r="I9" s="1"/>
      <c r="J9" s="1">
        <f>J8</f>
        <v>54.400000000000006</v>
      </c>
      <c r="K9" s="1"/>
      <c r="L9" s="7"/>
    </row>
    <row r="10" spans="1:19" ht="15.75" customHeight="1" x14ac:dyDescent="0.4">
      <c r="B10" s="8"/>
      <c r="C10" s="1"/>
      <c r="E10" s="1"/>
      <c r="F10" s="7"/>
      <c r="H10" s="8"/>
      <c r="I10" s="1"/>
      <c r="K10" s="1"/>
      <c r="L10" s="7"/>
    </row>
    <row r="11" spans="1:19" ht="15.75" customHeight="1" x14ac:dyDescent="0.4">
      <c r="A11" s="1"/>
      <c r="B11" s="5" t="s">
        <v>8</v>
      </c>
      <c r="C11" s="9">
        <v>2.0249999999999999</v>
      </c>
      <c r="E11" s="9">
        <v>1.7430000000000001</v>
      </c>
      <c r="F11" s="7"/>
      <c r="H11" s="5" t="s">
        <v>9</v>
      </c>
      <c r="I11" s="9">
        <v>1.66</v>
      </c>
      <c r="K11" s="6">
        <v>1.6040000000000001</v>
      </c>
      <c r="L11" s="7"/>
    </row>
    <row r="12" spans="1:19" ht="15.75" customHeight="1" outlineLevel="1" x14ac:dyDescent="0.4">
      <c r="B12" s="8"/>
      <c r="C12" s="9">
        <v>1.575</v>
      </c>
      <c r="D12" s="1">
        <f t="shared" ref="D12:D13" si="2">C11-C12</f>
        <v>0.44999999999999996</v>
      </c>
      <c r="E12" s="9">
        <v>1.472</v>
      </c>
      <c r="F12" s="11">
        <f t="shared" ref="F12:F13" si="3">E11-E12</f>
        <v>0.27100000000000013</v>
      </c>
      <c r="H12" s="8"/>
      <c r="I12" s="9">
        <v>1.22</v>
      </c>
      <c r="J12" s="1">
        <f t="shared" ref="J12:J13" si="4">I11-I12</f>
        <v>0.43999999999999995</v>
      </c>
      <c r="K12" s="9">
        <v>1.321</v>
      </c>
      <c r="L12" s="12">
        <f t="shared" ref="L12:L13" si="5">K11-K12</f>
        <v>0.28300000000000014</v>
      </c>
    </row>
    <row r="13" spans="1:19" ht="15.75" customHeight="1" outlineLevel="1" x14ac:dyDescent="0.4">
      <c r="B13" s="8"/>
      <c r="C13" s="9">
        <v>1.123</v>
      </c>
      <c r="D13" s="10">
        <f t="shared" si="2"/>
        <v>0.45199999999999996</v>
      </c>
      <c r="E13" s="9">
        <v>1.2</v>
      </c>
      <c r="F13" s="12">
        <f t="shared" si="3"/>
        <v>0.27200000000000002</v>
      </c>
      <c r="H13" s="8"/>
      <c r="I13" s="9">
        <v>0.78</v>
      </c>
      <c r="J13" s="10">
        <f t="shared" si="4"/>
        <v>0.43999999999999995</v>
      </c>
      <c r="K13" s="9">
        <v>1.0389999999999999</v>
      </c>
      <c r="L13" s="11">
        <f t="shared" si="5"/>
        <v>0.28200000000000003</v>
      </c>
    </row>
    <row r="14" spans="1:19" ht="15.75" customHeight="1" outlineLevel="1" x14ac:dyDescent="0.4">
      <c r="B14" s="8"/>
      <c r="C14" s="1"/>
      <c r="D14" s="1">
        <f>(D13+D12)*100</f>
        <v>90.199999999999989</v>
      </c>
      <c r="E14" s="1"/>
      <c r="F14" s="11">
        <f>(F13+F12)*100</f>
        <v>54.300000000000011</v>
      </c>
      <c r="H14" s="8"/>
      <c r="I14" s="1"/>
      <c r="J14" s="1">
        <f>(J13+J12)*100</f>
        <v>87.999999999999986</v>
      </c>
      <c r="K14" s="1"/>
      <c r="L14" s="11">
        <f>(L13+L12)*100</f>
        <v>56.500000000000014</v>
      </c>
    </row>
    <row r="15" spans="1:19" ht="15.75" customHeight="1" outlineLevel="1" x14ac:dyDescent="0.4">
      <c r="B15" s="8"/>
      <c r="C15" s="1"/>
      <c r="D15" s="1">
        <f>D14+D9</f>
        <v>147.39999999999998</v>
      </c>
      <c r="E15" s="1"/>
      <c r="F15" s="11">
        <f>F14+F9</f>
        <v>54.300000000000011</v>
      </c>
      <c r="H15" s="8"/>
      <c r="I15" s="1"/>
      <c r="J15" s="1">
        <f>J14+J9</f>
        <v>142.39999999999998</v>
      </c>
      <c r="K15" s="1"/>
      <c r="L15" s="11">
        <f>L14+L9</f>
        <v>56.500000000000014</v>
      </c>
    </row>
    <row r="16" spans="1:19" ht="15.75" customHeight="1" x14ac:dyDescent="0.4">
      <c r="B16" s="8"/>
      <c r="C16" s="1"/>
      <c r="E16" s="1"/>
      <c r="F16" s="7"/>
      <c r="H16" s="8"/>
      <c r="I16" s="1"/>
      <c r="K16" s="1"/>
      <c r="L16" s="7"/>
    </row>
    <row r="17" spans="1:12" ht="15.75" customHeight="1" x14ac:dyDescent="0.4">
      <c r="A17" s="1"/>
      <c r="B17" s="5" t="s">
        <v>10</v>
      </c>
      <c r="C17" s="9">
        <v>2.0880000000000001</v>
      </c>
      <c r="E17" s="6">
        <v>2.0499999999999998</v>
      </c>
      <c r="F17" s="7"/>
      <c r="H17" s="5" t="s">
        <v>11</v>
      </c>
      <c r="I17" s="9">
        <v>1.6890000000000001</v>
      </c>
      <c r="K17" s="6">
        <v>1.6539999999999999</v>
      </c>
      <c r="L17" s="7"/>
    </row>
    <row r="18" spans="1:12" ht="15.75" customHeight="1" outlineLevel="1" x14ac:dyDescent="0.4">
      <c r="B18" s="8"/>
      <c r="C18" s="9">
        <v>1.802</v>
      </c>
      <c r="D18" s="1">
        <f t="shared" ref="D18:D19" si="6">C17-C18</f>
        <v>0.28600000000000003</v>
      </c>
      <c r="E18" s="9">
        <v>1.5620000000000001</v>
      </c>
      <c r="F18" s="12">
        <f t="shared" ref="F18:F19" si="7">E17-E18</f>
        <v>0.48799999999999977</v>
      </c>
      <c r="H18" s="8"/>
      <c r="I18" s="9">
        <v>1.254</v>
      </c>
      <c r="J18" s="1">
        <f t="shared" ref="J18:J19" si="8">I17-I18</f>
        <v>0.43500000000000005</v>
      </c>
      <c r="K18" s="9">
        <v>1.25</v>
      </c>
      <c r="L18" s="12">
        <f t="shared" ref="L18:L19" si="9">K17-K18</f>
        <v>0.40399999999999991</v>
      </c>
    </row>
    <row r="19" spans="1:12" ht="15.75" customHeight="1" outlineLevel="1" x14ac:dyDescent="0.4">
      <c r="B19" s="8"/>
      <c r="C19" s="9">
        <v>1.5169999999999999</v>
      </c>
      <c r="D19" s="10">
        <f t="shared" si="6"/>
        <v>0.28500000000000014</v>
      </c>
      <c r="E19" s="9">
        <v>1.073</v>
      </c>
      <c r="F19" s="11">
        <f t="shared" si="7"/>
        <v>0.4890000000000001</v>
      </c>
      <c r="H19" s="8"/>
      <c r="I19" s="9">
        <v>0.82</v>
      </c>
      <c r="J19" s="10">
        <f t="shared" si="8"/>
        <v>0.43400000000000005</v>
      </c>
      <c r="K19" s="9">
        <v>0.84499999999999997</v>
      </c>
      <c r="L19" s="11">
        <f t="shared" si="9"/>
        <v>0.40500000000000003</v>
      </c>
    </row>
    <row r="20" spans="1:12" ht="15.75" customHeight="1" outlineLevel="1" x14ac:dyDescent="0.4">
      <c r="B20" s="8"/>
      <c r="C20" s="1"/>
      <c r="D20" s="1">
        <f>(D19+D18)*100</f>
        <v>57.100000000000016</v>
      </c>
      <c r="E20" s="1"/>
      <c r="F20" s="11">
        <f>(F19+F18)*100</f>
        <v>97.699999999999989</v>
      </c>
      <c r="H20" s="8"/>
      <c r="I20" s="1"/>
      <c r="J20" s="1">
        <f>(J19+J18)*100</f>
        <v>86.9</v>
      </c>
      <c r="K20" s="1"/>
      <c r="L20" s="11">
        <f>(L19+L18)*100</f>
        <v>80.899999999999991</v>
      </c>
    </row>
    <row r="21" spans="1:12" ht="15.75" customHeight="1" outlineLevel="1" x14ac:dyDescent="0.4">
      <c r="B21" s="8"/>
      <c r="C21" s="1"/>
      <c r="D21" s="1">
        <f>D20+D15</f>
        <v>204.5</v>
      </c>
      <c r="E21" s="1"/>
      <c r="F21" s="11">
        <f>F20+F15</f>
        <v>152</v>
      </c>
      <c r="H21" s="8"/>
      <c r="I21" s="1"/>
      <c r="J21" s="1">
        <f>J20+J15</f>
        <v>229.29999999999998</v>
      </c>
      <c r="K21" s="1"/>
      <c r="L21" s="11">
        <f>L20+L15</f>
        <v>137.4</v>
      </c>
    </row>
    <row r="22" spans="1:12" ht="15.75" customHeight="1" x14ac:dyDescent="0.4">
      <c r="B22" s="8"/>
      <c r="C22" s="1"/>
      <c r="E22" s="1"/>
      <c r="F22" s="7"/>
      <c r="H22" s="8"/>
      <c r="I22" s="1"/>
      <c r="K22" s="1"/>
      <c r="L22" s="7"/>
    </row>
    <row r="23" spans="1:12" ht="15.75" customHeight="1" x14ac:dyDescent="0.4">
      <c r="A23" s="1"/>
      <c r="B23" s="5" t="s">
        <v>12</v>
      </c>
      <c r="C23" s="9">
        <v>1.5580000000000001</v>
      </c>
      <c r="E23" s="13">
        <v>1.581</v>
      </c>
      <c r="F23" s="7"/>
      <c r="H23" s="5" t="s">
        <v>13</v>
      </c>
      <c r="I23" s="9">
        <v>1.657</v>
      </c>
      <c r="K23" s="9">
        <v>1.69</v>
      </c>
      <c r="L23" s="7"/>
    </row>
    <row r="24" spans="1:12" ht="15.75" customHeight="1" outlineLevel="1" x14ac:dyDescent="0.4">
      <c r="B24" s="8"/>
      <c r="C24" s="9">
        <v>1.4319999999999999</v>
      </c>
      <c r="D24" s="1">
        <f t="shared" ref="D24:D25" si="10">C23-C24</f>
        <v>0.12600000000000011</v>
      </c>
      <c r="E24" s="14">
        <v>1.2709999999999999</v>
      </c>
      <c r="F24" s="12">
        <f t="shared" ref="F24:F25" si="11">E23-E24</f>
        <v>0.31000000000000005</v>
      </c>
      <c r="H24" s="8"/>
      <c r="I24" s="9">
        <v>1.2889999999999999</v>
      </c>
      <c r="J24" s="1">
        <f t="shared" ref="J24:J25" si="12">I23-I24</f>
        <v>0.3680000000000001</v>
      </c>
      <c r="K24" s="9">
        <v>1.298</v>
      </c>
      <c r="L24" s="11">
        <f t="shared" ref="L24:L25" si="13">K23-K24</f>
        <v>0.3919999999999999</v>
      </c>
    </row>
    <row r="25" spans="1:12" ht="15.75" customHeight="1" outlineLevel="1" x14ac:dyDescent="0.4">
      <c r="B25" s="8"/>
      <c r="C25" s="9">
        <v>1.3080000000000001</v>
      </c>
      <c r="D25" s="10">
        <f t="shared" si="10"/>
        <v>0.12399999999999989</v>
      </c>
      <c r="E25" s="14">
        <v>0.96</v>
      </c>
      <c r="F25" s="11">
        <f t="shared" si="11"/>
        <v>0.31099999999999994</v>
      </c>
      <c r="H25" s="8"/>
      <c r="I25" s="9">
        <v>0.92</v>
      </c>
      <c r="J25" s="10">
        <f t="shared" si="12"/>
        <v>0.36899999999999988</v>
      </c>
      <c r="K25" s="9">
        <v>0.90500000000000003</v>
      </c>
      <c r="L25" s="11">
        <f t="shared" si="13"/>
        <v>0.39300000000000002</v>
      </c>
    </row>
    <row r="26" spans="1:12" ht="15.75" customHeight="1" outlineLevel="1" x14ac:dyDescent="0.4">
      <c r="B26" s="8"/>
      <c r="C26" s="1"/>
      <c r="D26" s="1">
        <f>(D25+D24)*100</f>
        <v>25</v>
      </c>
      <c r="E26" s="1"/>
      <c r="F26" s="11">
        <f>(F25+F24)*100</f>
        <v>62.1</v>
      </c>
      <c r="H26" s="8"/>
      <c r="I26" s="1"/>
      <c r="J26" s="1">
        <f>(J25+J24)*100</f>
        <v>73.7</v>
      </c>
      <c r="K26" s="1"/>
      <c r="L26" s="11">
        <f>(L25+L24)*100</f>
        <v>78.499999999999986</v>
      </c>
    </row>
    <row r="27" spans="1:12" ht="15.75" customHeight="1" outlineLevel="1" x14ac:dyDescent="0.4">
      <c r="B27" s="8"/>
      <c r="C27" s="1"/>
      <c r="D27" s="1">
        <f>D26+D21</f>
        <v>229.5</v>
      </c>
      <c r="E27" s="1"/>
      <c r="F27" s="11">
        <f>F26+F21</f>
        <v>214.1</v>
      </c>
      <c r="H27" s="8"/>
      <c r="I27" s="1"/>
      <c r="J27" s="1">
        <f>J26+J21</f>
        <v>303</v>
      </c>
      <c r="K27" s="1"/>
      <c r="L27" s="11">
        <f>L26+L21</f>
        <v>215.89999999999998</v>
      </c>
    </row>
    <row r="28" spans="1:12" ht="15.75" customHeight="1" x14ac:dyDescent="0.4">
      <c r="B28" s="8"/>
      <c r="C28" s="1"/>
      <c r="E28" s="1"/>
      <c r="F28" s="7"/>
      <c r="H28" s="8"/>
      <c r="I28" s="1"/>
      <c r="K28" s="1"/>
      <c r="L28" s="7"/>
    </row>
    <row r="29" spans="1:12" ht="15.75" customHeight="1" x14ac:dyDescent="0.4">
      <c r="A29" s="1"/>
      <c r="B29" s="5" t="s">
        <v>14</v>
      </c>
      <c r="C29" s="9">
        <v>1.9350000000000001</v>
      </c>
      <c r="E29" s="6">
        <v>1.522</v>
      </c>
      <c r="F29" s="7"/>
      <c r="H29" s="5" t="s">
        <v>15</v>
      </c>
      <c r="I29" s="9">
        <v>1.6379999999999999</v>
      </c>
      <c r="K29" s="6">
        <v>1.581</v>
      </c>
      <c r="L29" s="7"/>
    </row>
    <row r="30" spans="1:12" ht="15.75" customHeight="1" outlineLevel="1" x14ac:dyDescent="0.4">
      <c r="B30" s="8"/>
      <c r="C30" s="9">
        <v>1.446</v>
      </c>
      <c r="D30" s="1">
        <f t="shared" ref="D30:D31" si="14">C29-C30</f>
        <v>0.4890000000000001</v>
      </c>
      <c r="E30" s="9">
        <v>1.3720000000000001</v>
      </c>
      <c r="F30" s="12">
        <f t="shared" ref="F30:F31" si="15">E29-E30</f>
        <v>0.14999999999999991</v>
      </c>
      <c r="H30" s="8"/>
      <c r="I30" s="9">
        <v>1.2689999999999999</v>
      </c>
      <c r="J30" s="1">
        <f t="shared" ref="J30:J31" si="16">I29-I30</f>
        <v>0.36899999999999999</v>
      </c>
      <c r="K30" s="9">
        <v>1.2110000000000001</v>
      </c>
      <c r="L30" s="12">
        <f t="shared" ref="L30:L31" si="17">K29-K30</f>
        <v>0.36999999999999988</v>
      </c>
    </row>
    <row r="31" spans="1:12" ht="15.75" customHeight="1" outlineLevel="1" x14ac:dyDescent="0.4">
      <c r="B31" s="8"/>
      <c r="C31" s="9">
        <v>0.95499999999999996</v>
      </c>
      <c r="D31" s="10">
        <f t="shared" si="14"/>
        <v>0.49099999999999999</v>
      </c>
      <c r="E31" s="9">
        <v>1.2230000000000001</v>
      </c>
      <c r="F31" s="11">
        <f t="shared" si="15"/>
        <v>0.14900000000000002</v>
      </c>
      <c r="H31" s="8"/>
      <c r="I31" s="9">
        <v>0.9</v>
      </c>
      <c r="J31" s="10">
        <f t="shared" si="16"/>
        <v>0.36899999999999988</v>
      </c>
      <c r="K31" s="9">
        <v>0.84199999999999997</v>
      </c>
      <c r="L31" s="11">
        <f t="shared" si="17"/>
        <v>0.36900000000000011</v>
      </c>
    </row>
    <row r="32" spans="1:12" ht="15.75" customHeight="1" outlineLevel="1" x14ac:dyDescent="0.4">
      <c r="B32" s="8"/>
      <c r="C32" s="1"/>
      <c r="D32" s="1">
        <f>(D31+D30)*100</f>
        <v>98.000000000000014</v>
      </c>
      <c r="E32" s="1"/>
      <c r="F32" s="11">
        <f>(F31+F30)*100</f>
        <v>29.899999999999991</v>
      </c>
      <c r="H32" s="8"/>
      <c r="I32" s="1"/>
      <c r="J32" s="1">
        <f>(J31+J30)*100</f>
        <v>73.799999999999983</v>
      </c>
      <c r="K32" s="1"/>
      <c r="L32" s="11">
        <f>(L31+L30)*100</f>
        <v>73.900000000000006</v>
      </c>
    </row>
    <row r="33" spans="1:12" ht="15.75" customHeight="1" outlineLevel="1" x14ac:dyDescent="0.4">
      <c r="B33" s="8"/>
      <c r="C33" s="1"/>
      <c r="D33" s="1">
        <f>D32+D27</f>
        <v>327.5</v>
      </c>
      <c r="E33" s="1"/>
      <c r="F33" s="11">
        <f>F32+F27</f>
        <v>244</v>
      </c>
      <c r="H33" s="8"/>
      <c r="I33" s="1"/>
      <c r="J33" s="1">
        <f>J32+J27</f>
        <v>376.79999999999995</v>
      </c>
      <c r="K33" s="1"/>
      <c r="L33" s="11">
        <f>L32+L27</f>
        <v>289.79999999999995</v>
      </c>
    </row>
    <row r="34" spans="1:12" ht="15.75" customHeight="1" x14ac:dyDescent="0.4">
      <c r="B34" s="8"/>
      <c r="C34" s="1"/>
      <c r="E34" s="1"/>
      <c r="F34" s="7"/>
      <c r="H34" s="8"/>
      <c r="I34" s="1"/>
      <c r="K34" s="1"/>
      <c r="L34" s="7"/>
    </row>
    <row r="35" spans="1:12" ht="15.75" customHeight="1" x14ac:dyDescent="0.4">
      <c r="A35" s="1"/>
      <c r="B35" s="5" t="s">
        <v>16</v>
      </c>
      <c r="C35" s="6">
        <v>1.83</v>
      </c>
      <c r="E35" s="6">
        <v>2.04</v>
      </c>
      <c r="F35" s="7"/>
      <c r="H35" s="5" t="s">
        <v>17</v>
      </c>
      <c r="I35" s="9">
        <v>1.5940000000000001</v>
      </c>
      <c r="K35" s="6">
        <v>1.484</v>
      </c>
      <c r="L35" s="7"/>
    </row>
    <row r="36" spans="1:12" ht="15.75" customHeight="1" outlineLevel="1" x14ac:dyDescent="0.4">
      <c r="B36" s="8"/>
      <c r="C36" s="9">
        <v>1.464</v>
      </c>
      <c r="D36" s="10">
        <f t="shared" ref="D36:D37" si="18">C35-C36</f>
        <v>0.3660000000000001</v>
      </c>
      <c r="E36" s="9">
        <v>1.5009999999999999</v>
      </c>
      <c r="F36" s="12">
        <f t="shared" ref="F36:F37" si="19">E35-E36</f>
        <v>0.53900000000000015</v>
      </c>
      <c r="H36" s="8"/>
      <c r="I36" s="9">
        <v>1.2290000000000001</v>
      </c>
      <c r="J36" s="1">
        <f t="shared" ref="J36:J37" si="20">I35-I36</f>
        <v>0.36499999999999999</v>
      </c>
      <c r="K36" s="9">
        <v>1.1579999999999999</v>
      </c>
      <c r="L36" s="12">
        <f t="shared" ref="L36:L37" si="21">K35-K36</f>
        <v>0.32600000000000007</v>
      </c>
    </row>
    <row r="37" spans="1:12" ht="15.75" customHeight="1" outlineLevel="1" x14ac:dyDescent="0.4">
      <c r="B37" s="8"/>
      <c r="C37" s="9">
        <v>1.1000000000000001</v>
      </c>
      <c r="D37" s="10">
        <f t="shared" si="18"/>
        <v>0.36399999999999988</v>
      </c>
      <c r="E37" s="9">
        <v>0.96299999999999997</v>
      </c>
      <c r="F37" s="11">
        <f t="shared" si="19"/>
        <v>0.53799999999999992</v>
      </c>
      <c r="H37" s="8"/>
      <c r="I37" s="9">
        <v>0.86499999999999999</v>
      </c>
      <c r="J37" s="10">
        <f t="shared" si="20"/>
        <v>0.3640000000000001</v>
      </c>
      <c r="K37" s="9">
        <v>0.83</v>
      </c>
      <c r="L37" s="11">
        <f t="shared" si="21"/>
        <v>0.32799999999999996</v>
      </c>
    </row>
    <row r="38" spans="1:12" ht="15.75" customHeight="1" outlineLevel="1" x14ac:dyDescent="0.4">
      <c r="B38" s="8"/>
      <c r="C38" s="1"/>
      <c r="D38" s="1">
        <f>(D37+D36)*100</f>
        <v>73</v>
      </c>
      <c r="E38" s="1"/>
      <c r="F38" s="11">
        <f>(F37+F36)*100</f>
        <v>107.69999999999999</v>
      </c>
      <c r="H38" s="8"/>
      <c r="I38" s="1"/>
      <c r="J38" s="1">
        <f>(J37+J36)*100</f>
        <v>72.900000000000006</v>
      </c>
      <c r="K38" s="1"/>
      <c r="L38" s="11">
        <f>(L37+L36)*100</f>
        <v>65.400000000000006</v>
      </c>
    </row>
    <row r="39" spans="1:12" ht="15.75" customHeight="1" outlineLevel="1" x14ac:dyDescent="0.4">
      <c r="B39" s="8"/>
      <c r="C39" s="1"/>
      <c r="D39" s="1">
        <f>D38+D33</f>
        <v>400.5</v>
      </c>
      <c r="E39" s="1"/>
      <c r="F39" s="11">
        <f>F38+F33</f>
        <v>351.7</v>
      </c>
      <c r="H39" s="8"/>
      <c r="I39" s="1"/>
      <c r="J39" s="1">
        <f>J38+J33</f>
        <v>449.69999999999993</v>
      </c>
      <c r="K39" s="1"/>
      <c r="L39" s="11">
        <f>L38+L33</f>
        <v>355.19999999999993</v>
      </c>
    </row>
    <row r="40" spans="1:12" ht="15.75" customHeight="1" x14ac:dyDescent="0.4">
      <c r="B40" s="8"/>
      <c r="C40" s="1"/>
      <c r="E40" s="1"/>
      <c r="F40" s="7"/>
      <c r="H40" s="8"/>
      <c r="I40" s="1"/>
      <c r="K40" s="1"/>
      <c r="L40" s="7"/>
    </row>
    <row r="41" spans="1:12" ht="15.75" customHeight="1" x14ac:dyDescent="0.4">
      <c r="A41" s="1"/>
      <c r="B41" s="5" t="s">
        <v>18</v>
      </c>
      <c r="C41" s="9">
        <v>2.0659999999999998</v>
      </c>
      <c r="E41" s="6">
        <v>1.76</v>
      </c>
      <c r="F41" s="7"/>
      <c r="H41" s="5" t="s">
        <v>19</v>
      </c>
      <c r="I41" s="9">
        <v>1.71</v>
      </c>
      <c r="K41" s="6">
        <v>1.5549999999999999</v>
      </c>
      <c r="L41" s="7"/>
    </row>
    <row r="42" spans="1:12" ht="15.75" customHeight="1" outlineLevel="1" x14ac:dyDescent="0.4">
      <c r="B42" s="8"/>
      <c r="C42" s="9">
        <v>1.6539999999999999</v>
      </c>
      <c r="D42" s="1">
        <f t="shared" ref="D42:D43" si="22">C41-C42</f>
        <v>0.41199999999999992</v>
      </c>
      <c r="E42" s="9">
        <v>1.44</v>
      </c>
      <c r="F42" s="12">
        <f t="shared" ref="F42:F43" si="23">E41-E42</f>
        <v>0.32000000000000006</v>
      </c>
      <c r="H42" s="8"/>
      <c r="I42" s="9">
        <v>1.3169999999999999</v>
      </c>
      <c r="J42" s="1">
        <f t="shared" ref="J42:J43" si="24">I41-I42</f>
        <v>0.39300000000000002</v>
      </c>
      <c r="K42" s="9">
        <v>1.2</v>
      </c>
      <c r="L42" s="12">
        <f t="shared" ref="L42:L43" si="25">K41-K42</f>
        <v>0.35499999999999998</v>
      </c>
    </row>
    <row r="43" spans="1:12" ht="15.75" customHeight="1" outlineLevel="1" x14ac:dyDescent="0.4">
      <c r="B43" s="8"/>
      <c r="C43" s="9">
        <v>1.24</v>
      </c>
      <c r="D43" s="10">
        <f t="shared" si="22"/>
        <v>0.41399999999999992</v>
      </c>
      <c r="E43" s="9">
        <v>1.1200000000000001</v>
      </c>
      <c r="F43" s="11">
        <f t="shared" si="23"/>
        <v>0.31999999999999984</v>
      </c>
      <c r="H43" s="8"/>
      <c r="I43" s="9">
        <v>0.92200000000000004</v>
      </c>
      <c r="J43" s="10">
        <f t="shared" si="24"/>
        <v>0.39499999999999991</v>
      </c>
      <c r="K43" s="9">
        <v>0.84499999999999997</v>
      </c>
      <c r="L43" s="11">
        <f t="shared" si="25"/>
        <v>0.35499999999999998</v>
      </c>
    </row>
    <row r="44" spans="1:12" ht="15.75" customHeight="1" outlineLevel="1" x14ac:dyDescent="0.4">
      <c r="B44" s="8"/>
      <c r="C44" s="1"/>
      <c r="D44" s="1">
        <f>(D43+D42)*100</f>
        <v>82.59999999999998</v>
      </c>
      <c r="E44" s="1"/>
      <c r="F44" s="11">
        <f>(F43+F42)*100</f>
        <v>63.999999999999993</v>
      </c>
      <c r="H44" s="8"/>
      <c r="I44" s="1"/>
      <c r="J44" s="1">
        <f>(J43+J42)*100</f>
        <v>78.8</v>
      </c>
      <c r="K44" s="1"/>
      <c r="L44" s="11">
        <f>(L43+L42)*100</f>
        <v>71</v>
      </c>
    </row>
    <row r="45" spans="1:12" ht="15.75" customHeight="1" outlineLevel="1" x14ac:dyDescent="0.4">
      <c r="B45" s="8"/>
      <c r="C45" s="1"/>
      <c r="D45" s="1">
        <f>D44+D39</f>
        <v>483.09999999999997</v>
      </c>
      <c r="E45" s="1"/>
      <c r="F45" s="11">
        <f>F44+F39</f>
        <v>415.7</v>
      </c>
      <c r="H45" s="8"/>
      <c r="I45" s="1"/>
      <c r="J45" s="1">
        <f>J44+J39</f>
        <v>528.49999999999989</v>
      </c>
      <c r="K45" s="1"/>
      <c r="L45" s="11">
        <f>L44+L39</f>
        <v>426.19999999999993</v>
      </c>
    </row>
    <row r="46" spans="1:12" ht="15.75" customHeight="1" x14ac:dyDescent="0.4">
      <c r="B46" s="8"/>
      <c r="C46" s="1"/>
      <c r="E46" s="1"/>
      <c r="F46" s="7"/>
      <c r="H46" s="8"/>
      <c r="I46" s="1"/>
      <c r="K46" s="1"/>
      <c r="L46" s="7"/>
    </row>
    <row r="47" spans="1:12" ht="15.75" customHeight="1" x14ac:dyDescent="0.4">
      <c r="A47" s="1"/>
      <c r="B47" s="5" t="s">
        <v>20</v>
      </c>
      <c r="C47" s="9">
        <v>1.901</v>
      </c>
      <c r="E47" s="6">
        <v>2.0299999999999998</v>
      </c>
      <c r="F47" s="7"/>
      <c r="H47" s="5" t="s">
        <v>21</v>
      </c>
      <c r="I47" s="9">
        <v>1.659</v>
      </c>
      <c r="K47" s="6">
        <v>1.67</v>
      </c>
      <c r="L47" s="7"/>
    </row>
    <row r="48" spans="1:12" ht="15.75" customHeight="1" outlineLevel="1" x14ac:dyDescent="0.4">
      <c r="B48" s="8"/>
      <c r="C48" s="9">
        <v>1.48</v>
      </c>
      <c r="D48" s="1">
        <f t="shared" ref="D48:D49" si="26">C47-C48</f>
        <v>0.42100000000000004</v>
      </c>
      <c r="E48" s="9">
        <v>1.5920000000000001</v>
      </c>
      <c r="F48" s="12">
        <f t="shared" ref="F48:F49" si="27">E47-E48</f>
        <v>0.43799999999999972</v>
      </c>
      <c r="H48" s="8"/>
      <c r="I48" s="9">
        <v>1.21</v>
      </c>
      <c r="J48" s="1">
        <f t="shared" ref="J48:J49" si="28">I47-I48</f>
        <v>0.44900000000000007</v>
      </c>
      <c r="K48" s="9">
        <v>1.2450000000000001</v>
      </c>
      <c r="L48" s="12">
        <f t="shared" ref="L48:L49" si="29">K47-K48</f>
        <v>0.42499999999999982</v>
      </c>
    </row>
    <row r="49" spans="1:12" ht="15.75" customHeight="1" outlineLevel="1" x14ac:dyDescent="0.4">
      <c r="B49" s="8"/>
      <c r="C49" s="9">
        <v>1.0580000000000001</v>
      </c>
      <c r="D49" s="10">
        <f t="shared" si="26"/>
        <v>0.42199999999999993</v>
      </c>
      <c r="E49" s="9">
        <v>1.155</v>
      </c>
      <c r="F49" s="11">
        <f t="shared" si="27"/>
        <v>0.43700000000000006</v>
      </c>
      <c r="H49" s="8"/>
      <c r="I49" s="9">
        <v>0.76300000000000001</v>
      </c>
      <c r="J49" s="10">
        <f t="shared" si="28"/>
        <v>0.44699999999999995</v>
      </c>
      <c r="K49" s="9">
        <v>0.82</v>
      </c>
      <c r="L49" s="11">
        <f t="shared" si="29"/>
        <v>0.42500000000000016</v>
      </c>
    </row>
    <row r="50" spans="1:12" ht="15.75" customHeight="1" outlineLevel="1" x14ac:dyDescent="0.4">
      <c r="B50" s="8"/>
      <c r="C50" s="1"/>
      <c r="D50" s="1">
        <f>(D49+D48)*100</f>
        <v>84.3</v>
      </c>
      <c r="E50" s="1"/>
      <c r="F50" s="11">
        <f>(F49+F48)*100</f>
        <v>87.499999999999972</v>
      </c>
      <c r="H50" s="8"/>
      <c r="I50" s="1"/>
      <c r="J50" s="1">
        <f>(J49+J48)*100</f>
        <v>89.600000000000009</v>
      </c>
      <c r="K50" s="1"/>
      <c r="L50" s="11">
        <f>(L49+L48)*100</f>
        <v>85</v>
      </c>
    </row>
    <row r="51" spans="1:12" ht="15.75" customHeight="1" outlineLevel="1" x14ac:dyDescent="0.4">
      <c r="B51" s="8"/>
      <c r="C51" s="1"/>
      <c r="D51" s="1">
        <f>D50+D45</f>
        <v>567.4</v>
      </c>
      <c r="E51" s="1"/>
      <c r="F51" s="11">
        <f>F50+F45</f>
        <v>503.19999999999993</v>
      </c>
      <c r="H51" s="8"/>
      <c r="I51" s="1"/>
      <c r="J51" s="1">
        <f>J50+J45</f>
        <v>618.09999999999991</v>
      </c>
      <c r="K51" s="1"/>
      <c r="L51" s="11">
        <f>L50+L45</f>
        <v>511.19999999999993</v>
      </c>
    </row>
    <row r="52" spans="1:12" ht="15.75" customHeight="1" x14ac:dyDescent="0.4">
      <c r="B52" s="8"/>
      <c r="C52" s="1"/>
      <c r="E52" s="1"/>
      <c r="F52" s="7"/>
      <c r="H52" s="8"/>
      <c r="I52" s="1"/>
      <c r="K52" s="1"/>
      <c r="L52" s="7"/>
    </row>
    <row r="53" spans="1:12" ht="15.75" customHeight="1" x14ac:dyDescent="0.4">
      <c r="A53" s="1"/>
      <c r="B53" s="5" t="s">
        <v>22</v>
      </c>
      <c r="C53" s="9">
        <v>0.86199999999999999</v>
      </c>
      <c r="E53" s="6">
        <v>1.875</v>
      </c>
      <c r="F53" s="7"/>
      <c r="H53" s="5" t="s">
        <v>23</v>
      </c>
      <c r="I53" s="9">
        <v>1.97</v>
      </c>
      <c r="K53" s="6">
        <v>1.88</v>
      </c>
      <c r="L53" s="7"/>
    </row>
    <row r="54" spans="1:12" ht="15.75" customHeight="1" outlineLevel="1" x14ac:dyDescent="0.4">
      <c r="B54" s="8"/>
      <c r="C54" s="9">
        <v>0.76500000000000001</v>
      </c>
      <c r="D54" s="1">
        <f t="shared" ref="D54:D55" si="30">C53-C54</f>
        <v>9.6999999999999975E-2</v>
      </c>
      <c r="E54" s="9">
        <v>1.4450000000000001</v>
      </c>
      <c r="F54" s="12">
        <f t="shared" ref="F54:F55" si="31">E53-E54</f>
        <v>0.42999999999999994</v>
      </c>
      <c r="H54" s="8"/>
      <c r="I54" s="9">
        <v>1.5680000000000001</v>
      </c>
      <c r="J54" s="1">
        <f t="shared" ref="J54:J55" si="32">I53-I54</f>
        <v>0.40199999999999991</v>
      </c>
      <c r="K54" s="9">
        <v>1.43</v>
      </c>
      <c r="L54" s="12">
        <f t="shared" ref="L54:L55" si="33">K53-K54</f>
        <v>0.44999999999999996</v>
      </c>
    </row>
    <row r="55" spans="1:12" ht="15.75" customHeight="1" outlineLevel="1" x14ac:dyDescent="0.4">
      <c r="B55" s="8"/>
      <c r="C55" s="9">
        <v>0.66900000000000004</v>
      </c>
      <c r="D55" s="10">
        <f t="shared" si="30"/>
        <v>9.5999999999999974E-2</v>
      </c>
      <c r="E55" s="9">
        <v>1.0149999999999999</v>
      </c>
      <c r="F55" s="11">
        <f t="shared" si="31"/>
        <v>0.43000000000000016</v>
      </c>
      <c r="H55" s="8"/>
      <c r="I55" s="9">
        <v>1.165</v>
      </c>
      <c r="J55" s="10">
        <f t="shared" si="32"/>
        <v>0.40300000000000002</v>
      </c>
      <c r="K55" s="9">
        <v>0.98</v>
      </c>
      <c r="L55" s="11">
        <f t="shared" si="33"/>
        <v>0.44999999999999996</v>
      </c>
    </row>
    <row r="56" spans="1:12" ht="15.75" customHeight="1" outlineLevel="1" x14ac:dyDescent="0.4">
      <c r="B56" s="8"/>
      <c r="C56" s="1"/>
      <c r="D56" s="1">
        <f>(D55+D54)*100</f>
        <v>19.299999999999994</v>
      </c>
      <c r="E56" s="1"/>
      <c r="F56" s="11">
        <f>(F55+F54)*100</f>
        <v>86.000000000000014</v>
      </c>
      <c r="H56" s="8"/>
      <c r="I56" s="1"/>
      <c r="J56" s="1">
        <f>(J55+J54)*100</f>
        <v>80.5</v>
      </c>
      <c r="K56" s="1"/>
      <c r="L56" s="11">
        <f>(L55+L54)*100</f>
        <v>89.999999999999986</v>
      </c>
    </row>
    <row r="57" spans="1:12" ht="15.75" customHeight="1" outlineLevel="1" x14ac:dyDescent="0.4">
      <c r="B57" s="8"/>
      <c r="C57" s="1"/>
      <c r="D57" s="1">
        <f>D56+D51</f>
        <v>586.69999999999993</v>
      </c>
      <c r="E57" s="1"/>
      <c r="F57" s="11">
        <f>F56+F51</f>
        <v>589.19999999999993</v>
      </c>
      <c r="H57" s="8"/>
      <c r="I57" s="1"/>
      <c r="J57" s="1">
        <f>J56+J51</f>
        <v>698.59999999999991</v>
      </c>
      <c r="K57" s="1"/>
      <c r="L57" s="11">
        <f>L56+L51</f>
        <v>601.19999999999993</v>
      </c>
    </row>
    <row r="58" spans="1:12" ht="15.75" customHeight="1" x14ac:dyDescent="0.4">
      <c r="B58" s="8"/>
      <c r="C58" s="1"/>
      <c r="E58" s="1"/>
      <c r="F58" s="7"/>
      <c r="H58" s="8"/>
      <c r="I58" s="1"/>
      <c r="K58" s="1"/>
      <c r="L58" s="7"/>
    </row>
    <row r="59" spans="1:12" ht="15.75" customHeight="1" x14ac:dyDescent="0.4">
      <c r="A59" s="1"/>
      <c r="B59" s="5" t="s">
        <v>17</v>
      </c>
      <c r="C59" s="9">
        <v>1.55</v>
      </c>
      <c r="E59" s="6">
        <v>1.17</v>
      </c>
      <c r="F59" s="7"/>
      <c r="H59" s="5" t="s">
        <v>14</v>
      </c>
      <c r="I59" s="9">
        <v>1.63</v>
      </c>
      <c r="K59" s="6">
        <v>1.7909999999999999</v>
      </c>
      <c r="L59" s="7"/>
    </row>
    <row r="60" spans="1:12" ht="15.75" customHeight="1" outlineLevel="1" x14ac:dyDescent="0.4">
      <c r="B60" s="8"/>
      <c r="C60" s="9">
        <v>1.1850000000000001</v>
      </c>
      <c r="D60" s="1">
        <f t="shared" ref="D60:D61" si="34">C59-C60</f>
        <v>0.36499999999999999</v>
      </c>
      <c r="E60" s="9">
        <v>1.081</v>
      </c>
      <c r="F60" s="12">
        <f t="shared" ref="F60:F61" si="35">E59-E60</f>
        <v>8.8999999999999968E-2</v>
      </c>
      <c r="H60" s="8"/>
      <c r="I60" s="9">
        <v>1.35</v>
      </c>
      <c r="J60" s="1">
        <f t="shared" ref="J60:J61" si="36">I59-I60</f>
        <v>0.2799999999999998</v>
      </c>
      <c r="K60" s="9">
        <v>1.419</v>
      </c>
      <c r="L60" s="12">
        <f t="shared" ref="L60:L61" si="37">K59-K60</f>
        <v>0.37199999999999989</v>
      </c>
    </row>
    <row r="61" spans="1:12" ht="15.75" customHeight="1" outlineLevel="1" x14ac:dyDescent="0.4">
      <c r="B61" s="8"/>
      <c r="C61" s="9">
        <v>0.81799999999999995</v>
      </c>
      <c r="D61" s="10">
        <f t="shared" si="34"/>
        <v>0.3670000000000001</v>
      </c>
      <c r="E61" s="9">
        <v>0.99199999999999999</v>
      </c>
      <c r="F61" s="11">
        <f t="shared" si="35"/>
        <v>8.8999999999999968E-2</v>
      </c>
      <c r="H61" s="8"/>
      <c r="I61" s="9">
        <v>1.0720000000000001</v>
      </c>
      <c r="J61" s="10">
        <f t="shared" si="36"/>
        <v>0.27800000000000002</v>
      </c>
      <c r="K61" s="9">
        <v>1.0469999999999999</v>
      </c>
      <c r="L61" s="11">
        <f t="shared" si="37"/>
        <v>0.37200000000000011</v>
      </c>
    </row>
    <row r="62" spans="1:12" ht="15.75" customHeight="1" outlineLevel="1" x14ac:dyDescent="0.4">
      <c r="B62" s="8"/>
      <c r="C62" s="1"/>
      <c r="D62" s="1">
        <f>(D61+D60)*100</f>
        <v>73.2</v>
      </c>
      <c r="E62" s="1"/>
      <c r="F62" s="11">
        <f>(F61+F60)*100</f>
        <v>17.799999999999994</v>
      </c>
      <c r="H62" s="8"/>
      <c r="I62" s="1"/>
      <c r="J62" s="1">
        <f>(J61+J60)*100</f>
        <v>55.799999999999983</v>
      </c>
      <c r="K62" s="1"/>
      <c r="L62" s="11">
        <f>(L61+L60)*100</f>
        <v>74.400000000000006</v>
      </c>
    </row>
    <row r="63" spans="1:12" ht="15.75" customHeight="1" outlineLevel="1" x14ac:dyDescent="0.4">
      <c r="B63" s="8"/>
      <c r="C63" s="1"/>
      <c r="D63" s="1">
        <f>D62+D57</f>
        <v>659.9</v>
      </c>
      <c r="E63" s="1"/>
      <c r="F63" s="11">
        <f>F62+F57</f>
        <v>606.99999999999989</v>
      </c>
      <c r="H63" s="8"/>
      <c r="I63" s="1"/>
      <c r="J63" s="1">
        <f>J62+J57</f>
        <v>754.39999999999986</v>
      </c>
      <c r="K63" s="1"/>
      <c r="L63" s="11">
        <f>L62+L57</f>
        <v>675.59999999999991</v>
      </c>
    </row>
    <row r="64" spans="1:12" ht="15.75" customHeight="1" x14ac:dyDescent="0.4">
      <c r="B64" s="8"/>
      <c r="C64" s="1"/>
      <c r="E64" s="1"/>
      <c r="F64" s="7"/>
      <c r="H64" s="8"/>
      <c r="I64" s="1"/>
      <c r="K64" s="1"/>
      <c r="L64" s="7"/>
    </row>
    <row r="65" spans="1:12" ht="15.75" customHeight="1" x14ac:dyDescent="0.4">
      <c r="A65" s="1"/>
      <c r="B65" s="5" t="s">
        <v>24</v>
      </c>
      <c r="C65" s="9">
        <v>1.7549999999999999</v>
      </c>
      <c r="E65" s="6">
        <v>1.718</v>
      </c>
      <c r="F65" s="7"/>
      <c r="H65" s="5" t="s">
        <v>25</v>
      </c>
      <c r="I65" s="9">
        <v>1.67</v>
      </c>
      <c r="K65" s="6">
        <v>1.71</v>
      </c>
      <c r="L65" s="7"/>
    </row>
    <row r="66" spans="1:12" ht="15.75" customHeight="1" outlineLevel="1" x14ac:dyDescent="0.4">
      <c r="B66" s="8"/>
      <c r="C66" s="9">
        <v>1.31</v>
      </c>
      <c r="D66" s="1">
        <f t="shared" ref="D66:D67" si="38">C65-C66</f>
        <v>0.44499999999999984</v>
      </c>
      <c r="E66" s="9">
        <v>1.3680000000000001</v>
      </c>
      <c r="F66" s="12">
        <f t="shared" ref="F66:F67" si="39">E65-E66</f>
        <v>0.34999999999999987</v>
      </c>
      <c r="H66" s="8"/>
      <c r="I66" s="9">
        <v>1.5109999999999999</v>
      </c>
      <c r="J66" s="1">
        <f t="shared" ref="J66:J67" si="40">I65-I66</f>
        <v>0.15900000000000003</v>
      </c>
      <c r="K66" s="9">
        <v>1.42</v>
      </c>
      <c r="L66" s="12">
        <f t="shared" ref="L66:L67" si="41">K65-K66</f>
        <v>0.29000000000000004</v>
      </c>
    </row>
    <row r="67" spans="1:12" ht="15.75" customHeight="1" outlineLevel="1" x14ac:dyDescent="0.4">
      <c r="B67" s="8"/>
      <c r="C67" s="9">
        <v>0.86599999999999999</v>
      </c>
      <c r="D67" s="10">
        <f t="shared" si="38"/>
        <v>0.44400000000000006</v>
      </c>
      <c r="E67" s="9">
        <v>1.02</v>
      </c>
      <c r="F67" s="11">
        <f t="shared" si="39"/>
        <v>0.34800000000000009</v>
      </c>
      <c r="H67" s="8"/>
      <c r="I67" s="9">
        <v>1.351</v>
      </c>
      <c r="J67" s="10">
        <f t="shared" si="40"/>
        <v>0.15999999999999992</v>
      </c>
      <c r="K67" s="9">
        <v>1.129</v>
      </c>
      <c r="L67" s="11">
        <f t="shared" si="41"/>
        <v>0.29099999999999993</v>
      </c>
    </row>
    <row r="68" spans="1:12" ht="15.75" customHeight="1" outlineLevel="1" x14ac:dyDescent="0.4">
      <c r="B68" s="8"/>
      <c r="C68" s="1"/>
      <c r="D68" s="1">
        <f>(D67+D66)*100</f>
        <v>88.899999999999991</v>
      </c>
      <c r="E68" s="1"/>
      <c r="F68" s="11">
        <f>(F67+F66)*100</f>
        <v>69.8</v>
      </c>
      <c r="H68" s="8"/>
      <c r="I68" s="1"/>
      <c r="J68" s="1">
        <f>(J67+J66)*100</f>
        <v>31.899999999999995</v>
      </c>
      <c r="K68" s="1"/>
      <c r="L68" s="11">
        <f>(L67+L66)*100</f>
        <v>58.099999999999994</v>
      </c>
    </row>
    <row r="69" spans="1:12" ht="15.75" customHeight="1" outlineLevel="1" x14ac:dyDescent="0.4">
      <c r="B69" s="8"/>
      <c r="C69" s="1"/>
      <c r="D69" s="1">
        <f>D68+D63</f>
        <v>748.8</v>
      </c>
      <c r="E69" s="1"/>
      <c r="F69" s="11">
        <f>F68+F63</f>
        <v>676.79999999999984</v>
      </c>
      <c r="H69" s="8"/>
      <c r="I69" s="1"/>
      <c r="J69" s="1">
        <f>J68+J63</f>
        <v>786.29999999999984</v>
      </c>
      <c r="K69" s="1"/>
      <c r="L69" s="11">
        <f>L68+L63</f>
        <v>733.69999999999993</v>
      </c>
    </row>
    <row r="70" spans="1:12" ht="15.75" customHeight="1" x14ac:dyDescent="0.4">
      <c r="B70" s="8"/>
      <c r="C70" s="1"/>
      <c r="E70" s="1"/>
      <c r="F70" s="7"/>
      <c r="H70" s="8"/>
      <c r="I70" s="1"/>
      <c r="K70" s="1"/>
      <c r="L70" s="7"/>
    </row>
    <row r="71" spans="1:12" ht="15.75" customHeight="1" x14ac:dyDescent="0.4">
      <c r="A71" s="1"/>
      <c r="B71" s="5" t="s">
        <v>26</v>
      </c>
      <c r="C71" s="9">
        <v>1.621</v>
      </c>
      <c r="E71" s="6">
        <v>1.7549999999999999</v>
      </c>
      <c r="F71" s="7"/>
      <c r="H71" s="5" t="s">
        <v>27</v>
      </c>
      <c r="I71" s="9">
        <v>2.149</v>
      </c>
      <c r="K71" s="6">
        <v>2.02</v>
      </c>
      <c r="L71" s="7"/>
    </row>
    <row r="72" spans="1:12" ht="15.75" customHeight="1" outlineLevel="1" x14ac:dyDescent="0.4">
      <c r="B72" s="8"/>
      <c r="C72" s="9">
        <v>1.1990000000000001</v>
      </c>
      <c r="D72" s="1">
        <f t="shared" ref="D72:D73" si="42">C71-C72</f>
        <v>0.42199999999999993</v>
      </c>
      <c r="E72" s="9">
        <v>1.28</v>
      </c>
      <c r="F72" s="12">
        <f t="shared" ref="F72:F73" si="43">E71-E72</f>
        <v>0.47499999999999987</v>
      </c>
      <c r="H72" s="8"/>
      <c r="I72" s="9">
        <v>1.768</v>
      </c>
      <c r="J72" s="1">
        <f t="shared" ref="J72:J73" si="44">I71-I72</f>
        <v>0.38100000000000001</v>
      </c>
      <c r="K72" s="9">
        <v>1.845</v>
      </c>
      <c r="L72" s="12">
        <f t="shared" ref="L72:L73" si="45">K71-K72</f>
        <v>0.17500000000000004</v>
      </c>
    </row>
    <row r="73" spans="1:12" ht="15.75" customHeight="1" outlineLevel="1" x14ac:dyDescent="0.4">
      <c r="B73" s="8"/>
      <c r="C73" s="9">
        <v>0.77700000000000002</v>
      </c>
      <c r="D73" s="10">
        <f t="shared" si="42"/>
        <v>0.42200000000000004</v>
      </c>
      <c r="E73" s="9">
        <v>0.80500000000000005</v>
      </c>
      <c r="F73" s="11">
        <f t="shared" si="43"/>
        <v>0.47499999999999998</v>
      </c>
      <c r="H73" s="8"/>
      <c r="I73" s="9">
        <v>1.389</v>
      </c>
      <c r="J73" s="10">
        <f t="shared" si="44"/>
        <v>0.379</v>
      </c>
      <c r="K73" s="9">
        <v>1.67</v>
      </c>
      <c r="L73" s="11">
        <f t="shared" si="45"/>
        <v>0.17500000000000004</v>
      </c>
    </row>
    <row r="74" spans="1:12" ht="15.75" customHeight="1" outlineLevel="1" x14ac:dyDescent="0.4">
      <c r="B74" s="8"/>
      <c r="C74" s="1"/>
      <c r="D74" s="1">
        <f>(D73+D72)*100</f>
        <v>84.399999999999991</v>
      </c>
      <c r="E74" s="1"/>
      <c r="F74" s="11">
        <f>(F73+F72)*100</f>
        <v>94.999999999999986</v>
      </c>
      <c r="H74" s="8"/>
      <c r="I74" s="1"/>
      <c r="J74" s="1">
        <f>(J73+J72)*100</f>
        <v>76</v>
      </c>
      <c r="K74" s="1"/>
      <c r="L74" s="11">
        <f>(L73+L72)*100</f>
        <v>35.000000000000007</v>
      </c>
    </row>
    <row r="75" spans="1:12" ht="15.75" customHeight="1" outlineLevel="1" x14ac:dyDescent="0.4">
      <c r="B75" s="8"/>
      <c r="C75" s="1"/>
      <c r="D75" s="1">
        <f>D74+D69</f>
        <v>833.19999999999993</v>
      </c>
      <c r="E75" s="1"/>
      <c r="F75" s="11">
        <f>F74+F69</f>
        <v>771.79999999999984</v>
      </c>
      <c r="H75" s="8"/>
      <c r="I75" s="1"/>
      <c r="J75" s="1">
        <f>J74+J69</f>
        <v>862.29999999999984</v>
      </c>
      <c r="K75" s="1"/>
      <c r="L75" s="11">
        <f>L74+L69</f>
        <v>768.69999999999993</v>
      </c>
    </row>
    <row r="76" spans="1:12" ht="15.75" customHeight="1" x14ac:dyDescent="0.4">
      <c r="B76" s="8"/>
      <c r="C76" s="1"/>
      <c r="E76" s="1"/>
      <c r="F76" s="7"/>
      <c r="H76" s="8"/>
      <c r="I76" s="1"/>
      <c r="K76" s="1"/>
      <c r="L76" s="7"/>
    </row>
    <row r="77" spans="1:12" ht="15.75" customHeight="1" x14ac:dyDescent="0.4">
      <c r="A77" s="1"/>
      <c r="B77" s="5" t="s">
        <v>28</v>
      </c>
      <c r="C77" s="9">
        <v>1.6879999999999999</v>
      </c>
      <c r="E77" s="6">
        <v>1.56</v>
      </c>
      <c r="F77" s="7"/>
      <c r="H77" s="5" t="s">
        <v>29</v>
      </c>
      <c r="I77" s="9">
        <v>1.87</v>
      </c>
      <c r="K77" s="6">
        <v>2.242</v>
      </c>
      <c r="L77" s="7"/>
    </row>
    <row r="78" spans="1:12" ht="15.75" customHeight="1" outlineLevel="1" x14ac:dyDescent="0.4">
      <c r="B78" s="8"/>
      <c r="C78" s="9">
        <v>1.381</v>
      </c>
      <c r="D78" s="1">
        <f t="shared" ref="D78:D79" si="46">C77-C78</f>
        <v>0.30699999999999994</v>
      </c>
      <c r="E78" s="9">
        <v>1.149</v>
      </c>
      <c r="F78" s="12">
        <f t="shared" ref="F78:F79" si="47">E77-E78</f>
        <v>0.41100000000000003</v>
      </c>
      <c r="H78" s="8"/>
      <c r="I78" s="9">
        <v>1.5860000000000001</v>
      </c>
      <c r="J78" s="1">
        <f t="shared" ref="J78:J79" si="48">I77-I78</f>
        <v>0.28400000000000003</v>
      </c>
      <c r="K78" s="9">
        <v>1.821</v>
      </c>
      <c r="L78" s="12">
        <f t="shared" ref="L78:L79" si="49">K77-K78</f>
        <v>0.42100000000000004</v>
      </c>
    </row>
    <row r="79" spans="1:12" ht="15.75" customHeight="1" outlineLevel="1" x14ac:dyDescent="0.4">
      <c r="B79" s="8"/>
      <c r="C79" s="9">
        <v>1.075</v>
      </c>
      <c r="D79" s="10">
        <f t="shared" si="46"/>
        <v>0.30600000000000005</v>
      </c>
      <c r="E79" s="9">
        <v>0.74</v>
      </c>
      <c r="F79" s="11">
        <f t="shared" si="47"/>
        <v>0.40900000000000003</v>
      </c>
      <c r="H79" s="8"/>
      <c r="I79" s="9">
        <v>1.302</v>
      </c>
      <c r="J79" s="10">
        <f t="shared" si="48"/>
        <v>0.28400000000000003</v>
      </c>
      <c r="K79" s="9">
        <v>1.401</v>
      </c>
      <c r="L79" s="11">
        <f t="shared" si="49"/>
        <v>0.41999999999999993</v>
      </c>
    </row>
    <row r="80" spans="1:12" ht="15.75" customHeight="1" outlineLevel="1" x14ac:dyDescent="0.4">
      <c r="B80" s="8"/>
      <c r="C80" s="1"/>
      <c r="D80" s="1">
        <f>(D79+D78)*100</f>
        <v>61.3</v>
      </c>
      <c r="E80" s="1"/>
      <c r="F80" s="11">
        <f>(F79+F78)*100</f>
        <v>82</v>
      </c>
      <c r="H80" s="8"/>
      <c r="I80" s="1"/>
      <c r="J80" s="1">
        <f>(J79+J78)*100</f>
        <v>56.800000000000004</v>
      </c>
      <c r="K80" s="1"/>
      <c r="L80" s="11">
        <f>(L79+L78)*100</f>
        <v>84.1</v>
      </c>
    </row>
    <row r="81" spans="1:12" ht="15.75" customHeight="1" outlineLevel="1" x14ac:dyDescent="0.4">
      <c r="B81" s="8"/>
      <c r="C81" s="1"/>
      <c r="D81" s="1">
        <f>D80+D75</f>
        <v>894.49999999999989</v>
      </c>
      <c r="E81" s="1"/>
      <c r="F81" s="11">
        <f>F80+F75</f>
        <v>853.79999999999984</v>
      </c>
      <c r="H81" s="8"/>
      <c r="I81" s="1"/>
      <c r="J81" s="1">
        <f>J80+J75</f>
        <v>919.0999999999998</v>
      </c>
      <c r="K81" s="1"/>
      <c r="L81" s="11">
        <f>L80+L75</f>
        <v>852.8</v>
      </c>
    </row>
    <row r="82" spans="1:12" ht="15.75" customHeight="1" x14ac:dyDescent="0.4">
      <c r="B82" s="15"/>
      <c r="F82" s="7"/>
      <c r="H82" s="15"/>
      <c r="L82" s="7"/>
    </row>
    <row r="83" spans="1:12" ht="15.75" customHeight="1" x14ac:dyDescent="0.4">
      <c r="A83" s="1"/>
      <c r="B83" s="5" t="s">
        <v>30</v>
      </c>
      <c r="C83" s="9">
        <v>1.7490000000000001</v>
      </c>
      <c r="E83" s="6">
        <v>1.6850000000000001</v>
      </c>
      <c r="F83" s="7"/>
      <c r="H83" s="5" t="s">
        <v>31</v>
      </c>
      <c r="I83" s="14">
        <v>1.8520000000000001</v>
      </c>
      <c r="K83" s="6">
        <v>2.69</v>
      </c>
      <c r="L83" s="7"/>
    </row>
    <row r="84" spans="1:12" ht="15.75" customHeight="1" outlineLevel="1" x14ac:dyDescent="0.4">
      <c r="B84" s="8"/>
      <c r="C84" s="9">
        <v>1.4359999999999999</v>
      </c>
      <c r="D84" s="1">
        <f t="shared" ref="D84:D85" si="50">C83-C84</f>
        <v>0.31300000000000017</v>
      </c>
      <c r="E84" s="9">
        <v>1.405</v>
      </c>
      <c r="F84" s="12">
        <f t="shared" ref="F84:F85" si="51">E83-E84</f>
        <v>0.28000000000000003</v>
      </c>
      <c r="H84" s="8"/>
      <c r="I84" s="14">
        <v>1.772</v>
      </c>
      <c r="J84" s="1">
        <f t="shared" ref="J84:J85" si="52">I83-I84</f>
        <v>8.0000000000000071E-2</v>
      </c>
      <c r="K84" s="9">
        <v>2.42</v>
      </c>
      <c r="L84" s="12">
        <f t="shared" ref="L84:L85" si="53">K83-K84</f>
        <v>0.27</v>
      </c>
    </row>
    <row r="85" spans="1:12" ht="15.75" customHeight="1" outlineLevel="1" x14ac:dyDescent="0.4">
      <c r="B85" s="8"/>
      <c r="C85" s="9">
        <v>1.121</v>
      </c>
      <c r="D85" s="10">
        <f t="shared" si="50"/>
        <v>0.31499999999999995</v>
      </c>
      <c r="E85" s="9">
        <v>1.125</v>
      </c>
      <c r="F85" s="11">
        <f t="shared" si="51"/>
        <v>0.28000000000000003</v>
      </c>
      <c r="H85" s="8"/>
      <c r="I85" s="14">
        <v>1.6919999999999999</v>
      </c>
      <c r="J85" s="10">
        <f t="shared" si="52"/>
        <v>8.0000000000000071E-2</v>
      </c>
      <c r="K85" s="9">
        <v>2.1480000000000001</v>
      </c>
      <c r="L85" s="11">
        <f t="shared" si="53"/>
        <v>0.2719999999999998</v>
      </c>
    </row>
    <row r="86" spans="1:12" ht="15.75" customHeight="1" outlineLevel="1" x14ac:dyDescent="0.4">
      <c r="B86" s="8"/>
      <c r="C86" s="1"/>
      <c r="D86" s="1">
        <f>(D85+D84)*100</f>
        <v>62.800000000000011</v>
      </c>
      <c r="E86" s="1"/>
      <c r="F86" s="11">
        <f>(F85+F84)*100</f>
        <v>56.000000000000007</v>
      </c>
      <c r="H86" s="8"/>
      <c r="I86" s="1"/>
      <c r="J86" s="1">
        <f>(J85+J84)*100</f>
        <v>16.000000000000014</v>
      </c>
      <c r="K86" s="1"/>
      <c r="L86" s="11">
        <f>(L85+L84)*100</f>
        <v>54.199999999999982</v>
      </c>
    </row>
    <row r="87" spans="1:12" ht="15.75" customHeight="1" outlineLevel="1" x14ac:dyDescent="0.4">
      <c r="B87" s="8"/>
      <c r="C87" s="1"/>
      <c r="D87" s="1">
        <f>D86+D81</f>
        <v>957.3</v>
      </c>
      <c r="E87" s="1"/>
      <c r="F87" s="11">
        <f>F86+F81</f>
        <v>909.79999999999984</v>
      </c>
      <c r="H87" s="8"/>
      <c r="I87" s="1"/>
      <c r="J87" s="1">
        <f>J86+J81</f>
        <v>935.0999999999998</v>
      </c>
      <c r="K87" s="1"/>
      <c r="L87" s="11">
        <f>L86+L81</f>
        <v>906.99999999999989</v>
      </c>
    </row>
    <row r="88" spans="1:12" ht="15.75" customHeight="1" x14ac:dyDescent="0.4">
      <c r="B88" s="8"/>
      <c r="F88" s="7"/>
      <c r="H88" s="8"/>
      <c r="L88" s="7"/>
    </row>
    <row r="89" spans="1:12" ht="15.75" customHeight="1" x14ac:dyDescent="0.4">
      <c r="A89" s="1"/>
      <c r="B89" s="5" t="s">
        <v>7</v>
      </c>
      <c r="C89" s="9"/>
      <c r="E89" s="6">
        <v>1.7210000000000001</v>
      </c>
      <c r="F89" s="7"/>
      <c r="H89" s="5" t="s">
        <v>6</v>
      </c>
      <c r="I89" s="9"/>
      <c r="K89" s="13">
        <v>0.92400000000000004</v>
      </c>
      <c r="L89" s="7"/>
    </row>
    <row r="90" spans="1:12" ht="15.75" customHeight="1" outlineLevel="1" x14ac:dyDescent="0.4">
      <c r="B90" s="8"/>
      <c r="C90" s="9"/>
      <c r="D90" s="1">
        <f t="shared" ref="D90:D91" si="54">C89-C90</f>
        <v>0</v>
      </c>
      <c r="E90" s="9">
        <v>1.429</v>
      </c>
      <c r="F90" s="12">
        <f t="shared" ref="F90:F91" si="55">E89-E90</f>
        <v>0.29200000000000004</v>
      </c>
      <c r="H90" s="8"/>
      <c r="I90" s="9"/>
      <c r="J90" s="1">
        <f t="shared" ref="J90:J91" si="56">I89-I90</f>
        <v>0</v>
      </c>
      <c r="K90" s="14">
        <v>0.82399999999999995</v>
      </c>
      <c r="L90" s="12">
        <f t="shared" ref="L90:L91" si="57">K89-K90</f>
        <v>0.10000000000000009</v>
      </c>
    </row>
    <row r="91" spans="1:12" ht="15.75" customHeight="1" outlineLevel="1" x14ac:dyDescent="0.4">
      <c r="B91" s="8"/>
      <c r="C91" s="9"/>
      <c r="D91" s="10">
        <f t="shared" si="54"/>
        <v>0</v>
      </c>
      <c r="E91" s="9">
        <v>1.1379999999999999</v>
      </c>
      <c r="F91" s="11">
        <f t="shared" si="55"/>
        <v>0.29100000000000015</v>
      </c>
      <c r="H91" s="8"/>
      <c r="I91" s="9"/>
      <c r="J91" s="10">
        <f t="shared" si="56"/>
        <v>0</v>
      </c>
      <c r="K91" s="14">
        <v>0.72399999999999998</v>
      </c>
      <c r="L91" s="11">
        <f t="shared" si="57"/>
        <v>9.9999999999999978E-2</v>
      </c>
    </row>
    <row r="92" spans="1:12" ht="15.75" customHeight="1" outlineLevel="1" x14ac:dyDescent="0.4">
      <c r="B92" s="8"/>
      <c r="C92" s="1"/>
      <c r="D92" s="1">
        <f>(D91+D90)*100</f>
        <v>0</v>
      </c>
      <c r="E92" s="1"/>
      <c r="F92" s="11">
        <f>(F91+F90)*100</f>
        <v>58.300000000000018</v>
      </c>
      <c r="H92" s="8"/>
      <c r="I92" s="1"/>
      <c r="J92" s="1">
        <f>(J91+J90)*100</f>
        <v>0</v>
      </c>
      <c r="K92" s="1"/>
      <c r="L92" s="11">
        <f>(L91+L90)*100</f>
        <v>20.000000000000007</v>
      </c>
    </row>
    <row r="93" spans="1:12" ht="15.75" customHeight="1" outlineLevel="1" x14ac:dyDescent="0.4">
      <c r="B93" s="16"/>
      <c r="C93" s="17"/>
      <c r="D93" s="17">
        <f>D92+D87</f>
        <v>957.3</v>
      </c>
      <c r="E93" s="17"/>
      <c r="F93" s="18">
        <f>F92+F87</f>
        <v>968.09999999999991</v>
      </c>
      <c r="H93" s="16"/>
      <c r="I93" s="17"/>
      <c r="J93" s="17">
        <f>J92+J87</f>
        <v>935.0999999999998</v>
      </c>
      <c r="K93" s="17"/>
      <c r="L93" s="18">
        <f>L92+L87</f>
        <v>926.99999999999989</v>
      </c>
    </row>
    <row r="94" spans="1:12" ht="15.75" customHeight="1" x14ac:dyDescent="0.4">
      <c r="C94" s="1"/>
    </row>
    <row r="95" spans="1:12" ht="15.75" customHeight="1" x14ac:dyDescent="0.4"/>
    <row r="96" spans="1:12" ht="15.75" customHeight="1" x14ac:dyDescent="0.4">
      <c r="B96" s="19" t="s">
        <v>32</v>
      </c>
      <c r="C96" s="10">
        <f>SUM(C5:C88)</f>
        <v>56.732000000000006</v>
      </c>
      <c r="D96" s="20" t="s">
        <v>33</v>
      </c>
      <c r="E96" s="1">
        <f>SUM(E5:E93)</f>
        <v>58.10600000000003</v>
      </c>
      <c r="H96" s="19" t="s">
        <v>32</v>
      </c>
      <c r="I96" s="10">
        <f>SUM(I5:I88)</f>
        <v>59.036999999999999</v>
      </c>
      <c r="J96" s="20" t="s">
        <v>33</v>
      </c>
      <c r="K96" s="1">
        <f>SUM(K5:K93)</f>
        <v>59.581999999999987</v>
      </c>
    </row>
    <row r="97" spans="2:9" ht="15.75" customHeight="1" x14ac:dyDescent="0.4">
      <c r="B97" s="21" t="s">
        <v>34</v>
      </c>
      <c r="C97" s="1">
        <f>(C96-E96)/3</f>
        <v>-0.4580000000000079</v>
      </c>
      <c r="H97" s="21" t="s">
        <v>34</v>
      </c>
      <c r="I97" s="1">
        <f>(I96-K96)/3</f>
        <v>-0.18166666666666251</v>
      </c>
    </row>
    <row r="98" spans="2:9" ht="15.75" customHeight="1" x14ac:dyDescent="0.4">
      <c r="B98" s="21" t="s">
        <v>35</v>
      </c>
      <c r="C98" s="1">
        <f>D93+F93</f>
        <v>1925.3999999999999</v>
      </c>
      <c r="H98" s="21" t="s">
        <v>35</v>
      </c>
      <c r="I98" s="1">
        <f>J93+L93</f>
        <v>1862.0999999999997</v>
      </c>
    </row>
    <row r="99" spans="2:9" ht="15.75" customHeight="1" x14ac:dyDescent="0.4"/>
    <row r="100" spans="2:9" ht="15.75" customHeight="1" x14ac:dyDescent="0.4"/>
    <row r="101" spans="2:9" ht="15.75" customHeight="1" x14ac:dyDescent="0.4">
      <c r="B101" s="21" t="s">
        <v>36</v>
      </c>
      <c r="C101" s="1">
        <f>AVERAGE(C98,I98)</f>
        <v>1893.7499999999998</v>
      </c>
      <c r="D101" s="22" t="s">
        <v>37</v>
      </c>
    </row>
    <row r="102" spans="2:9" ht="15.75" customHeight="1" x14ac:dyDescent="0.4">
      <c r="B102" s="22" t="s">
        <v>38</v>
      </c>
      <c r="C102" s="1">
        <f>12*SQRT(C101/1000)</f>
        <v>16.513630733427462</v>
      </c>
      <c r="D102" s="22" t="s">
        <v>39</v>
      </c>
    </row>
    <row r="103" spans="2:9" ht="15.75" customHeight="1" x14ac:dyDescent="0.4">
      <c r="B103" s="22" t="s">
        <v>40</v>
      </c>
      <c r="C103" s="1">
        <f>(ABS(C97)-ABS(I97))*1000</f>
        <v>276.33333333334542</v>
      </c>
      <c r="D103" s="22" t="s">
        <v>39</v>
      </c>
    </row>
    <row r="104" spans="2:9" ht="15.75" customHeight="1" x14ac:dyDescent="0.4">
      <c r="B104" s="22" t="s">
        <v>41</v>
      </c>
      <c r="C104" s="23" t="str">
        <f>IF(C103&gt;C102,"ไม่ผ่าน","ผ่าน")</f>
        <v>ไม่ผ่าน</v>
      </c>
    </row>
    <row r="105" spans="2:9" ht="15.75" customHeight="1" x14ac:dyDescent="0.4"/>
    <row r="106" spans="2:9" ht="15.75" customHeight="1" x14ac:dyDescent="0.4"/>
    <row r="107" spans="2:9" ht="15.75" customHeight="1" x14ac:dyDescent="0.4"/>
    <row r="108" spans="2:9" ht="15.75" customHeight="1" x14ac:dyDescent="0.4"/>
    <row r="109" spans="2:9" ht="15.75" customHeight="1" x14ac:dyDescent="0.4"/>
    <row r="110" spans="2:9" ht="15.75" customHeight="1" x14ac:dyDescent="0.4"/>
    <row r="111" spans="2:9" ht="15.75" customHeight="1" x14ac:dyDescent="0.4"/>
    <row r="112" spans="2:9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mergeCells count="2">
    <mergeCell ref="H2:L2"/>
    <mergeCell ref="B2:F2"/>
  </mergeCells>
  <conditionalFormatting sqref="C5:C81 E5:E81 I5:I81 K5:K81 C83:C87 E83:E87 I83:I87 K83:K87 C89:C94 E89:E93 I89:I93 K89:K93">
    <cfRule type="containsBlanks" dxfId="4" priority="1">
      <formula>LEN(TRIM(C5))=0</formula>
    </cfRule>
  </conditionalFormatting>
  <conditionalFormatting sqref="C104">
    <cfRule type="cellIs" dxfId="3" priority="2" operator="equal">
      <formula>"ไม่ผ่าน"</formula>
    </cfRule>
  </conditionalFormatting>
  <conditionalFormatting sqref="C104">
    <cfRule type="cellIs" dxfId="2" priority="3" operator="equal">
      <formula>"ผ่าน"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B10D-F153-4228-A252-2321C94A6784}">
  <dimension ref="A1:E90"/>
  <sheetViews>
    <sheetView tabSelected="1" workbookViewId="0">
      <selection sqref="A1:E1"/>
    </sheetView>
  </sheetViews>
  <sheetFormatPr defaultRowHeight="12.3" x14ac:dyDescent="0.4"/>
  <sheetData>
    <row r="1" spans="1:5" x14ac:dyDescent="0.4">
      <c r="A1" s="2" t="s">
        <v>42</v>
      </c>
      <c r="B1" s="3" t="s">
        <v>3</v>
      </c>
      <c r="C1" s="3" t="s">
        <v>43</v>
      </c>
      <c r="D1" s="3" t="s">
        <v>5</v>
      </c>
      <c r="E1" s="4" t="s">
        <v>43</v>
      </c>
    </row>
    <row r="2" spans="1:5" x14ac:dyDescent="0.4">
      <c r="A2" s="8" t="s">
        <v>6</v>
      </c>
      <c r="B2" s="6">
        <v>1.069</v>
      </c>
      <c r="D2" s="1"/>
      <c r="E2" s="11"/>
    </row>
    <row r="3" spans="1:5" x14ac:dyDescent="0.4">
      <c r="A3" s="8"/>
      <c r="B3" s="9">
        <v>0.78200000000000003</v>
      </c>
      <c r="C3" s="10">
        <f t="shared" ref="C3:C4" si="0">B2-B3</f>
        <v>0.28699999999999992</v>
      </c>
      <c r="D3" s="1"/>
      <c r="E3" s="11"/>
    </row>
    <row r="4" spans="1:5" x14ac:dyDescent="0.4">
      <c r="A4" s="8"/>
      <c r="B4" s="6">
        <v>0.497</v>
      </c>
      <c r="C4" s="10">
        <f t="shared" si="0"/>
        <v>0.28500000000000003</v>
      </c>
      <c r="D4" s="1"/>
      <c r="E4" s="11"/>
    </row>
    <row r="5" spans="1:5" x14ac:dyDescent="0.4">
      <c r="A5" s="8"/>
      <c r="B5" s="1"/>
      <c r="C5" s="1">
        <f>(C4+C3)*100</f>
        <v>57.199999999999996</v>
      </c>
      <c r="D5" s="1"/>
      <c r="E5" s="11"/>
    </row>
    <row r="6" spans="1:5" x14ac:dyDescent="0.4">
      <c r="A6" s="8"/>
      <c r="B6" s="1"/>
      <c r="C6" s="1">
        <f>C5</f>
        <v>57.199999999999996</v>
      </c>
      <c r="D6" s="1"/>
      <c r="E6" s="11"/>
    </row>
    <row r="7" spans="1:5" x14ac:dyDescent="0.4">
      <c r="A7" s="8"/>
      <c r="B7" s="1"/>
      <c r="D7" s="1"/>
      <c r="E7" s="11"/>
    </row>
    <row r="8" spans="1:5" x14ac:dyDescent="0.4">
      <c r="A8" s="8" t="s">
        <v>8</v>
      </c>
      <c r="B8" s="9">
        <v>2.0249999999999999</v>
      </c>
      <c r="D8" s="9">
        <v>1.7430000000000001</v>
      </c>
      <c r="E8" s="11"/>
    </row>
    <row r="9" spans="1:5" x14ac:dyDescent="0.4">
      <c r="A9" s="8"/>
      <c r="B9" s="9">
        <v>1.575</v>
      </c>
      <c r="C9" s="1">
        <f t="shared" ref="C9:C10" si="1">B8-B9</f>
        <v>0.44999999999999996</v>
      </c>
      <c r="D9" s="9">
        <v>1.472</v>
      </c>
      <c r="E9" s="11">
        <f t="shared" ref="E9:E10" si="2">D8-D9</f>
        <v>0.27100000000000013</v>
      </c>
    </row>
    <row r="10" spans="1:5" x14ac:dyDescent="0.4">
      <c r="A10" s="8"/>
      <c r="B10" s="9">
        <v>1.123</v>
      </c>
      <c r="C10" s="10">
        <f t="shared" si="1"/>
        <v>0.45199999999999996</v>
      </c>
      <c r="D10" s="9">
        <v>1.2</v>
      </c>
      <c r="E10" s="12">
        <f t="shared" si="2"/>
        <v>0.27200000000000002</v>
      </c>
    </row>
    <row r="11" spans="1:5" x14ac:dyDescent="0.4">
      <c r="A11" s="8"/>
      <c r="B11" s="1"/>
      <c r="C11" s="1">
        <f>(C10+C9)*100</f>
        <v>90.199999999999989</v>
      </c>
      <c r="D11" s="1"/>
      <c r="E11" s="11">
        <f>(E10+E9)*100</f>
        <v>54.300000000000011</v>
      </c>
    </row>
    <row r="12" spans="1:5" x14ac:dyDescent="0.4">
      <c r="A12" s="8"/>
      <c r="B12" s="1"/>
      <c r="C12" s="1">
        <f>C11+C6</f>
        <v>147.39999999999998</v>
      </c>
      <c r="D12" s="1"/>
      <c r="E12" s="11">
        <f>E11+E6</f>
        <v>54.300000000000011</v>
      </c>
    </row>
    <row r="13" spans="1:5" x14ac:dyDescent="0.4">
      <c r="A13" s="8"/>
      <c r="B13" s="1"/>
      <c r="D13" s="1"/>
      <c r="E13" s="11"/>
    </row>
    <row r="14" spans="1:5" x14ac:dyDescent="0.4">
      <c r="A14" s="8" t="s">
        <v>10</v>
      </c>
      <c r="B14" s="9">
        <v>2.0880000000000001</v>
      </c>
      <c r="D14" s="6">
        <v>2.0499999999999998</v>
      </c>
      <c r="E14" s="11"/>
    </row>
    <row r="15" spans="1:5" x14ac:dyDescent="0.4">
      <c r="A15" s="8"/>
      <c r="B15" s="9">
        <v>1.802</v>
      </c>
      <c r="C15" s="1">
        <f t="shared" ref="C15:C16" si="3">B14-B15</f>
        <v>0.28600000000000003</v>
      </c>
      <c r="D15" s="9">
        <v>1.5620000000000001</v>
      </c>
      <c r="E15" s="12">
        <f t="shared" ref="E15:E16" si="4">D14-D15</f>
        <v>0.48799999999999977</v>
      </c>
    </row>
    <row r="16" spans="1:5" x14ac:dyDescent="0.4">
      <c r="A16" s="8"/>
      <c r="B16" s="9">
        <v>1.5169999999999999</v>
      </c>
      <c r="C16" s="10">
        <f t="shared" si="3"/>
        <v>0.28500000000000014</v>
      </c>
      <c r="D16" s="9">
        <v>1.073</v>
      </c>
      <c r="E16" s="11">
        <f t="shared" si="4"/>
        <v>0.4890000000000001</v>
      </c>
    </row>
    <row r="17" spans="1:5" x14ac:dyDescent="0.4">
      <c r="A17" s="8"/>
      <c r="B17" s="1"/>
      <c r="C17" s="1">
        <f>(C16+C15)*100</f>
        <v>57.100000000000016</v>
      </c>
      <c r="D17" s="1"/>
      <c r="E17" s="11">
        <f>(E16+E15)*100</f>
        <v>97.699999999999989</v>
      </c>
    </row>
    <row r="18" spans="1:5" x14ac:dyDescent="0.4">
      <c r="A18" s="8"/>
      <c r="B18" s="1"/>
      <c r="C18" s="1">
        <f>C17+C12</f>
        <v>204.5</v>
      </c>
      <c r="D18" s="1"/>
      <c r="E18" s="11">
        <f>E17+E12</f>
        <v>152</v>
      </c>
    </row>
    <row r="19" spans="1:5" x14ac:dyDescent="0.4">
      <c r="A19" s="8"/>
      <c r="B19" s="1"/>
      <c r="D19" s="1"/>
      <c r="E19" s="11"/>
    </row>
    <row r="20" spans="1:5" x14ac:dyDescent="0.4">
      <c r="A20" s="8" t="s">
        <v>12</v>
      </c>
      <c r="B20" s="9">
        <v>1.5580000000000001</v>
      </c>
      <c r="D20" s="13">
        <v>1.581</v>
      </c>
      <c r="E20" s="11"/>
    </row>
    <row r="21" spans="1:5" x14ac:dyDescent="0.4">
      <c r="A21" s="8"/>
      <c r="B21" s="9">
        <v>1.4319999999999999</v>
      </c>
      <c r="C21" s="1">
        <f t="shared" ref="C21:C22" si="5">B20-B21</f>
        <v>0.12600000000000011</v>
      </c>
      <c r="D21" s="14">
        <v>1.2709999999999999</v>
      </c>
      <c r="E21" s="12">
        <f t="shared" ref="E21:E22" si="6">D20-D21</f>
        <v>0.31000000000000005</v>
      </c>
    </row>
    <row r="22" spans="1:5" x14ac:dyDescent="0.4">
      <c r="A22" s="8"/>
      <c r="B22" s="9">
        <v>1.3080000000000001</v>
      </c>
      <c r="C22" s="10">
        <f t="shared" si="5"/>
        <v>0.12399999999999989</v>
      </c>
      <c r="D22" s="14">
        <v>0.96</v>
      </c>
      <c r="E22" s="11">
        <f t="shared" si="6"/>
        <v>0.31099999999999994</v>
      </c>
    </row>
    <row r="23" spans="1:5" x14ac:dyDescent="0.4">
      <c r="A23" s="8"/>
      <c r="B23" s="1"/>
      <c r="C23" s="1">
        <f>(C22+C21)*100</f>
        <v>25</v>
      </c>
      <c r="D23" s="1"/>
      <c r="E23" s="11">
        <f>(E22+E21)*100</f>
        <v>62.1</v>
      </c>
    </row>
    <row r="24" spans="1:5" x14ac:dyDescent="0.4">
      <c r="A24" s="8"/>
      <c r="B24" s="1"/>
      <c r="C24" s="1">
        <f>C23+C18</f>
        <v>229.5</v>
      </c>
      <c r="D24" s="1"/>
      <c r="E24" s="11">
        <f>E23+E18</f>
        <v>214.1</v>
      </c>
    </row>
    <row r="25" spans="1:5" x14ac:dyDescent="0.4">
      <c r="A25" s="8"/>
      <c r="B25" s="1"/>
      <c r="D25" s="1"/>
      <c r="E25" s="11"/>
    </row>
    <row r="26" spans="1:5" x14ac:dyDescent="0.4">
      <c r="A26" s="8" t="s">
        <v>14</v>
      </c>
      <c r="B26" s="9">
        <v>1.9350000000000001</v>
      </c>
      <c r="D26" s="6">
        <v>1.522</v>
      </c>
      <c r="E26" s="11"/>
    </row>
    <row r="27" spans="1:5" x14ac:dyDescent="0.4">
      <c r="A27" s="8"/>
      <c r="B27" s="9">
        <v>1.446</v>
      </c>
      <c r="C27" s="1">
        <f t="shared" ref="C27:C28" si="7">B26-B27</f>
        <v>0.4890000000000001</v>
      </c>
      <c r="D27" s="9">
        <v>1.3720000000000001</v>
      </c>
      <c r="E27" s="12">
        <f t="shared" ref="E27:E28" si="8">D26-D27</f>
        <v>0.14999999999999991</v>
      </c>
    </row>
    <row r="28" spans="1:5" x14ac:dyDescent="0.4">
      <c r="A28" s="8"/>
      <c r="B28" s="9">
        <v>0.95499999999999996</v>
      </c>
      <c r="C28" s="10">
        <f t="shared" si="7"/>
        <v>0.49099999999999999</v>
      </c>
      <c r="D28" s="9">
        <v>1.2230000000000001</v>
      </c>
      <c r="E28" s="11">
        <f t="shared" si="8"/>
        <v>0.14900000000000002</v>
      </c>
    </row>
    <row r="29" spans="1:5" x14ac:dyDescent="0.4">
      <c r="A29" s="8"/>
      <c r="B29" s="1"/>
      <c r="C29" s="1">
        <f>(C28+C27)*100</f>
        <v>98.000000000000014</v>
      </c>
      <c r="D29" s="1"/>
      <c r="E29" s="11">
        <f>(E28+E27)*100</f>
        <v>29.899999999999991</v>
      </c>
    </row>
    <row r="30" spans="1:5" x14ac:dyDescent="0.4">
      <c r="A30" s="8"/>
      <c r="B30" s="1"/>
      <c r="C30" s="1">
        <f>C29+C24</f>
        <v>327.5</v>
      </c>
      <c r="D30" s="1"/>
      <c r="E30" s="11">
        <f>E29+E24</f>
        <v>244</v>
      </c>
    </row>
    <row r="31" spans="1:5" x14ac:dyDescent="0.4">
      <c r="A31" s="8"/>
      <c r="B31" s="1"/>
      <c r="D31" s="1"/>
      <c r="E31" s="11"/>
    </row>
    <row r="32" spans="1:5" x14ac:dyDescent="0.4">
      <c r="A32" s="8" t="s">
        <v>16</v>
      </c>
      <c r="B32" s="6">
        <v>1.83</v>
      </c>
      <c r="D32" s="6">
        <v>2.04</v>
      </c>
      <c r="E32" s="11"/>
    </row>
    <row r="33" spans="1:5" x14ac:dyDescent="0.4">
      <c r="A33" s="8"/>
      <c r="B33" s="9">
        <v>1.464</v>
      </c>
      <c r="C33" s="10">
        <f t="shared" ref="C33:C34" si="9">B32-B33</f>
        <v>0.3660000000000001</v>
      </c>
      <c r="D33" s="9">
        <v>1.5009999999999999</v>
      </c>
      <c r="E33" s="12">
        <f t="shared" ref="E33:E34" si="10">D32-D33</f>
        <v>0.53900000000000015</v>
      </c>
    </row>
    <row r="34" spans="1:5" x14ac:dyDescent="0.4">
      <c r="A34" s="8"/>
      <c r="B34" s="9">
        <v>1.1000000000000001</v>
      </c>
      <c r="C34" s="10">
        <f t="shared" si="9"/>
        <v>0.36399999999999988</v>
      </c>
      <c r="D34" s="9">
        <v>0.96299999999999997</v>
      </c>
      <c r="E34" s="11">
        <f t="shared" si="10"/>
        <v>0.53799999999999992</v>
      </c>
    </row>
    <row r="35" spans="1:5" x14ac:dyDescent="0.4">
      <c r="A35" s="8"/>
      <c r="B35" s="1"/>
      <c r="C35" s="1">
        <f>(C34+C33)*100</f>
        <v>73</v>
      </c>
      <c r="D35" s="1"/>
      <c r="E35" s="11">
        <f>(E34+E33)*100</f>
        <v>107.69999999999999</v>
      </c>
    </row>
    <row r="36" spans="1:5" x14ac:dyDescent="0.4">
      <c r="A36" s="8"/>
      <c r="B36" s="1"/>
      <c r="C36" s="1">
        <f>C35+C30</f>
        <v>400.5</v>
      </c>
      <c r="D36" s="1"/>
      <c r="E36" s="11">
        <f>E35+E30</f>
        <v>351.7</v>
      </c>
    </row>
    <row r="37" spans="1:5" x14ac:dyDescent="0.4">
      <c r="A37" s="8"/>
      <c r="B37" s="1"/>
      <c r="D37" s="1"/>
      <c r="E37" s="11"/>
    </row>
    <row r="38" spans="1:5" x14ac:dyDescent="0.4">
      <c r="A38" s="8" t="s">
        <v>18</v>
      </c>
      <c r="B38" s="9">
        <v>2.0659999999999998</v>
      </c>
      <c r="D38" s="6">
        <v>1.76</v>
      </c>
      <c r="E38" s="11"/>
    </row>
    <row r="39" spans="1:5" x14ac:dyDescent="0.4">
      <c r="A39" s="8"/>
      <c r="B39" s="9">
        <v>1.6539999999999999</v>
      </c>
      <c r="C39" s="1">
        <f t="shared" ref="C39:C40" si="11">B38-B39</f>
        <v>0.41199999999999992</v>
      </c>
      <c r="D39" s="9">
        <v>1.44</v>
      </c>
      <c r="E39" s="12">
        <f t="shared" ref="E39:E40" si="12">D38-D39</f>
        <v>0.32000000000000006</v>
      </c>
    </row>
    <row r="40" spans="1:5" x14ac:dyDescent="0.4">
      <c r="A40" s="8"/>
      <c r="B40" s="9">
        <v>1.24</v>
      </c>
      <c r="C40" s="10">
        <f t="shared" si="11"/>
        <v>0.41399999999999992</v>
      </c>
      <c r="D40" s="9">
        <v>1.1200000000000001</v>
      </c>
      <c r="E40" s="11">
        <f t="shared" si="12"/>
        <v>0.31999999999999984</v>
      </c>
    </row>
    <row r="41" spans="1:5" x14ac:dyDescent="0.4">
      <c r="A41" s="8"/>
      <c r="B41" s="1"/>
      <c r="C41" s="1">
        <f>(C40+C39)*100</f>
        <v>82.59999999999998</v>
      </c>
      <c r="D41" s="1"/>
      <c r="E41" s="11">
        <f>(E40+E39)*100</f>
        <v>63.999999999999993</v>
      </c>
    </row>
    <row r="42" spans="1:5" x14ac:dyDescent="0.4">
      <c r="A42" s="8"/>
      <c r="B42" s="1"/>
      <c r="C42" s="1">
        <f>C41+C36</f>
        <v>483.09999999999997</v>
      </c>
      <c r="D42" s="1"/>
      <c r="E42" s="11">
        <f>E41+E36</f>
        <v>415.7</v>
      </c>
    </row>
    <row r="43" spans="1:5" x14ac:dyDescent="0.4">
      <c r="A43" s="8"/>
      <c r="B43" s="1"/>
      <c r="D43" s="1"/>
      <c r="E43" s="11"/>
    </row>
    <row r="44" spans="1:5" x14ac:dyDescent="0.4">
      <c r="A44" s="8" t="s">
        <v>20</v>
      </c>
      <c r="B44" s="9">
        <v>1.901</v>
      </c>
      <c r="D44" s="6">
        <v>2.0299999999999998</v>
      </c>
      <c r="E44" s="11"/>
    </row>
    <row r="45" spans="1:5" x14ac:dyDescent="0.4">
      <c r="A45" s="8"/>
      <c r="B45" s="9">
        <v>1.48</v>
      </c>
      <c r="C45" s="1">
        <f t="shared" ref="C45:C46" si="13">B44-B45</f>
        <v>0.42100000000000004</v>
      </c>
      <c r="D45" s="9">
        <v>1.5920000000000001</v>
      </c>
      <c r="E45" s="12">
        <f t="shared" ref="E45:E46" si="14">D44-D45</f>
        <v>0.43799999999999972</v>
      </c>
    </row>
    <row r="46" spans="1:5" x14ac:dyDescent="0.4">
      <c r="A46" s="8"/>
      <c r="B46" s="9">
        <v>1.0580000000000001</v>
      </c>
      <c r="C46" s="10">
        <f t="shared" si="13"/>
        <v>0.42199999999999993</v>
      </c>
      <c r="D46" s="9">
        <v>1.155</v>
      </c>
      <c r="E46" s="11">
        <f t="shared" si="14"/>
        <v>0.43700000000000006</v>
      </c>
    </row>
    <row r="47" spans="1:5" x14ac:dyDescent="0.4">
      <c r="A47" s="8"/>
      <c r="B47" s="1"/>
      <c r="C47" s="1">
        <f>(C46+C45)*100</f>
        <v>84.3</v>
      </c>
      <c r="D47" s="1"/>
      <c r="E47" s="11">
        <f>(E46+E45)*100</f>
        <v>87.499999999999972</v>
      </c>
    </row>
    <row r="48" spans="1:5" x14ac:dyDescent="0.4">
      <c r="A48" s="8"/>
      <c r="B48" s="1"/>
      <c r="C48" s="1">
        <f>C47+C42</f>
        <v>567.4</v>
      </c>
      <c r="D48" s="1"/>
      <c r="E48" s="11">
        <f>E47+E42</f>
        <v>503.19999999999993</v>
      </c>
    </row>
    <row r="49" spans="1:5" x14ac:dyDescent="0.4">
      <c r="A49" s="8"/>
      <c r="B49" s="1"/>
      <c r="D49" s="1"/>
      <c r="E49" s="11"/>
    </row>
    <row r="50" spans="1:5" x14ac:dyDescent="0.4">
      <c r="A50" s="8" t="s">
        <v>22</v>
      </c>
      <c r="B50" s="9">
        <v>0.86199999999999999</v>
      </c>
      <c r="D50" s="6">
        <v>1.875</v>
      </c>
      <c r="E50" s="11"/>
    </row>
    <row r="51" spans="1:5" x14ac:dyDescent="0.4">
      <c r="A51" s="8"/>
      <c r="B51" s="9">
        <v>0.76500000000000001</v>
      </c>
      <c r="C51" s="1">
        <f t="shared" ref="C51:C52" si="15">B50-B51</f>
        <v>9.6999999999999975E-2</v>
      </c>
      <c r="D51" s="9">
        <v>1.4450000000000001</v>
      </c>
      <c r="E51" s="12">
        <f t="shared" ref="E51:E52" si="16">D50-D51</f>
        <v>0.42999999999999994</v>
      </c>
    </row>
    <row r="52" spans="1:5" x14ac:dyDescent="0.4">
      <c r="A52" s="8"/>
      <c r="B52" s="9">
        <v>0.66900000000000004</v>
      </c>
      <c r="C52" s="10">
        <f t="shared" si="15"/>
        <v>9.5999999999999974E-2</v>
      </c>
      <c r="D52" s="9">
        <v>1.0149999999999999</v>
      </c>
      <c r="E52" s="11">
        <f t="shared" si="16"/>
        <v>0.43000000000000016</v>
      </c>
    </row>
    <row r="53" spans="1:5" x14ac:dyDescent="0.4">
      <c r="A53" s="8"/>
      <c r="B53" s="1"/>
      <c r="C53" s="1">
        <f>(C52+C51)*100</f>
        <v>19.299999999999994</v>
      </c>
      <c r="D53" s="1"/>
      <c r="E53" s="11">
        <f>(E52+E51)*100</f>
        <v>86.000000000000014</v>
      </c>
    </row>
    <row r="54" spans="1:5" x14ac:dyDescent="0.4">
      <c r="A54" s="8"/>
      <c r="B54" s="1"/>
      <c r="C54" s="1">
        <f>C53+C48</f>
        <v>586.69999999999993</v>
      </c>
      <c r="D54" s="1"/>
      <c r="E54" s="11">
        <f>E53+E48</f>
        <v>589.19999999999993</v>
      </c>
    </row>
    <row r="55" spans="1:5" x14ac:dyDescent="0.4">
      <c r="A55" s="8"/>
      <c r="B55" s="1"/>
      <c r="D55" s="1"/>
      <c r="E55" s="11"/>
    </row>
    <row r="56" spans="1:5" x14ac:dyDescent="0.4">
      <c r="A56" s="8" t="s">
        <v>17</v>
      </c>
      <c r="B56" s="9">
        <v>1.55</v>
      </c>
      <c r="D56" s="6">
        <v>1.17</v>
      </c>
      <c r="E56" s="11"/>
    </row>
    <row r="57" spans="1:5" x14ac:dyDescent="0.4">
      <c r="A57" s="8"/>
      <c r="B57" s="9">
        <v>1.1850000000000001</v>
      </c>
      <c r="C57" s="1">
        <f t="shared" ref="C57:C58" si="17">B56-B57</f>
        <v>0.36499999999999999</v>
      </c>
      <c r="D57" s="9">
        <v>1.081</v>
      </c>
      <c r="E57" s="12">
        <f t="shared" ref="E57:E58" si="18">D56-D57</f>
        <v>8.8999999999999968E-2</v>
      </c>
    </row>
    <row r="58" spans="1:5" x14ac:dyDescent="0.4">
      <c r="A58" s="8"/>
      <c r="B58" s="9">
        <v>0.81799999999999995</v>
      </c>
      <c r="C58" s="10">
        <f t="shared" si="17"/>
        <v>0.3670000000000001</v>
      </c>
      <c r="D58" s="9">
        <v>0.99199999999999999</v>
      </c>
      <c r="E58" s="11">
        <f t="shared" si="18"/>
        <v>8.8999999999999968E-2</v>
      </c>
    </row>
    <row r="59" spans="1:5" x14ac:dyDescent="0.4">
      <c r="A59" s="8"/>
      <c r="B59" s="1"/>
      <c r="C59" s="1">
        <f>(C58+C57)*100</f>
        <v>73.2</v>
      </c>
      <c r="D59" s="1"/>
      <c r="E59" s="11">
        <f>(E58+E57)*100</f>
        <v>17.799999999999994</v>
      </c>
    </row>
    <row r="60" spans="1:5" x14ac:dyDescent="0.4">
      <c r="A60" s="8"/>
      <c r="B60" s="1"/>
      <c r="C60" s="1">
        <f>C59+C54</f>
        <v>659.9</v>
      </c>
      <c r="D60" s="1"/>
      <c r="E60" s="11">
        <f>E59+E54</f>
        <v>606.99999999999989</v>
      </c>
    </row>
    <row r="61" spans="1:5" x14ac:dyDescent="0.4">
      <c r="A61" s="8"/>
      <c r="B61" s="1"/>
      <c r="D61" s="1"/>
      <c r="E61" s="11"/>
    </row>
    <row r="62" spans="1:5" x14ac:dyDescent="0.4">
      <c r="A62" s="8" t="s">
        <v>24</v>
      </c>
      <c r="B62" s="9">
        <v>1.7549999999999999</v>
      </c>
      <c r="D62" s="6">
        <v>1.718</v>
      </c>
      <c r="E62" s="11"/>
    </row>
    <row r="63" spans="1:5" x14ac:dyDescent="0.4">
      <c r="A63" s="8"/>
      <c r="B63" s="9">
        <v>1.31</v>
      </c>
      <c r="C63" s="1">
        <f t="shared" ref="C63:C64" si="19">B62-B63</f>
        <v>0.44499999999999984</v>
      </c>
      <c r="D63" s="9">
        <v>1.3680000000000001</v>
      </c>
      <c r="E63" s="12">
        <f t="shared" ref="E63:E64" si="20">D62-D63</f>
        <v>0.34999999999999987</v>
      </c>
    </row>
    <row r="64" spans="1:5" x14ac:dyDescent="0.4">
      <c r="A64" s="8"/>
      <c r="B64" s="9">
        <v>0.86599999999999999</v>
      </c>
      <c r="C64" s="10">
        <f t="shared" si="19"/>
        <v>0.44400000000000006</v>
      </c>
      <c r="D64" s="9">
        <v>1.02</v>
      </c>
      <c r="E64" s="11">
        <f t="shared" si="20"/>
        <v>0.34800000000000009</v>
      </c>
    </row>
    <row r="65" spans="1:5" x14ac:dyDescent="0.4">
      <c r="A65" s="8"/>
      <c r="B65" s="1"/>
      <c r="C65" s="1">
        <f>(C64+C63)*100</f>
        <v>88.899999999999991</v>
      </c>
      <c r="D65" s="1"/>
      <c r="E65" s="11">
        <f>(E64+E63)*100</f>
        <v>69.8</v>
      </c>
    </row>
    <row r="66" spans="1:5" x14ac:dyDescent="0.4">
      <c r="A66" s="8"/>
      <c r="B66" s="1"/>
      <c r="C66" s="1">
        <f>C65+C60</f>
        <v>748.8</v>
      </c>
      <c r="D66" s="1"/>
      <c r="E66" s="11">
        <f>E65+E60</f>
        <v>676.79999999999984</v>
      </c>
    </row>
    <row r="67" spans="1:5" x14ac:dyDescent="0.4">
      <c r="A67" s="8"/>
      <c r="B67" s="1"/>
      <c r="D67" s="1"/>
      <c r="E67" s="11"/>
    </row>
    <row r="68" spans="1:5" x14ac:dyDescent="0.4">
      <c r="A68" s="8" t="s">
        <v>26</v>
      </c>
      <c r="B68" s="9">
        <v>1.621</v>
      </c>
      <c r="D68" s="6">
        <v>1.7549999999999999</v>
      </c>
      <c r="E68" s="11"/>
    </row>
    <row r="69" spans="1:5" x14ac:dyDescent="0.4">
      <c r="A69" s="8"/>
      <c r="B69" s="9">
        <v>1.1990000000000001</v>
      </c>
      <c r="C69" s="1">
        <f t="shared" ref="C69:C70" si="21">B68-B69</f>
        <v>0.42199999999999993</v>
      </c>
      <c r="D69" s="9">
        <v>1.28</v>
      </c>
      <c r="E69" s="12">
        <f t="shared" ref="E69:E70" si="22">D68-D69</f>
        <v>0.47499999999999987</v>
      </c>
    </row>
    <row r="70" spans="1:5" x14ac:dyDescent="0.4">
      <c r="A70" s="8"/>
      <c r="B70" s="9">
        <v>0.77700000000000002</v>
      </c>
      <c r="C70" s="10">
        <f t="shared" si="21"/>
        <v>0.42200000000000004</v>
      </c>
      <c r="D70" s="9">
        <v>0.80500000000000005</v>
      </c>
      <c r="E70" s="11">
        <f t="shared" si="22"/>
        <v>0.47499999999999998</v>
      </c>
    </row>
    <row r="71" spans="1:5" x14ac:dyDescent="0.4">
      <c r="A71" s="8"/>
      <c r="B71" s="1"/>
      <c r="C71" s="1">
        <f>(C70+C69)*100</f>
        <v>84.399999999999991</v>
      </c>
      <c r="D71" s="1"/>
      <c r="E71" s="11">
        <f>(E70+E69)*100</f>
        <v>94.999999999999986</v>
      </c>
    </row>
    <row r="72" spans="1:5" x14ac:dyDescent="0.4">
      <c r="A72" s="8"/>
      <c r="B72" s="1"/>
      <c r="C72" s="1">
        <f>C71+C66</f>
        <v>833.19999999999993</v>
      </c>
      <c r="D72" s="1"/>
      <c r="E72" s="11">
        <f>E71+E66</f>
        <v>771.79999999999984</v>
      </c>
    </row>
    <row r="73" spans="1:5" x14ac:dyDescent="0.4">
      <c r="A73" s="8"/>
      <c r="B73" s="1"/>
      <c r="D73" s="1"/>
      <c r="E73" s="11"/>
    </row>
    <row r="74" spans="1:5" x14ac:dyDescent="0.4">
      <c r="A74" s="8" t="s">
        <v>28</v>
      </c>
      <c r="B74" s="9">
        <v>1.6879999999999999</v>
      </c>
      <c r="D74" s="6">
        <v>1.56</v>
      </c>
      <c r="E74" s="11"/>
    </row>
    <row r="75" spans="1:5" x14ac:dyDescent="0.4">
      <c r="A75" s="8"/>
      <c r="B75" s="9">
        <v>1.381</v>
      </c>
      <c r="C75" s="1">
        <f t="shared" ref="C75:C76" si="23">B74-B75</f>
        <v>0.30699999999999994</v>
      </c>
      <c r="D75" s="9">
        <v>1.149</v>
      </c>
      <c r="E75" s="12">
        <f t="shared" ref="E75:E76" si="24">D74-D75</f>
        <v>0.41100000000000003</v>
      </c>
    </row>
    <row r="76" spans="1:5" x14ac:dyDescent="0.4">
      <c r="A76" s="8"/>
      <c r="B76" s="9">
        <v>1.075</v>
      </c>
      <c r="C76" s="10">
        <f t="shared" si="23"/>
        <v>0.30600000000000005</v>
      </c>
      <c r="D76" s="9">
        <v>0.74</v>
      </c>
      <c r="E76" s="11">
        <f t="shared" si="24"/>
        <v>0.40900000000000003</v>
      </c>
    </row>
    <row r="77" spans="1:5" x14ac:dyDescent="0.4">
      <c r="A77" s="8"/>
      <c r="B77" s="1"/>
      <c r="C77" s="1">
        <f>(C76+C75)*100</f>
        <v>61.3</v>
      </c>
      <c r="D77" s="1"/>
      <c r="E77" s="11">
        <f>(E76+E75)*100</f>
        <v>82</v>
      </c>
    </row>
    <row r="78" spans="1:5" x14ac:dyDescent="0.4">
      <c r="A78" s="8"/>
      <c r="B78" s="1"/>
      <c r="C78" s="1">
        <f>C77+C72</f>
        <v>894.49999999999989</v>
      </c>
      <c r="D78" s="1"/>
      <c r="E78" s="11">
        <f>E77+E72</f>
        <v>853.79999999999984</v>
      </c>
    </row>
    <row r="79" spans="1:5" x14ac:dyDescent="0.4">
      <c r="A79" s="15"/>
      <c r="E79" s="11"/>
    </row>
    <row r="80" spans="1:5" x14ac:dyDescent="0.4">
      <c r="A80" s="8" t="s">
        <v>30</v>
      </c>
      <c r="B80" s="9">
        <v>1.7490000000000001</v>
      </c>
      <c r="D80" s="6">
        <v>1.6850000000000001</v>
      </c>
      <c r="E80" s="11"/>
    </row>
    <row r="81" spans="1:5" x14ac:dyDescent="0.4">
      <c r="A81" s="8"/>
      <c r="B81" s="9">
        <v>1.4359999999999999</v>
      </c>
      <c r="C81" s="1">
        <f t="shared" ref="C81:C82" si="25">B80-B81</f>
        <v>0.31300000000000017</v>
      </c>
      <c r="D81" s="9">
        <v>1.405</v>
      </c>
      <c r="E81" s="12">
        <f t="shared" ref="E81:E82" si="26">D80-D81</f>
        <v>0.28000000000000003</v>
      </c>
    </row>
    <row r="82" spans="1:5" x14ac:dyDescent="0.4">
      <c r="A82" s="8"/>
      <c r="B82" s="9">
        <v>1.121</v>
      </c>
      <c r="C82" s="10">
        <f t="shared" si="25"/>
        <v>0.31499999999999995</v>
      </c>
      <c r="D82" s="9">
        <v>1.125</v>
      </c>
      <c r="E82" s="11">
        <f t="shared" si="26"/>
        <v>0.28000000000000003</v>
      </c>
    </row>
    <row r="83" spans="1:5" x14ac:dyDescent="0.4">
      <c r="A83" s="8"/>
      <c r="B83" s="1"/>
      <c r="C83" s="1">
        <f>(C82+C81)*100</f>
        <v>62.800000000000011</v>
      </c>
      <c r="D83" s="1"/>
      <c r="E83" s="11">
        <f>(E82+E81)*100</f>
        <v>56.000000000000007</v>
      </c>
    </row>
    <row r="84" spans="1:5" x14ac:dyDescent="0.4">
      <c r="A84" s="8"/>
      <c r="B84" s="1"/>
      <c r="C84" s="1">
        <f>C83+C78</f>
        <v>957.3</v>
      </c>
      <c r="D84" s="1"/>
      <c r="E84" s="11">
        <f>E83+E78</f>
        <v>909.79999999999984</v>
      </c>
    </row>
    <row r="85" spans="1:5" x14ac:dyDescent="0.4">
      <c r="A85" s="8"/>
      <c r="E85" s="11"/>
    </row>
    <row r="86" spans="1:5" x14ac:dyDescent="0.4">
      <c r="A86" s="8" t="s">
        <v>7</v>
      </c>
      <c r="B86" s="9"/>
      <c r="D86" s="6">
        <v>1.7210000000000001</v>
      </c>
      <c r="E86" s="11"/>
    </row>
    <row r="87" spans="1:5" x14ac:dyDescent="0.4">
      <c r="A87" s="8"/>
      <c r="B87" s="9"/>
      <c r="C87" s="1">
        <f t="shared" ref="C87:C88" si="27">B86-B87</f>
        <v>0</v>
      </c>
      <c r="D87" s="9">
        <v>1.429</v>
      </c>
      <c r="E87" s="12">
        <f t="shared" ref="E87:E88" si="28">D86-D87</f>
        <v>0.29200000000000004</v>
      </c>
    </row>
    <row r="88" spans="1:5" x14ac:dyDescent="0.4">
      <c r="A88" s="8"/>
      <c r="B88" s="9"/>
      <c r="C88" s="10">
        <f t="shared" si="27"/>
        <v>0</v>
      </c>
      <c r="D88" s="9">
        <v>1.1379999999999999</v>
      </c>
      <c r="E88" s="11">
        <f t="shared" si="28"/>
        <v>0.29100000000000015</v>
      </c>
    </row>
    <row r="89" spans="1:5" x14ac:dyDescent="0.4">
      <c r="A89" s="8"/>
      <c r="B89" s="1"/>
      <c r="C89" s="1">
        <f>(C88+C87)*100</f>
        <v>0</v>
      </c>
      <c r="D89" s="1"/>
      <c r="E89" s="11">
        <f>(E88+E87)*100</f>
        <v>58.300000000000018</v>
      </c>
    </row>
    <row r="90" spans="1:5" x14ac:dyDescent="0.4">
      <c r="A90" s="16"/>
      <c r="B90" s="17"/>
      <c r="C90" s="17">
        <f>C89+C84</f>
        <v>957.3</v>
      </c>
      <c r="D90" s="17"/>
      <c r="E90" s="18">
        <f>E89+E84</f>
        <v>968.09999999999991</v>
      </c>
    </row>
  </sheetData>
  <conditionalFormatting sqref="B2:B78 D2:D78 B80:B84 D80:D84 B86:B90 D86:D90">
    <cfRule type="containsBlanks" dxfId="1" priority="1">
      <formula>LEN(TRIM(B2))=0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BAC0-6CE5-4F58-82CC-62D04EF803FF}">
  <dimension ref="A1:E90"/>
  <sheetViews>
    <sheetView workbookViewId="0">
      <selection activeCell="E1" sqref="A1:E1"/>
    </sheetView>
  </sheetViews>
  <sheetFormatPr defaultRowHeight="12.3" x14ac:dyDescent="0.4"/>
  <sheetData>
    <row r="1" spans="1:5" x14ac:dyDescent="0.4">
      <c r="A1" s="2" t="s">
        <v>42</v>
      </c>
      <c r="B1" s="3" t="s">
        <v>3</v>
      </c>
      <c r="C1" s="3" t="s">
        <v>43</v>
      </c>
      <c r="D1" s="3" t="s">
        <v>5</v>
      </c>
      <c r="E1" s="4" t="s">
        <v>43</v>
      </c>
    </row>
    <row r="2" spans="1:5" x14ac:dyDescent="0.4">
      <c r="A2" s="8" t="s">
        <v>7</v>
      </c>
      <c r="B2" s="6">
        <v>1.607</v>
      </c>
      <c r="D2" s="1"/>
      <c r="E2" s="11"/>
    </row>
    <row r="3" spans="1:5" x14ac:dyDescent="0.4">
      <c r="A3" s="8"/>
      <c r="B3" s="9">
        <v>1.335</v>
      </c>
      <c r="C3" s="10">
        <f t="shared" ref="C3:C4" si="0">B2-B3</f>
        <v>0.27200000000000002</v>
      </c>
      <c r="D3" s="1"/>
      <c r="E3" s="11"/>
    </row>
    <row r="4" spans="1:5" x14ac:dyDescent="0.4">
      <c r="A4" s="8"/>
      <c r="B4" s="6">
        <v>1.0629999999999999</v>
      </c>
      <c r="C4" s="10">
        <f t="shared" si="0"/>
        <v>0.27200000000000002</v>
      </c>
      <c r="D4" s="1"/>
      <c r="E4" s="11"/>
    </row>
    <row r="5" spans="1:5" x14ac:dyDescent="0.4">
      <c r="A5" s="8"/>
      <c r="B5" s="1"/>
      <c r="C5" s="1">
        <f>(C4+C3)*100</f>
        <v>54.400000000000006</v>
      </c>
      <c r="D5" s="1"/>
      <c r="E5" s="11"/>
    </row>
    <row r="6" spans="1:5" x14ac:dyDescent="0.4">
      <c r="A6" s="8"/>
      <c r="B6" s="1"/>
      <c r="C6" s="1">
        <f>C5</f>
        <v>54.400000000000006</v>
      </c>
      <c r="D6" s="1"/>
      <c r="E6" s="11"/>
    </row>
    <row r="7" spans="1:5" x14ac:dyDescent="0.4">
      <c r="A7" s="8"/>
      <c r="B7" s="1"/>
      <c r="D7" s="1"/>
      <c r="E7" s="11"/>
    </row>
    <row r="8" spans="1:5" x14ac:dyDescent="0.4">
      <c r="A8" s="8" t="s">
        <v>9</v>
      </c>
      <c r="B8" s="9">
        <v>1.66</v>
      </c>
      <c r="D8" s="6">
        <v>1.6040000000000001</v>
      </c>
      <c r="E8" s="11"/>
    </row>
    <row r="9" spans="1:5" x14ac:dyDescent="0.4">
      <c r="A9" s="8"/>
      <c r="B9" s="9">
        <v>1.22</v>
      </c>
      <c r="C9" s="1">
        <f t="shared" ref="C9:C10" si="1">B8-B9</f>
        <v>0.43999999999999995</v>
      </c>
      <c r="D9" s="9">
        <v>1.321</v>
      </c>
      <c r="E9" s="12">
        <f t="shared" ref="E9:E10" si="2">D8-D9</f>
        <v>0.28300000000000014</v>
      </c>
    </row>
    <row r="10" spans="1:5" x14ac:dyDescent="0.4">
      <c r="A10" s="8"/>
      <c r="B10" s="9">
        <v>0.78</v>
      </c>
      <c r="C10" s="10">
        <f t="shared" si="1"/>
        <v>0.43999999999999995</v>
      </c>
      <c r="D10" s="9">
        <v>1.0389999999999999</v>
      </c>
      <c r="E10" s="11">
        <f t="shared" si="2"/>
        <v>0.28200000000000003</v>
      </c>
    </row>
    <row r="11" spans="1:5" x14ac:dyDescent="0.4">
      <c r="A11" s="8"/>
      <c r="B11" s="1"/>
      <c r="C11" s="1">
        <f>(C10+C9)*100</f>
        <v>87.999999999999986</v>
      </c>
      <c r="D11" s="1"/>
      <c r="E11" s="11">
        <f>(E10+E9)*100</f>
        <v>56.500000000000014</v>
      </c>
    </row>
    <row r="12" spans="1:5" x14ac:dyDescent="0.4">
      <c r="A12" s="8"/>
      <c r="B12" s="1"/>
      <c r="C12" s="1">
        <f>C11+C6</f>
        <v>142.39999999999998</v>
      </c>
      <c r="D12" s="1"/>
      <c r="E12" s="11">
        <f>E11+E6</f>
        <v>56.500000000000014</v>
      </c>
    </row>
    <row r="13" spans="1:5" x14ac:dyDescent="0.4">
      <c r="A13" s="8"/>
      <c r="B13" s="1"/>
      <c r="D13" s="1"/>
      <c r="E13" s="11"/>
    </row>
    <row r="14" spans="1:5" x14ac:dyDescent="0.4">
      <c r="A14" s="8" t="s">
        <v>11</v>
      </c>
      <c r="B14" s="9">
        <v>1.6890000000000001</v>
      </c>
      <c r="D14" s="6">
        <v>1.6539999999999999</v>
      </c>
      <c r="E14" s="11"/>
    </row>
    <row r="15" spans="1:5" x14ac:dyDescent="0.4">
      <c r="A15" s="8"/>
      <c r="B15" s="9">
        <v>1.254</v>
      </c>
      <c r="C15" s="1">
        <f t="shared" ref="C15:C16" si="3">B14-B15</f>
        <v>0.43500000000000005</v>
      </c>
      <c r="D15" s="9">
        <v>1.25</v>
      </c>
      <c r="E15" s="12">
        <f t="shared" ref="E15:E16" si="4">D14-D15</f>
        <v>0.40399999999999991</v>
      </c>
    </row>
    <row r="16" spans="1:5" x14ac:dyDescent="0.4">
      <c r="A16" s="8"/>
      <c r="B16" s="9">
        <v>0.82</v>
      </c>
      <c r="C16" s="10">
        <f t="shared" si="3"/>
        <v>0.43400000000000005</v>
      </c>
      <c r="D16" s="9">
        <v>0.84499999999999997</v>
      </c>
      <c r="E16" s="11">
        <f t="shared" si="4"/>
        <v>0.40500000000000003</v>
      </c>
    </row>
    <row r="17" spans="1:5" x14ac:dyDescent="0.4">
      <c r="A17" s="8"/>
      <c r="B17" s="1"/>
      <c r="C17" s="1">
        <f>(C16+C15)*100</f>
        <v>86.9</v>
      </c>
      <c r="D17" s="1"/>
      <c r="E17" s="11">
        <f>(E16+E15)*100</f>
        <v>80.899999999999991</v>
      </c>
    </row>
    <row r="18" spans="1:5" x14ac:dyDescent="0.4">
      <c r="A18" s="8"/>
      <c r="B18" s="1"/>
      <c r="C18" s="1">
        <f>C17+C12</f>
        <v>229.29999999999998</v>
      </c>
      <c r="D18" s="1"/>
      <c r="E18" s="11">
        <f>E17+E12</f>
        <v>137.4</v>
      </c>
    </row>
    <row r="19" spans="1:5" x14ac:dyDescent="0.4">
      <c r="A19" s="8"/>
      <c r="B19" s="1"/>
      <c r="D19" s="1"/>
      <c r="E19" s="11"/>
    </row>
    <row r="20" spans="1:5" x14ac:dyDescent="0.4">
      <c r="A20" s="8" t="s">
        <v>13</v>
      </c>
      <c r="B20" s="9">
        <v>1.657</v>
      </c>
      <c r="D20" s="9">
        <v>1.69</v>
      </c>
      <c r="E20" s="11"/>
    </row>
    <row r="21" spans="1:5" x14ac:dyDescent="0.4">
      <c r="A21" s="8"/>
      <c r="B21" s="9">
        <v>1.2889999999999999</v>
      </c>
      <c r="C21" s="1">
        <f t="shared" ref="C21:C22" si="5">B20-B21</f>
        <v>0.3680000000000001</v>
      </c>
      <c r="D21" s="9">
        <v>1.298</v>
      </c>
      <c r="E21" s="11">
        <f t="shared" ref="E21:E22" si="6">D20-D21</f>
        <v>0.3919999999999999</v>
      </c>
    </row>
    <row r="22" spans="1:5" x14ac:dyDescent="0.4">
      <c r="A22" s="8"/>
      <c r="B22" s="9">
        <v>0.92</v>
      </c>
      <c r="C22" s="10">
        <f t="shared" si="5"/>
        <v>0.36899999999999988</v>
      </c>
      <c r="D22" s="9">
        <v>0.90500000000000003</v>
      </c>
      <c r="E22" s="11">
        <f t="shared" si="6"/>
        <v>0.39300000000000002</v>
      </c>
    </row>
    <row r="23" spans="1:5" x14ac:dyDescent="0.4">
      <c r="A23" s="8"/>
      <c r="B23" s="1"/>
      <c r="C23" s="1">
        <f>(C22+C21)*100</f>
        <v>73.7</v>
      </c>
      <c r="D23" s="1"/>
      <c r="E23" s="11">
        <f>(E22+E21)*100</f>
        <v>78.499999999999986</v>
      </c>
    </row>
    <row r="24" spans="1:5" x14ac:dyDescent="0.4">
      <c r="A24" s="8"/>
      <c r="B24" s="1"/>
      <c r="C24" s="1">
        <f>C23+C18</f>
        <v>303</v>
      </c>
      <c r="D24" s="1"/>
      <c r="E24" s="11">
        <f>E23+E18</f>
        <v>215.89999999999998</v>
      </c>
    </row>
    <row r="25" spans="1:5" x14ac:dyDescent="0.4">
      <c r="A25" s="8"/>
      <c r="B25" s="1"/>
      <c r="D25" s="1"/>
      <c r="E25" s="11"/>
    </row>
    <row r="26" spans="1:5" x14ac:dyDescent="0.4">
      <c r="A26" s="8" t="s">
        <v>15</v>
      </c>
      <c r="B26" s="9">
        <v>1.6379999999999999</v>
      </c>
      <c r="D26" s="6">
        <v>1.581</v>
      </c>
      <c r="E26" s="11"/>
    </row>
    <row r="27" spans="1:5" x14ac:dyDescent="0.4">
      <c r="A27" s="8"/>
      <c r="B27" s="9">
        <v>1.2689999999999999</v>
      </c>
      <c r="C27" s="1">
        <f t="shared" ref="C27:C28" si="7">B26-B27</f>
        <v>0.36899999999999999</v>
      </c>
      <c r="D27" s="9">
        <v>1.2110000000000001</v>
      </c>
      <c r="E27" s="12">
        <f t="shared" ref="E27:E28" si="8">D26-D27</f>
        <v>0.36999999999999988</v>
      </c>
    </row>
    <row r="28" spans="1:5" x14ac:dyDescent="0.4">
      <c r="A28" s="8"/>
      <c r="B28" s="9">
        <v>0.9</v>
      </c>
      <c r="C28" s="10">
        <f t="shared" si="7"/>
        <v>0.36899999999999988</v>
      </c>
      <c r="D28" s="9">
        <v>0.84199999999999997</v>
      </c>
      <c r="E28" s="11">
        <f t="shared" si="8"/>
        <v>0.36900000000000011</v>
      </c>
    </row>
    <row r="29" spans="1:5" x14ac:dyDescent="0.4">
      <c r="A29" s="8"/>
      <c r="B29" s="1"/>
      <c r="C29" s="1">
        <f>(C28+C27)*100</f>
        <v>73.799999999999983</v>
      </c>
      <c r="D29" s="1"/>
      <c r="E29" s="11">
        <f>(E28+E27)*100</f>
        <v>73.900000000000006</v>
      </c>
    </row>
    <row r="30" spans="1:5" x14ac:dyDescent="0.4">
      <c r="A30" s="8"/>
      <c r="B30" s="1"/>
      <c r="C30" s="1">
        <f>C29+C24</f>
        <v>376.79999999999995</v>
      </c>
      <c r="D30" s="1"/>
      <c r="E30" s="11">
        <f>E29+E24</f>
        <v>289.79999999999995</v>
      </c>
    </row>
    <row r="31" spans="1:5" x14ac:dyDescent="0.4">
      <c r="A31" s="8"/>
      <c r="B31" s="1"/>
      <c r="D31" s="1"/>
      <c r="E31" s="11"/>
    </row>
    <row r="32" spans="1:5" x14ac:dyDescent="0.4">
      <c r="A32" s="8" t="s">
        <v>17</v>
      </c>
      <c r="B32" s="9">
        <v>1.5940000000000001</v>
      </c>
      <c r="D32" s="6">
        <v>1.484</v>
      </c>
      <c r="E32" s="11"/>
    </row>
    <row r="33" spans="1:5" x14ac:dyDescent="0.4">
      <c r="A33" s="8"/>
      <c r="B33" s="9">
        <v>1.2290000000000001</v>
      </c>
      <c r="C33" s="1">
        <f t="shared" ref="C33:C34" si="9">B32-B33</f>
        <v>0.36499999999999999</v>
      </c>
      <c r="D33" s="9">
        <v>1.1579999999999999</v>
      </c>
      <c r="E33" s="12">
        <f t="shared" ref="E33:E34" si="10">D32-D33</f>
        <v>0.32600000000000007</v>
      </c>
    </row>
    <row r="34" spans="1:5" x14ac:dyDescent="0.4">
      <c r="A34" s="8"/>
      <c r="B34" s="9">
        <v>0.86499999999999999</v>
      </c>
      <c r="C34" s="10">
        <f t="shared" si="9"/>
        <v>0.3640000000000001</v>
      </c>
      <c r="D34" s="9">
        <v>0.83</v>
      </c>
      <c r="E34" s="11">
        <f t="shared" si="10"/>
        <v>0.32799999999999996</v>
      </c>
    </row>
    <row r="35" spans="1:5" x14ac:dyDescent="0.4">
      <c r="A35" s="8"/>
      <c r="B35" s="1"/>
      <c r="C35" s="1">
        <f>(C34+C33)*100</f>
        <v>72.900000000000006</v>
      </c>
      <c r="D35" s="1"/>
      <c r="E35" s="11">
        <f>(E34+E33)*100</f>
        <v>65.400000000000006</v>
      </c>
    </row>
    <row r="36" spans="1:5" x14ac:dyDescent="0.4">
      <c r="A36" s="8"/>
      <c r="B36" s="1"/>
      <c r="C36" s="1">
        <f>C35+C30</f>
        <v>449.69999999999993</v>
      </c>
      <c r="D36" s="1"/>
      <c r="E36" s="11">
        <f>E35+E30</f>
        <v>355.19999999999993</v>
      </c>
    </row>
    <row r="37" spans="1:5" x14ac:dyDescent="0.4">
      <c r="A37" s="8"/>
      <c r="B37" s="1"/>
      <c r="D37" s="1"/>
      <c r="E37" s="11"/>
    </row>
    <row r="38" spans="1:5" x14ac:dyDescent="0.4">
      <c r="A38" s="8" t="s">
        <v>19</v>
      </c>
      <c r="B38" s="9">
        <v>1.71</v>
      </c>
      <c r="D38" s="6">
        <v>1.5549999999999999</v>
      </c>
      <c r="E38" s="11"/>
    </row>
    <row r="39" spans="1:5" x14ac:dyDescent="0.4">
      <c r="A39" s="8"/>
      <c r="B39" s="9">
        <v>1.3169999999999999</v>
      </c>
      <c r="C39" s="1">
        <f t="shared" ref="C39:C40" si="11">B38-B39</f>
        <v>0.39300000000000002</v>
      </c>
      <c r="D39" s="9">
        <v>1.2</v>
      </c>
      <c r="E39" s="12">
        <f t="shared" ref="E39:E40" si="12">D38-D39</f>
        <v>0.35499999999999998</v>
      </c>
    </row>
    <row r="40" spans="1:5" x14ac:dyDescent="0.4">
      <c r="A40" s="8"/>
      <c r="B40" s="9">
        <v>0.92200000000000004</v>
      </c>
      <c r="C40" s="10">
        <f t="shared" si="11"/>
        <v>0.39499999999999991</v>
      </c>
      <c r="D40" s="9">
        <v>0.84499999999999997</v>
      </c>
      <c r="E40" s="11">
        <f t="shared" si="12"/>
        <v>0.35499999999999998</v>
      </c>
    </row>
    <row r="41" spans="1:5" x14ac:dyDescent="0.4">
      <c r="A41" s="8"/>
      <c r="B41" s="1"/>
      <c r="C41" s="1">
        <f>(C40+C39)*100</f>
        <v>78.8</v>
      </c>
      <c r="D41" s="1"/>
      <c r="E41" s="11">
        <f>(E40+E39)*100</f>
        <v>71</v>
      </c>
    </row>
    <row r="42" spans="1:5" x14ac:dyDescent="0.4">
      <c r="A42" s="8"/>
      <c r="B42" s="1"/>
      <c r="C42" s="1">
        <f>C41+C36</f>
        <v>528.49999999999989</v>
      </c>
      <c r="D42" s="1"/>
      <c r="E42" s="11">
        <f>E41+E36</f>
        <v>426.19999999999993</v>
      </c>
    </row>
    <row r="43" spans="1:5" x14ac:dyDescent="0.4">
      <c r="A43" s="8"/>
      <c r="B43" s="1"/>
      <c r="D43" s="1"/>
      <c r="E43" s="11"/>
    </row>
    <row r="44" spans="1:5" x14ac:dyDescent="0.4">
      <c r="A44" s="8" t="s">
        <v>21</v>
      </c>
      <c r="B44" s="9">
        <v>1.659</v>
      </c>
      <c r="D44" s="6">
        <v>1.67</v>
      </c>
      <c r="E44" s="11"/>
    </row>
    <row r="45" spans="1:5" x14ac:dyDescent="0.4">
      <c r="A45" s="8"/>
      <c r="B45" s="9">
        <v>1.21</v>
      </c>
      <c r="C45" s="1">
        <f t="shared" ref="C45:C46" si="13">B44-B45</f>
        <v>0.44900000000000007</v>
      </c>
      <c r="D45" s="9">
        <v>1.2450000000000001</v>
      </c>
      <c r="E45" s="12">
        <f t="shared" ref="E45:E46" si="14">D44-D45</f>
        <v>0.42499999999999982</v>
      </c>
    </row>
    <row r="46" spans="1:5" x14ac:dyDescent="0.4">
      <c r="A46" s="8"/>
      <c r="B46" s="9">
        <v>0.76300000000000001</v>
      </c>
      <c r="C46" s="10">
        <f t="shared" si="13"/>
        <v>0.44699999999999995</v>
      </c>
      <c r="D46" s="9">
        <v>0.82</v>
      </c>
      <c r="E46" s="11">
        <f t="shared" si="14"/>
        <v>0.42500000000000016</v>
      </c>
    </row>
    <row r="47" spans="1:5" x14ac:dyDescent="0.4">
      <c r="A47" s="8"/>
      <c r="B47" s="1"/>
      <c r="C47" s="1">
        <f>(C46+C45)*100</f>
        <v>89.600000000000009</v>
      </c>
      <c r="D47" s="1"/>
      <c r="E47" s="11">
        <f>(E46+E45)*100</f>
        <v>85</v>
      </c>
    </row>
    <row r="48" spans="1:5" x14ac:dyDescent="0.4">
      <c r="A48" s="8"/>
      <c r="B48" s="1"/>
      <c r="C48" s="1">
        <f>C47+C42</f>
        <v>618.09999999999991</v>
      </c>
      <c r="D48" s="1"/>
      <c r="E48" s="11">
        <f>E47+E42</f>
        <v>511.19999999999993</v>
      </c>
    </row>
    <row r="49" spans="1:5" x14ac:dyDescent="0.4">
      <c r="A49" s="8"/>
      <c r="B49" s="1"/>
      <c r="D49" s="1"/>
      <c r="E49" s="11"/>
    </row>
    <row r="50" spans="1:5" x14ac:dyDescent="0.4">
      <c r="A50" s="8" t="s">
        <v>23</v>
      </c>
      <c r="B50" s="9">
        <v>1.97</v>
      </c>
      <c r="D50" s="6">
        <v>1.88</v>
      </c>
      <c r="E50" s="11"/>
    </row>
    <row r="51" spans="1:5" x14ac:dyDescent="0.4">
      <c r="A51" s="8"/>
      <c r="B51" s="9">
        <v>1.5680000000000001</v>
      </c>
      <c r="C51" s="1">
        <f t="shared" ref="C51:C52" si="15">B50-B51</f>
        <v>0.40199999999999991</v>
      </c>
      <c r="D51" s="9">
        <v>1.43</v>
      </c>
      <c r="E51" s="12">
        <f t="shared" ref="E51:E52" si="16">D50-D51</f>
        <v>0.44999999999999996</v>
      </c>
    </row>
    <row r="52" spans="1:5" x14ac:dyDescent="0.4">
      <c r="A52" s="8"/>
      <c r="B52" s="9">
        <v>1.165</v>
      </c>
      <c r="C52" s="10">
        <f t="shared" si="15"/>
        <v>0.40300000000000002</v>
      </c>
      <c r="D52" s="9">
        <v>0.98</v>
      </c>
      <c r="E52" s="11">
        <f t="shared" si="16"/>
        <v>0.44999999999999996</v>
      </c>
    </row>
    <row r="53" spans="1:5" x14ac:dyDescent="0.4">
      <c r="A53" s="8"/>
      <c r="B53" s="1"/>
      <c r="C53" s="1">
        <f>(C52+C51)*100</f>
        <v>80.5</v>
      </c>
      <c r="D53" s="1"/>
      <c r="E53" s="11">
        <f>(E52+E51)*100</f>
        <v>89.999999999999986</v>
      </c>
    </row>
    <row r="54" spans="1:5" x14ac:dyDescent="0.4">
      <c r="A54" s="8"/>
      <c r="B54" s="1"/>
      <c r="C54" s="1">
        <f>C53+C48</f>
        <v>698.59999999999991</v>
      </c>
      <c r="D54" s="1"/>
      <c r="E54" s="11">
        <f>E53+E48</f>
        <v>601.19999999999993</v>
      </c>
    </row>
    <row r="55" spans="1:5" x14ac:dyDescent="0.4">
      <c r="A55" s="8"/>
      <c r="B55" s="1"/>
      <c r="D55" s="1"/>
      <c r="E55" s="11"/>
    </row>
    <row r="56" spans="1:5" x14ac:dyDescent="0.4">
      <c r="A56" s="8" t="s">
        <v>14</v>
      </c>
      <c r="B56" s="9">
        <v>1.63</v>
      </c>
      <c r="D56" s="6">
        <v>1.7909999999999999</v>
      </c>
      <c r="E56" s="11"/>
    </row>
    <row r="57" spans="1:5" x14ac:dyDescent="0.4">
      <c r="A57" s="8"/>
      <c r="B57" s="9">
        <v>1.35</v>
      </c>
      <c r="C57" s="1">
        <f t="shared" ref="C57:C58" si="17">B56-B57</f>
        <v>0.2799999999999998</v>
      </c>
      <c r="D57" s="9">
        <v>1.419</v>
      </c>
      <c r="E57" s="12">
        <f t="shared" ref="E57:E58" si="18">D56-D57</f>
        <v>0.37199999999999989</v>
      </c>
    </row>
    <row r="58" spans="1:5" x14ac:dyDescent="0.4">
      <c r="A58" s="8"/>
      <c r="B58" s="9">
        <v>1.0720000000000001</v>
      </c>
      <c r="C58" s="10">
        <f t="shared" si="17"/>
        <v>0.27800000000000002</v>
      </c>
      <c r="D58" s="9">
        <v>1.0469999999999999</v>
      </c>
      <c r="E58" s="11">
        <f t="shared" si="18"/>
        <v>0.37200000000000011</v>
      </c>
    </row>
    <row r="59" spans="1:5" x14ac:dyDescent="0.4">
      <c r="A59" s="8"/>
      <c r="B59" s="1"/>
      <c r="C59" s="1">
        <f>(C58+C57)*100</f>
        <v>55.799999999999983</v>
      </c>
      <c r="D59" s="1"/>
      <c r="E59" s="11">
        <f>(E58+E57)*100</f>
        <v>74.400000000000006</v>
      </c>
    </row>
    <row r="60" spans="1:5" x14ac:dyDescent="0.4">
      <c r="A60" s="8"/>
      <c r="B60" s="1"/>
      <c r="C60" s="1">
        <f>C59+C54</f>
        <v>754.39999999999986</v>
      </c>
      <c r="D60" s="1"/>
      <c r="E60" s="11">
        <f>E59+E54</f>
        <v>675.59999999999991</v>
      </c>
    </row>
    <row r="61" spans="1:5" x14ac:dyDescent="0.4">
      <c r="A61" s="8"/>
      <c r="B61" s="1"/>
      <c r="D61" s="1"/>
      <c r="E61" s="11"/>
    </row>
    <row r="62" spans="1:5" x14ac:dyDescent="0.4">
      <c r="A62" s="8" t="s">
        <v>25</v>
      </c>
      <c r="B62" s="9">
        <v>1.67</v>
      </c>
      <c r="D62" s="6">
        <v>1.71</v>
      </c>
      <c r="E62" s="11"/>
    </row>
    <row r="63" spans="1:5" x14ac:dyDescent="0.4">
      <c r="A63" s="8"/>
      <c r="B63" s="9">
        <v>1.5109999999999999</v>
      </c>
      <c r="C63" s="1">
        <f t="shared" ref="C63:C64" si="19">B62-B63</f>
        <v>0.15900000000000003</v>
      </c>
      <c r="D63" s="9">
        <v>1.42</v>
      </c>
      <c r="E63" s="12">
        <f t="shared" ref="E63:E64" si="20">D62-D63</f>
        <v>0.29000000000000004</v>
      </c>
    </row>
    <row r="64" spans="1:5" x14ac:dyDescent="0.4">
      <c r="A64" s="8"/>
      <c r="B64" s="9">
        <v>1.351</v>
      </c>
      <c r="C64" s="10">
        <f t="shared" si="19"/>
        <v>0.15999999999999992</v>
      </c>
      <c r="D64" s="9">
        <v>1.129</v>
      </c>
      <c r="E64" s="11">
        <f t="shared" si="20"/>
        <v>0.29099999999999993</v>
      </c>
    </row>
    <row r="65" spans="1:5" x14ac:dyDescent="0.4">
      <c r="A65" s="8"/>
      <c r="B65" s="1"/>
      <c r="C65" s="1">
        <f>(C64+C63)*100</f>
        <v>31.899999999999995</v>
      </c>
      <c r="D65" s="1"/>
      <c r="E65" s="11">
        <f>(E64+E63)*100</f>
        <v>58.099999999999994</v>
      </c>
    </row>
    <row r="66" spans="1:5" x14ac:dyDescent="0.4">
      <c r="A66" s="8"/>
      <c r="B66" s="1"/>
      <c r="C66" s="1">
        <f>C65+C60</f>
        <v>786.29999999999984</v>
      </c>
      <c r="D66" s="1"/>
      <c r="E66" s="11">
        <f>E65+E60</f>
        <v>733.69999999999993</v>
      </c>
    </row>
    <row r="67" spans="1:5" x14ac:dyDescent="0.4">
      <c r="A67" s="8"/>
      <c r="B67" s="1"/>
      <c r="D67" s="1"/>
      <c r="E67" s="11"/>
    </row>
    <row r="68" spans="1:5" x14ac:dyDescent="0.4">
      <c r="A68" s="8" t="s">
        <v>27</v>
      </c>
      <c r="B68" s="9">
        <v>2.149</v>
      </c>
      <c r="D68" s="6">
        <v>2.02</v>
      </c>
      <c r="E68" s="11"/>
    </row>
    <row r="69" spans="1:5" x14ac:dyDescent="0.4">
      <c r="A69" s="8"/>
      <c r="B69" s="9">
        <v>1.768</v>
      </c>
      <c r="C69" s="1">
        <f t="shared" ref="C69:C70" si="21">B68-B69</f>
        <v>0.38100000000000001</v>
      </c>
      <c r="D69" s="9">
        <v>1.845</v>
      </c>
      <c r="E69" s="12">
        <f t="shared" ref="E69:E70" si="22">D68-D69</f>
        <v>0.17500000000000004</v>
      </c>
    </row>
    <row r="70" spans="1:5" x14ac:dyDescent="0.4">
      <c r="A70" s="8"/>
      <c r="B70" s="9">
        <v>1.389</v>
      </c>
      <c r="C70" s="10">
        <f t="shared" si="21"/>
        <v>0.379</v>
      </c>
      <c r="D70" s="9">
        <v>1.67</v>
      </c>
      <c r="E70" s="11">
        <f t="shared" si="22"/>
        <v>0.17500000000000004</v>
      </c>
    </row>
    <row r="71" spans="1:5" x14ac:dyDescent="0.4">
      <c r="A71" s="8"/>
      <c r="B71" s="1"/>
      <c r="C71" s="1">
        <f>(C70+C69)*100</f>
        <v>76</v>
      </c>
      <c r="D71" s="1"/>
      <c r="E71" s="11">
        <f>(E70+E69)*100</f>
        <v>35.000000000000007</v>
      </c>
    </row>
    <row r="72" spans="1:5" x14ac:dyDescent="0.4">
      <c r="A72" s="8"/>
      <c r="B72" s="1"/>
      <c r="C72" s="1">
        <f>C71+C66</f>
        <v>862.29999999999984</v>
      </c>
      <c r="D72" s="1"/>
      <c r="E72" s="11">
        <f>E71+E66</f>
        <v>768.69999999999993</v>
      </c>
    </row>
    <row r="73" spans="1:5" x14ac:dyDescent="0.4">
      <c r="A73" s="8"/>
      <c r="B73" s="1"/>
      <c r="D73" s="1"/>
      <c r="E73" s="11"/>
    </row>
    <row r="74" spans="1:5" x14ac:dyDescent="0.4">
      <c r="A74" s="8" t="s">
        <v>29</v>
      </c>
      <c r="B74" s="9">
        <v>1.87</v>
      </c>
      <c r="D74" s="6">
        <v>2.242</v>
      </c>
      <c r="E74" s="11"/>
    </row>
    <row r="75" spans="1:5" x14ac:dyDescent="0.4">
      <c r="A75" s="8"/>
      <c r="B75" s="9">
        <v>1.5860000000000001</v>
      </c>
      <c r="C75" s="1">
        <f t="shared" ref="C75:C76" si="23">B74-B75</f>
        <v>0.28400000000000003</v>
      </c>
      <c r="D75" s="9">
        <v>1.821</v>
      </c>
      <c r="E75" s="12">
        <f t="shared" ref="E75:E76" si="24">D74-D75</f>
        <v>0.42100000000000004</v>
      </c>
    </row>
    <row r="76" spans="1:5" x14ac:dyDescent="0.4">
      <c r="A76" s="8"/>
      <c r="B76" s="9">
        <v>1.302</v>
      </c>
      <c r="C76" s="10">
        <f t="shared" si="23"/>
        <v>0.28400000000000003</v>
      </c>
      <c r="D76" s="9">
        <v>1.401</v>
      </c>
      <c r="E76" s="11">
        <f t="shared" si="24"/>
        <v>0.41999999999999993</v>
      </c>
    </row>
    <row r="77" spans="1:5" x14ac:dyDescent="0.4">
      <c r="A77" s="8"/>
      <c r="B77" s="1"/>
      <c r="C77" s="1">
        <f>(C76+C75)*100</f>
        <v>56.800000000000004</v>
      </c>
      <c r="D77" s="1"/>
      <c r="E77" s="11">
        <f>(E76+E75)*100</f>
        <v>84.1</v>
      </c>
    </row>
    <row r="78" spans="1:5" x14ac:dyDescent="0.4">
      <c r="A78" s="8"/>
      <c r="B78" s="1"/>
      <c r="C78" s="1">
        <f>C77+C72</f>
        <v>919.0999999999998</v>
      </c>
      <c r="D78" s="1"/>
      <c r="E78" s="11">
        <f>E77+E72</f>
        <v>852.8</v>
      </c>
    </row>
    <row r="79" spans="1:5" x14ac:dyDescent="0.4">
      <c r="A79" s="15"/>
      <c r="E79" s="11"/>
    </row>
    <row r="80" spans="1:5" x14ac:dyDescent="0.4">
      <c r="A80" s="8" t="s">
        <v>31</v>
      </c>
      <c r="B80" s="14">
        <v>1.8520000000000001</v>
      </c>
      <c r="D80" s="6">
        <v>2.69</v>
      </c>
      <c r="E80" s="11"/>
    </row>
    <row r="81" spans="1:5" x14ac:dyDescent="0.4">
      <c r="A81" s="8"/>
      <c r="B81" s="14">
        <v>1.772</v>
      </c>
      <c r="C81" s="1">
        <f t="shared" ref="C81:C82" si="25">B80-B81</f>
        <v>8.0000000000000071E-2</v>
      </c>
      <c r="D81" s="9">
        <v>2.42</v>
      </c>
      <c r="E81" s="12">
        <f t="shared" ref="E81:E82" si="26">D80-D81</f>
        <v>0.27</v>
      </c>
    </row>
    <row r="82" spans="1:5" x14ac:dyDescent="0.4">
      <c r="A82" s="8"/>
      <c r="B82" s="14">
        <v>1.6919999999999999</v>
      </c>
      <c r="C82" s="10">
        <f t="shared" si="25"/>
        <v>8.0000000000000071E-2</v>
      </c>
      <c r="D82" s="9">
        <v>2.1480000000000001</v>
      </c>
      <c r="E82" s="11">
        <f t="shared" si="26"/>
        <v>0.2719999999999998</v>
      </c>
    </row>
    <row r="83" spans="1:5" x14ac:dyDescent="0.4">
      <c r="A83" s="8"/>
      <c r="B83" s="1"/>
      <c r="C83" s="1">
        <f>(C82+C81)*100</f>
        <v>16.000000000000014</v>
      </c>
      <c r="D83" s="1"/>
      <c r="E83" s="11">
        <f>(E82+E81)*100</f>
        <v>54.199999999999982</v>
      </c>
    </row>
    <row r="84" spans="1:5" x14ac:dyDescent="0.4">
      <c r="A84" s="8"/>
      <c r="B84" s="1"/>
      <c r="C84" s="1">
        <f>C83+C78</f>
        <v>935.0999999999998</v>
      </c>
      <c r="D84" s="1"/>
      <c r="E84" s="11">
        <f>E83+E78</f>
        <v>906.99999999999989</v>
      </c>
    </row>
    <row r="85" spans="1:5" x14ac:dyDescent="0.4">
      <c r="A85" s="8"/>
      <c r="E85" s="11"/>
    </row>
    <row r="86" spans="1:5" x14ac:dyDescent="0.4">
      <c r="A86" s="8" t="s">
        <v>6</v>
      </c>
      <c r="B86" s="9"/>
      <c r="D86" s="13">
        <v>0.92400000000000004</v>
      </c>
      <c r="E86" s="11"/>
    </row>
    <row r="87" spans="1:5" x14ac:dyDescent="0.4">
      <c r="A87" s="8"/>
      <c r="B87" s="9"/>
      <c r="C87" s="1">
        <f t="shared" ref="C87:C88" si="27">B86-B87</f>
        <v>0</v>
      </c>
      <c r="D87" s="14">
        <v>0.82399999999999995</v>
      </c>
      <c r="E87" s="12">
        <f t="shared" ref="E87:E88" si="28">D86-D87</f>
        <v>0.10000000000000009</v>
      </c>
    </row>
    <row r="88" spans="1:5" x14ac:dyDescent="0.4">
      <c r="A88" s="8"/>
      <c r="B88" s="9"/>
      <c r="C88" s="10">
        <f t="shared" si="27"/>
        <v>0</v>
      </c>
      <c r="D88" s="14">
        <v>0.72399999999999998</v>
      </c>
      <c r="E88" s="11">
        <f t="shared" si="28"/>
        <v>9.9999999999999978E-2</v>
      </c>
    </row>
    <row r="89" spans="1:5" x14ac:dyDescent="0.4">
      <c r="A89" s="8"/>
      <c r="B89" s="1"/>
      <c r="C89" s="1">
        <f>(C88+C87)*100</f>
        <v>0</v>
      </c>
      <c r="D89" s="1"/>
      <c r="E89" s="11">
        <f>(E88+E87)*100</f>
        <v>20.000000000000007</v>
      </c>
    </row>
    <row r="90" spans="1:5" x14ac:dyDescent="0.4">
      <c r="A90" s="16"/>
      <c r="B90" s="17"/>
      <c r="C90" s="17">
        <f>C89+C84</f>
        <v>935.0999999999998</v>
      </c>
      <c r="D90" s="17"/>
      <c r="E90" s="18">
        <f>E89+E84</f>
        <v>926.99999999999989</v>
      </c>
    </row>
  </sheetData>
  <conditionalFormatting sqref="B2:B78 D2:D78 B80:B84 D80:D84 B86:B90 D86:D90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การระดับ</vt:lpstr>
      <vt:lpstr>FWD</vt:lpstr>
      <vt:lpstr>BWD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Phisan Santitamnont</cp:lastModifiedBy>
  <dcterms:modified xsi:type="dcterms:W3CDTF">2021-12-20T15:10:07Z</dcterms:modified>
</cp:coreProperties>
</file>