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15600" windowHeight="7230" activeTab="1"/>
  </bookViews>
  <sheets>
    <sheet name="reference" sheetId="10" r:id="rId1"/>
    <sheet name="courbes_val" sheetId="4" r:id="rId2"/>
    <sheet name="1" sheetId="9" r:id="rId3"/>
    <sheet name="4" sheetId="8" r:id="rId4"/>
    <sheet name="100" sheetId="7" r:id="rId5"/>
  </sheets>
  <calcPr calcId="145621"/>
</workbook>
</file>

<file path=xl/calcChain.xml><?xml version="1.0" encoding="utf-8"?>
<calcChain xmlns="http://schemas.openxmlformats.org/spreadsheetml/2006/main"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5" i="7"/>
  <c r="B6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4" i="9"/>
  <c r="B4" i="8"/>
  <c r="B4" i="7"/>
  <c r="B4" i="4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D3" i="8"/>
  <c r="C3" i="8"/>
  <c r="E3" i="8" s="1"/>
  <c r="D3" i="7"/>
  <c r="C3" i="7"/>
  <c r="E3" i="7" s="1"/>
  <c r="D3" i="9"/>
  <c r="C3" i="9"/>
  <c r="E3" i="9"/>
  <c r="L24" i="10"/>
  <c r="K24" i="10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E2" i="9"/>
  <c r="D4" i="8"/>
  <c r="E4" i="8" s="1"/>
  <c r="C4" i="8"/>
  <c r="E2" i="8"/>
  <c r="D4" i="7"/>
  <c r="E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E2" i="7"/>
  <c r="D4" i="9" l="1"/>
  <c r="E4" i="9" s="1"/>
  <c r="C5" i="8" l="1"/>
  <c r="D5" i="7"/>
  <c r="E5" i="7" s="1"/>
  <c r="D5" i="8"/>
  <c r="E5" i="8" s="1"/>
  <c r="D5" i="9"/>
  <c r="E5" i="9" s="1"/>
  <c r="C6" i="8" l="1"/>
  <c r="D6" i="9"/>
  <c r="E6" i="9" s="1"/>
  <c r="D6" i="8"/>
  <c r="E6" i="8" s="1"/>
  <c r="D6" i="7"/>
  <c r="E6" i="7" s="1"/>
  <c r="C7" i="8" l="1"/>
  <c r="D7" i="8"/>
  <c r="E7" i="8" s="1"/>
  <c r="D7" i="7"/>
  <c r="E7" i="7" s="1"/>
  <c r="D7" i="9"/>
  <c r="E7" i="9" s="1"/>
  <c r="C8" i="8" l="1"/>
  <c r="D8" i="9"/>
  <c r="E8" i="9" s="1"/>
  <c r="D8" i="7"/>
  <c r="E8" i="7" s="1"/>
  <c r="D8" i="8"/>
  <c r="E8" i="8" s="1"/>
  <c r="C9" i="8" l="1"/>
  <c r="D9" i="8"/>
  <c r="E9" i="8" s="1"/>
  <c r="D9" i="7"/>
  <c r="E9" i="7" s="1"/>
  <c r="D9" i="9"/>
  <c r="E9" i="9" s="1"/>
  <c r="C10" i="8" l="1"/>
  <c r="D10" i="9"/>
  <c r="E10" i="9" s="1"/>
  <c r="D10" i="7"/>
  <c r="E10" i="7" s="1"/>
  <c r="D10" i="8"/>
  <c r="E10" i="8" s="1"/>
  <c r="C11" i="8" l="1"/>
  <c r="D11" i="8"/>
  <c r="E11" i="8" s="1"/>
  <c r="D11" i="7"/>
  <c r="E11" i="7" s="1"/>
  <c r="D11" i="9"/>
  <c r="E11" i="9" s="1"/>
  <c r="C12" i="8" l="1"/>
  <c r="D12" i="9"/>
  <c r="E12" i="9" s="1"/>
  <c r="D12" i="7"/>
  <c r="E12" i="7" s="1"/>
  <c r="D12" i="8"/>
  <c r="E12" i="8" s="1"/>
  <c r="C13" i="8" l="1"/>
  <c r="D13" i="7"/>
  <c r="E13" i="7" s="1"/>
  <c r="D13" i="8"/>
  <c r="E13" i="8" s="1"/>
  <c r="D13" i="9"/>
  <c r="E13" i="9" s="1"/>
  <c r="C14" i="8" l="1"/>
  <c r="D14" i="9"/>
  <c r="E14" i="9" s="1"/>
  <c r="D14" i="8"/>
  <c r="E14" i="8" s="1"/>
  <c r="D14" i="7"/>
  <c r="E14" i="7" s="1"/>
  <c r="C15" i="8" l="1"/>
  <c r="D15" i="9"/>
  <c r="E15" i="9" s="1"/>
  <c r="D15" i="7"/>
  <c r="E15" i="7" s="1"/>
  <c r="D15" i="8"/>
  <c r="E15" i="8" s="1"/>
  <c r="C16" i="8" l="1"/>
  <c r="D16" i="9"/>
  <c r="E16" i="9" s="1"/>
  <c r="D16" i="7"/>
  <c r="E16" i="7" s="1"/>
  <c r="D16" i="8"/>
  <c r="E16" i="8" s="1"/>
  <c r="C17" i="8" l="1"/>
  <c r="D17" i="8"/>
  <c r="E17" i="8" s="1"/>
  <c r="D17" i="9"/>
  <c r="E17" i="9" s="1"/>
  <c r="D17" i="7"/>
  <c r="E17" i="7" s="1"/>
  <c r="C18" i="8" l="1"/>
  <c r="D18" i="8"/>
  <c r="E18" i="8" s="1"/>
  <c r="D18" i="7"/>
  <c r="E18" i="7" s="1"/>
  <c r="D18" i="9"/>
  <c r="E18" i="9" s="1"/>
  <c r="C19" i="8" l="1"/>
  <c r="D19" i="7"/>
  <c r="E19" i="7" s="1"/>
  <c r="D19" i="9"/>
  <c r="E19" i="9" s="1"/>
  <c r="D19" i="8"/>
  <c r="E19" i="8" s="1"/>
  <c r="C20" i="8" l="1"/>
  <c r="D20" i="8"/>
  <c r="E20" i="8" s="1"/>
  <c r="D20" i="9"/>
  <c r="E20" i="9" s="1"/>
  <c r="D20" i="7"/>
  <c r="E20" i="7" s="1"/>
  <c r="C21" i="8" l="1"/>
  <c r="D21" i="9"/>
  <c r="E21" i="9" s="1"/>
  <c r="D21" i="8"/>
  <c r="E21" i="8" s="1"/>
  <c r="D21" i="7"/>
  <c r="E21" i="7" s="1"/>
  <c r="C22" i="8" l="1"/>
  <c r="D22" i="7"/>
  <c r="E22" i="7" s="1"/>
  <c r="D22" i="9"/>
  <c r="E22" i="9" s="1"/>
  <c r="D22" i="8"/>
  <c r="E22" i="8" s="1"/>
  <c r="C23" i="8" l="1"/>
  <c r="D23" i="8"/>
  <c r="E23" i="8" s="1"/>
  <c r="D23" i="7"/>
  <c r="E23" i="7" s="1"/>
  <c r="D23" i="9"/>
  <c r="E23" i="9" s="1"/>
  <c r="C24" i="8" l="1"/>
  <c r="D24" i="9"/>
  <c r="E24" i="9" s="1"/>
  <c r="D24" i="8"/>
  <c r="E24" i="8" s="1"/>
  <c r="D24" i="7"/>
  <c r="E24" i="7" s="1"/>
  <c r="C25" i="8" l="1"/>
  <c r="D25" i="9"/>
  <c r="E25" i="9" s="1"/>
  <c r="D25" i="7"/>
  <c r="E25" i="7" s="1"/>
  <c r="D25" i="8"/>
  <c r="E25" i="8" s="1"/>
  <c r="C26" i="8" l="1"/>
  <c r="D26" i="8"/>
  <c r="E26" i="8" s="1"/>
  <c r="D26" i="7"/>
  <c r="E26" i="7" s="1"/>
  <c r="D26" i="9"/>
  <c r="E26" i="9" s="1"/>
  <c r="C27" i="8" l="1"/>
  <c r="D27" i="9"/>
  <c r="E27" i="9" s="1"/>
  <c r="D27" i="8"/>
  <c r="E27" i="8" s="1"/>
  <c r="D27" i="7"/>
  <c r="E27" i="7" s="1"/>
  <c r="C28" i="8" l="1"/>
  <c r="D28" i="7"/>
  <c r="E28" i="7" s="1"/>
  <c r="D28" i="8"/>
  <c r="E28" i="8" s="1"/>
  <c r="D28" i="9"/>
  <c r="E28" i="9" s="1"/>
  <c r="C29" i="8" l="1"/>
  <c r="D29" i="7"/>
  <c r="E29" i="7" s="1"/>
  <c r="D29" i="8"/>
  <c r="E29" i="8" s="1"/>
  <c r="D29" i="9"/>
  <c r="E29" i="9" s="1"/>
  <c r="C30" i="8" l="1"/>
  <c r="D30" i="8"/>
  <c r="E30" i="8" s="1"/>
  <c r="D30" i="7"/>
  <c r="E30" i="7" s="1"/>
  <c r="D30" i="9"/>
  <c r="E30" i="9" s="1"/>
  <c r="C31" i="8" l="1"/>
  <c r="D31" i="7"/>
  <c r="E31" i="7" s="1"/>
  <c r="D31" i="8"/>
  <c r="E31" i="8" s="1"/>
  <c r="D31" i="9"/>
  <c r="E31" i="9" s="1"/>
  <c r="C32" i="8" l="1"/>
  <c r="D32" i="8"/>
  <c r="E32" i="8" s="1"/>
  <c r="D32" i="7"/>
  <c r="E32" i="7" s="1"/>
  <c r="D32" i="9"/>
  <c r="E32" i="9" s="1"/>
  <c r="C33" i="8" l="1"/>
  <c r="D33" i="8"/>
  <c r="E33" i="8" s="1"/>
  <c r="D33" i="7"/>
  <c r="E33" i="7" s="1"/>
  <c r="D33" i="9"/>
  <c r="E33" i="9" s="1"/>
  <c r="C34" i="8" l="1"/>
  <c r="D34" i="9"/>
  <c r="E34" i="9" s="1"/>
  <c r="D34" i="8"/>
  <c r="E34" i="8" s="1"/>
  <c r="D34" i="7"/>
  <c r="E34" i="7" s="1"/>
  <c r="C35" i="8" l="1"/>
  <c r="D35" i="9"/>
  <c r="E35" i="9" s="1"/>
  <c r="D35" i="8"/>
  <c r="E35" i="8" s="1"/>
  <c r="D35" i="7"/>
  <c r="E35" i="7" s="1"/>
  <c r="C37" i="8" l="1"/>
  <c r="C36" i="8"/>
  <c r="D37" i="9"/>
  <c r="E37" i="9" s="1"/>
  <c r="D36" i="9"/>
  <c r="E36" i="9" s="1"/>
  <c r="D37" i="8"/>
  <c r="E37" i="8" s="1"/>
  <c r="D36" i="8"/>
  <c r="E36" i="8" s="1"/>
  <c r="D37" i="7"/>
  <c r="E37" i="7" s="1"/>
  <c r="D36" i="7"/>
  <c r="E36" i="7" s="1"/>
</calcChain>
</file>

<file path=xl/sharedStrings.xml><?xml version="1.0" encoding="utf-8"?>
<sst xmlns="http://schemas.openxmlformats.org/spreadsheetml/2006/main" count="31" uniqueCount="12">
  <si>
    <t>rho (kg/m3)</t>
  </si>
  <si>
    <t>P (bars)</t>
  </si>
  <si>
    <t>T (°C)</t>
  </si>
  <si>
    <t>a0</t>
  </si>
  <si>
    <t>a1</t>
  </si>
  <si>
    <t>a2</t>
  </si>
  <si>
    <t>a3</t>
  </si>
  <si>
    <t>a4</t>
  </si>
  <si>
    <t>T (K)</t>
  </si>
  <si>
    <t>P (Pa)</t>
  </si>
  <si>
    <t>rho</t>
  </si>
  <si>
    <t>1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</si>
</sst>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'1'!$E$2</c:f>
              <c:strCache>
                <c:ptCount val="1"/>
                <c:pt idx="0">
                  <c:v>1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'1'!$E$3:$E$53</c:f>
              <c:numCache>
                <c:formatCode>0.000</c:formatCode>
                <c:ptCount val="51"/>
                <c:pt idx="0">
                  <c:v>950.06784671527657</c:v>
                </c:pt>
                <c:pt idx="1">
                  <c:v>946.6183247010963</c:v>
                </c:pt>
                <c:pt idx="2">
                  <c:v>943.16234482742038</c:v>
                </c:pt>
                <c:pt idx="3">
                  <c:v>939.70002125747101</c:v>
                </c:pt>
                <c:pt idx="4">
                  <c:v>936.2314681544708</c:v>
                </c:pt>
                <c:pt idx="5">
                  <c:v>932.75679968164241</c:v>
                </c:pt>
                <c:pt idx="6">
                  <c:v>929.27613000220833</c:v>
                </c:pt>
                <c:pt idx="7">
                  <c:v>925.78957327939077</c:v>
                </c:pt>
                <c:pt idx="8">
                  <c:v>922.29724367641268</c:v>
                </c:pt>
                <c:pt idx="9">
                  <c:v>918.79925535649625</c:v>
                </c:pt>
                <c:pt idx="10">
                  <c:v>915.29572248286399</c:v>
                </c:pt>
                <c:pt idx="11">
                  <c:v>911.78675921873833</c:v>
                </c:pt>
                <c:pt idx="12">
                  <c:v>908.2724797273421</c:v>
                </c:pt>
                <c:pt idx="13">
                  <c:v>904.7529981718975</c:v>
                </c:pt>
                <c:pt idx="14">
                  <c:v>901.22842871562716</c:v>
                </c:pt>
                <c:pt idx="15">
                  <c:v>897.69888552175348</c:v>
                </c:pt>
                <c:pt idx="16">
                  <c:v>894.1644827534991</c:v>
                </c:pt>
                <c:pt idx="17">
                  <c:v>890.62533457408654</c:v>
                </c:pt>
                <c:pt idx="18">
                  <c:v>887.08155514673797</c:v>
                </c:pt>
                <c:pt idx="19">
                  <c:v>883.53325863467626</c:v>
                </c:pt>
                <c:pt idx="20">
                  <c:v>879.98055920112381</c:v>
                </c:pt>
                <c:pt idx="21">
                  <c:v>876.42357100930292</c:v>
                </c:pt>
                <c:pt idx="22">
                  <c:v>872.86240822243644</c:v>
                </c:pt>
                <c:pt idx="23">
                  <c:v>869.29718500374656</c:v>
                </c:pt>
                <c:pt idx="24">
                  <c:v>865.72801551645603</c:v>
                </c:pt>
                <c:pt idx="25">
                  <c:v>862.15501392378712</c:v>
                </c:pt>
                <c:pt idx="26">
                  <c:v>858.57829438896249</c:v>
                </c:pt>
                <c:pt idx="27">
                  <c:v>854.99797107520453</c:v>
                </c:pt>
                <c:pt idx="28">
                  <c:v>851.41415814573577</c:v>
                </c:pt>
                <c:pt idx="29">
                  <c:v>847.82696976377883</c:v>
                </c:pt>
                <c:pt idx="30">
                  <c:v>844.23652009255613</c:v>
                </c:pt>
                <c:pt idx="31">
                  <c:v>840.64292329529019</c:v>
                </c:pt>
                <c:pt idx="32">
                  <c:v>837.04629353520329</c:v>
                </c:pt>
                <c:pt idx="33">
                  <c:v>833.44674497551819</c:v>
                </c:pt>
                <c:pt idx="34">
                  <c:v>829.84439177945728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'4'!$E$2</c:f>
              <c:strCache>
                <c:ptCount val="1"/>
                <c:pt idx="0">
                  <c:v>4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'4'!$B$3:$B$53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'4'!$E$3:$E$53</c:f>
              <c:numCache>
                <c:formatCode>0.000</c:formatCode>
                <c:ptCount val="51"/>
                <c:pt idx="0">
                  <c:v>927.02020592248243</c:v>
                </c:pt>
                <c:pt idx="1">
                  <c:v>923.52978792808869</c:v>
                </c:pt>
                <c:pt idx="2">
                  <c:v>920.03367316234903</c:v>
                </c:pt>
                <c:pt idx="3">
                  <c:v>916.53197578848619</c:v>
                </c:pt>
                <c:pt idx="4">
                  <c:v>913.02480996972258</c:v>
                </c:pt>
                <c:pt idx="5">
                  <c:v>909.51228986928072</c:v>
                </c:pt>
                <c:pt idx="6">
                  <c:v>905.99452965038301</c:v>
                </c:pt>
                <c:pt idx="7">
                  <c:v>902.47164347625221</c:v>
                </c:pt>
                <c:pt idx="8">
                  <c:v>898.94374551011049</c:v>
                </c:pt>
                <c:pt idx="9">
                  <c:v>895.41094991518037</c:v>
                </c:pt>
                <c:pt idx="10">
                  <c:v>891.87337085468471</c:v>
                </c:pt>
                <c:pt idx="11">
                  <c:v>888.33112249184569</c:v>
                </c:pt>
                <c:pt idx="12">
                  <c:v>884.78431898988583</c:v>
                </c:pt>
                <c:pt idx="13">
                  <c:v>881.23307451202777</c:v>
                </c:pt>
                <c:pt idx="14">
                  <c:v>877.67750322149391</c:v>
                </c:pt>
                <c:pt idx="15">
                  <c:v>874.11771928150688</c:v>
                </c:pt>
                <c:pt idx="16">
                  <c:v>870.55383685528875</c:v>
                </c:pt>
                <c:pt idx="17">
                  <c:v>866.98597010606272</c:v>
                </c:pt>
                <c:pt idx="18">
                  <c:v>863.41423319705075</c:v>
                </c:pt>
                <c:pt idx="19">
                  <c:v>859.83874029147546</c:v>
                </c:pt>
                <c:pt idx="20">
                  <c:v>856.25960555255949</c:v>
                </c:pt>
                <c:pt idx="21">
                  <c:v>852.67694314352525</c:v>
                </c:pt>
                <c:pt idx="22">
                  <c:v>849.09086722759525</c:v>
                </c:pt>
                <c:pt idx="23">
                  <c:v>845.5014919679918</c:v>
                </c:pt>
                <c:pt idx="24">
                  <c:v>841.90893152793774</c:v>
                </c:pt>
                <c:pt idx="25">
                  <c:v>838.31330007065526</c:v>
                </c:pt>
                <c:pt idx="26">
                  <c:v>834.71471175936711</c:v>
                </c:pt>
                <c:pt idx="27">
                  <c:v>831.1132807572958</c:v>
                </c:pt>
                <c:pt idx="28">
                  <c:v>827.50912122766363</c:v>
                </c:pt>
                <c:pt idx="29">
                  <c:v>823.902347333693</c:v>
                </c:pt>
                <c:pt idx="30">
                  <c:v>820.29307323860689</c:v>
                </c:pt>
                <c:pt idx="31">
                  <c:v>816.68141310562726</c:v>
                </c:pt>
                <c:pt idx="32">
                  <c:v>813.06748109797695</c:v>
                </c:pt>
                <c:pt idx="33">
                  <c:v>809.45139137887838</c:v>
                </c:pt>
                <c:pt idx="34">
                  <c:v>805.83325811155407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'100'!$E$2</c:f>
              <c:strCache>
                <c:ptCount val="1"/>
                <c:pt idx="0">
                  <c:v>100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'100'!$B$3:$B$53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'100'!$E$3:$E$53</c:f>
              <c:numCache>
                <c:formatCode>0.000</c:formatCode>
                <c:ptCount val="51"/>
                <c:pt idx="0">
                  <c:v>929.18980592248238</c:v>
                </c:pt>
                <c:pt idx="1">
                  <c:v>925.69938792808864</c:v>
                </c:pt>
                <c:pt idx="2">
                  <c:v>922.20327316234898</c:v>
                </c:pt>
                <c:pt idx="3">
                  <c:v>918.70157578848614</c:v>
                </c:pt>
                <c:pt idx="4">
                  <c:v>915.19440996972253</c:v>
                </c:pt>
                <c:pt idx="5">
                  <c:v>911.68188986928067</c:v>
                </c:pt>
                <c:pt idx="6">
                  <c:v>908.16412965038296</c:v>
                </c:pt>
                <c:pt idx="7">
                  <c:v>904.64124347625216</c:v>
                </c:pt>
                <c:pt idx="8">
                  <c:v>901.11334551011043</c:v>
                </c:pt>
                <c:pt idx="9">
                  <c:v>897.58054991518031</c:v>
                </c:pt>
                <c:pt idx="10">
                  <c:v>894.04297085468465</c:v>
                </c:pt>
                <c:pt idx="11">
                  <c:v>890.50072249184564</c:v>
                </c:pt>
                <c:pt idx="12">
                  <c:v>886.95391898988578</c:v>
                </c:pt>
                <c:pt idx="13">
                  <c:v>883.40267451202772</c:v>
                </c:pt>
                <c:pt idx="14">
                  <c:v>879.84710322149385</c:v>
                </c:pt>
                <c:pt idx="15">
                  <c:v>876.28731928150683</c:v>
                </c:pt>
                <c:pt idx="16">
                  <c:v>872.7234368552887</c:v>
                </c:pt>
                <c:pt idx="17">
                  <c:v>869.15557010606267</c:v>
                </c:pt>
                <c:pt idx="18">
                  <c:v>865.58383319705069</c:v>
                </c:pt>
                <c:pt idx="19">
                  <c:v>862.00834029147541</c:v>
                </c:pt>
                <c:pt idx="20">
                  <c:v>858.42920555255944</c:v>
                </c:pt>
                <c:pt idx="21">
                  <c:v>854.8465431435252</c:v>
                </c:pt>
                <c:pt idx="22">
                  <c:v>851.2604672275952</c:v>
                </c:pt>
                <c:pt idx="23">
                  <c:v>847.67109196799174</c:v>
                </c:pt>
                <c:pt idx="24">
                  <c:v>844.07853152793768</c:v>
                </c:pt>
                <c:pt idx="25">
                  <c:v>840.48290007065521</c:v>
                </c:pt>
                <c:pt idx="26">
                  <c:v>836.88431175936705</c:v>
                </c:pt>
                <c:pt idx="27">
                  <c:v>833.28288075729574</c:v>
                </c:pt>
                <c:pt idx="28">
                  <c:v>829.67872122766357</c:v>
                </c:pt>
                <c:pt idx="29">
                  <c:v>826.07194733369295</c:v>
                </c:pt>
                <c:pt idx="30">
                  <c:v>822.46267323860684</c:v>
                </c:pt>
                <c:pt idx="31">
                  <c:v>818.8510131056272</c:v>
                </c:pt>
                <c:pt idx="32">
                  <c:v>815.2370810979769</c:v>
                </c:pt>
                <c:pt idx="33">
                  <c:v>811.62099137887833</c:v>
                </c:pt>
                <c:pt idx="34">
                  <c:v>808.00285811155402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0912"/>
        <c:axId val="105784448"/>
      </c:scatterChart>
      <c:valAx>
        <c:axId val="105670912"/>
        <c:scaling>
          <c:orientation val="minMax"/>
        </c:scaling>
        <c:delete val="0"/>
        <c:axPos val="b"/>
        <c:title>
          <c:tx>
            <c:strRef>
              <c:f>courbes_val!$B$1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784448"/>
        <c:crosses val="autoZero"/>
        <c:crossBetween val="midCat"/>
      </c:valAx>
      <c:valAx>
        <c:axId val="105784448"/>
        <c:scaling>
          <c:orientation val="minMax"/>
          <c:max val="950"/>
          <c:min val="800"/>
        </c:scaling>
        <c:delete val="0"/>
        <c:axPos val="l"/>
        <c:majorGridlines/>
        <c:title>
          <c:tx>
            <c:strRef>
              <c:f>courbes_val!$E$1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crossAx val="10567091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'1'!$E$2</c:f>
              <c:strCache>
                <c:ptCount val="1"/>
                <c:pt idx="0">
                  <c:v>1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'1'!$E$3:$E$53</c:f>
              <c:numCache>
                <c:formatCode>0.000</c:formatCode>
                <c:ptCount val="51"/>
                <c:pt idx="0">
                  <c:v>950.06784671527657</c:v>
                </c:pt>
                <c:pt idx="1">
                  <c:v>946.6183247010963</c:v>
                </c:pt>
                <c:pt idx="2">
                  <c:v>943.16234482742038</c:v>
                </c:pt>
                <c:pt idx="3">
                  <c:v>939.70002125747101</c:v>
                </c:pt>
                <c:pt idx="4">
                  <c:v>936.2314681544708</c:v>
                </c:pt>
                <c:pt idx="5">
                  <c:v>932.75679968164241</c:v>
                </c:pt>
                <c:pt idx="6">
                  <c:v>929.27613000220833</c:v>
                </c:pt>
                <c:pt idx="7">
                  <c:v>925.78957327939077</c:v>
                </c:pt>
                <c:pt idx="8">
                  <c:v>922.29724367641268</c:v>
                </c:pt>
                <c:pt idx="9">
                  <c:v>918.79925535649625</c:v>
                </c:pt>
                <c:pt idx="10">
                  <c:v>915.29572248286399</c:v>
                </c:pt>
                <c:pt idx="11">
                  <c:v>911.78675921873833</c:v>
                </c:pt>
                <c:pt idx="12">
                  <c:v>908.2724797273421</c:v>
                </c:pt>
                <c:pt idx="13">
                  <c:v>904.7529981718975</c:v>
                </c:pt>
                <c:pt idx="14">
                  <c:v>901.22842871562716</c:v>
                </c:pt>
                <c:pt idx="15">
                  <c:v>897.69888552175348</c:v>
                </c:pt>
                <c:pt idx="16">
                  <c:v>894.1644827534991</c:v>
                </c:pt>
                <c:pt idx="17">
                  <c:v>890.62533457408654</c:v>
                </c:pt>
                <c:pt idx="18">
                  <c:v>887.08155514673797</c:v>
                </c:pt>
                <c:pt idx="19">
                  <c:v>883.53325863467626</c:v>
                </c:pt>
                <c:pt idx="20">
                  <c:v>879.98055920112381</c:v>
                </c:pt>
                <c:pt idx="21">
                  <c:v>876.42357100930292</c:v>
                </c:pt>
                <c:pt idx="22">
                  <c:v>872.86240822243644</c:v>
                </c:pt>
                <c:pt idx="23">
                  <c:v>869.29718500374656</c:v>
                </c:pt>
                <c:pt idx="24">
                  <c:v>865.72801551645603</c:v>
                </c:pt>
                <c:pt idx="25">
                  <c:v>862.15501392378712</c:v>
                </c:pt>
                <c:pt idx="26">
                  <c:v>858.57829438896249</c:v>
                </c:pt>
                <c:pt idx="27">
                  <c:v>854.99797107520453</c:v>
                </c:pt>
                <c:pt idx="28">
                  <c:v>851.41415814573577</c:v>
                </c:pt>
                <c:pt idx="29">
                  <c:v>847.82696976377883</c:v>
                </c:pt>
                <c:pt idx="30">
                  <c:v>844.23652009255613</c:v>
                </c:pt>
                <c:pt idx="31">
                  <c:v>840.64292329529019</c:v>
                </c:pt>
                <c:pt idx="32">
                  <c:v>837.04629353520329</c:v>
                </c:pt>
                <c:pt idx="33">
                  <c:v>833.44674497551819</c:v>
                </c:pt>
                <c:pt idx="34">
                  <c:v>829.84439177945728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#REF!$E$2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#REF!$B$3:$B$53</c:f>
            </c:numRef>
          </c:xVal>
          <c:yVal>
            <c:numRef>
              <c:f>#REF!$E$3:$E$53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#REF!$E$2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#REF!$B$3:$B$53</c:f>
            </c:numRef>
          </c:xVal>
          <c:yVal>
            <c:numRef>
              <c:f>#REF!$E$3:$E$53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#REF!$E$2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#REF!$B$3:$B$53</c:f>
            </c:numRef>
          </c:xVal>
          <c:yVal>
            <c:numRef>
              <c:f>#REF!$E$3:$E$53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9136"/>
        <c:axId val="97105408"/>
      </c:scatterChart>
      <c:valAx>
        <c:axId val="97099136"/>
        <c:scaling>
          <c:orientation val="minMax"/>
          <c:min val="0"/>
        </c:scaling>
        <c:delete val="0"/>
        <c:axPos val="b"/>
        <c:title>
          <c:tx>
            <c:strRef>
              <c:f>courbes_val!$B$1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105408"/>
        <c:crosses val="autoZero"/>
        <c:crossBetween val="midCat"/>
      </c:valAx>
      <c:valAx>
        <c:axId val="97105408"/>
        <c:scaling>
          <c:orientation val="minMax"/>
          <c:max val="950"/>
          <c:min val="800"/>
        </c:scaling>
        <c:delete val="0"/>
        <c:axPos val="l"/>
        <c:majorGridlines/>
        <c:title>
          <c:tx>
            <c:strRef>
              <c:f>courbes_val!$E$1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crossAx val="9709913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'1'!$E$2</c:f>
              <c:strCache>
                <c:ptCount val="1"/>
                <c:pt idx="0">
                  <c:v>1 bars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7.7819194619021245E-2"/>
                  <c:y val="-0.34166666666666667"/>
                </c:manualLayout>
              </c:layout>
              <c:numFmt formatCode="General" sourceLinked="0"/>
            </c:trendlineLbl>
          </c:trendline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'1'!$E$3:$E$53</c:f>
              <c:numCache>
                <c:formatCode>0.000</c:formatCode>
                <c:ptCount val="51"/>
                <c:pt idx="0">
                  <c:v>950.06784671527657</c:v>
                </c:pt>
                <c:pt idx="1">
                  <c:v>946.6183247010963</c:v>
                </c:pt>
                <c:pt idx="2">
                  <c:v>943.16234482742038</c:v>
                </c:pt>
                <c:pt idx="3">
                  <c:v>939.70002125747101</c:v>
                </c:pt>
                <c:pt idx="4">
                  <c:v>936.2314681544708</c:v>
                </c:pt>
                <c:pt idx="5">
                  <c:v>932.75679968164241</c:v>
                </c:pt>
                <c:pt idx="6">
                  <c:v>929.27613000220833</c:v>
                </c:pt>
                <c:pt idx="7">
                  <c:v>925.78957327939077</c:v>
                </c:pt>
                <c:pt idx="8">
                  <c:v>922.29724367641268</c:v>
                </c:pt>
                <c:pt idx="9">
                  <c:v>918.79925535649625</c:v>
                </c:pt>
                <c:pt idx="10">
                  <c:v>915.29572248286399</c:v>
                </c:pt>
                <c:pt idx="11">
                  <c:v>911.78675921873833</c:v>
                </c:pt>
                <c:pt idx="12">
                  <c:v>908.2724797273421</c:v>
                </c:pt>
                <c:pt idx="13">
                  <c:v>904.7529981718975</c:v>
                </c:pt>
                <c:pt idx="14">
                  <c:v>901.22842871562716</c:v>
                </c:pt>
                <c:pt idx="15">
                  <c:v>897.69888552175348</c:v>
                </c:pt>
                <c:pt idx="16">
                  <c:v>894.1644827534991</c:v>
                </c:pt>
                <c:pt idx="17">
                  <c:v>890.62533457408654</c:v>
                </c:pt>
                <c:pt idx="18">
                  <c:v>887.08155514673797</c:v>
                </c:pt>
                <c:pt idx="19">
                  <c:v>883.53325863467626</c:v>
                </c:pt>
                <c:pt idx="20">
                  <c:v>879.98055920112381</c:v>
                </c:pt>
                <c:pt idx="21">
                  <c:v>876.42357100930292</c:v>
                </c:pt>
                <c:pt idx="22">
                  <c:v>872.86240822243644</c:v>
                </c:pt>
                <c:pt idx="23">
                  <c:v>869.29718500374656</c:v>
                </c:pt>
                <c:pt idx="24">
                  <c:v>865.72801551645603</c:v>
                </c:pt>
                <c:pt idx="25">
                  <c:v>862.15501392378712</c:v>
                </c:pt>
                <c:pt idx="26">
                  <c:v>858.57829438896249</c:v>
                </c:pt>
                <c:pt idx="27">
                  <c:v>854.99797107520453</c:v>
                </c:pt>
                <c:pt idx="28">
                  <c:v>851.41415814573577</c:v>
                </c:pt>
                <c:pt idx="29">
                  <c:v>847.82696976377883</c:v>
                </c:pt>
                <c:pt idx="30">
                  <c:v>844.23652009255613</c:v>
                </c:pt>
                <c:pt idx="31">
                  <c:v>840.64292329529019</c:v>
                </c:pt>
                <c:pt idx="32">
                  <c:v>837.04629353520329</c:v>
                </c:pt>
                <c:pt idx="33">
                  <c:v>833.44674497551819</c:v>
                </c:pt>
                <c:pt idx="34">
                  <c:v>829.84439177945728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432"/>
        <c:axId val="99824768"/>
      </c:scatterChart>
      <c:valAx>
        <c:axId val="105618432"/>
        <c:scaling>
          <c:orientation val="minMax"/>
        </c:scaling>
        <c:delete val="0"/>
        <c:axPos val="b"/>
        <c:title>
          <c:tx>
            <c:strRef>
              <c:f>'1'!$B$1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24768"/>
        <c:crosses val="autoZero"/>
        <c:crossBetween val="midCat"/>
      </c:valAx>
      <c:valAx>
        <c:axId val="99824768"/>
        <c:scaling>
          <c:orientation val="minMax"/>
        </c:scaling>
        <c:delete val="0"/>
        <c:axPos val="l"/>
        <c:majorGridlines/>
        <c:title>
          <c:tx>
            <c:strRef>
              <c:f>'1'!$E$1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.000" sourceLinked="1"/>
        <c:majorTickMark val="out"/>
        <c:minorTickMark val="none"/>
        <c:tickLblPos val="nextTo"/>
        <c:crossAx val="10561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'4'!$E$2</c:f>
              <c:strCache>
                <c:ptCount val="1"/>
                <c:pt idx="0">
                  <c:v>4 bars</c:v>
                </c:pt>
              </c:strCache>
            </c:strRef>
          </c:tx>
          <c:marker>
            <c:symbol val="none"/>
          </c:marker>
          <c:xVal>
            <c:numRef>
              <c:f>'4'!$B$3:$B$53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'4'!$E$3:$E$53</c:f>
              <c:numCache>
                <c:formatCode>0.000</c:formatCode>
                <c:ptCount val="51"/>
                <c:pt idx="0">
                  <c:v>927.02020592248243</c:v>
                </c:pt>
                <c:pt idx="1">
                  <c:v>923.52978792808869</c:v>
                </c:pt>
                <c:pt idx="2">
                  <c:v>920.03367316234903</c:v>
                </c:pt>
                <c:pt idx="3">
                  <c:v>916.53197578848619</c:v>
                </c:pt>
                <c:pt idx="4">
                  <c:v>913.02480996972258</c:v>
                </c:pt>
                <c:pt idx="5">
                  <c:v>909.51228986928072</c:v>
                </c:pt>
                <c:pt idx="6">
                  <c:v>905.99452965038301</c:v>
                </c:pt>
                <c:pt idx="7">
                  <c:v>902.47164347625221</c:v>
                </c:pt>
                <c:pt idx="8">
                  <c:v>898.94374551011049</c:v>
                </c:pt>
                <c:pt idx="9">
                  <c:v>895.41094991518037</c:v>
                </c:pt>
                <c:pt idx="10">
                  <c:v>891.87337085468471</c:v>
                </c:pt>
                <c:pt idx="11">
                  <c:v>888.33112249184569</c:v>
                </c:pt>
                <c:pt idx="12">
                  <c:v>884.78431898988583</c:v>
                </c:pt>
                <c:pt idx="13">
                  <c:v>881.23307451202777</c:v>
                </c:pt>
                <c:pt idx="14">
                  <c:v>877.67750322149391</c:v>
                </c:pt>
                <c:pt idx="15">
                  <c:v>874.11771928150688</c:v>
                </c:pt>
                <c:pt idx="16">
                  <c:v>870.55383685528875</c:v>
                </c:pt>
                <c:pt idx="17">
                  <c:v>866.98597010606272</c:v>
                </c:pt>
                <c:pt idx="18">
                  <c:v>863.41423319705075</c:v>
                </c:pt>
                <c:pt idx="19">
                  <c:v>859.83874029147546</c:v>
                </c:pt>
                <c:pt idx="20">
                  <c:v>856.25960555255949</c:v>
                </c:pt>
                <c:pt idx="21">
                  <c:v>852.67694314352525</c:v>
                </c:pt>
                <c:pt idx="22">
                  <c:v>849.09086722759525</c:v>
                </c:pt>
                <c:pt idx="23">
                  <c:v>845.5014919679918</c:v>
                </c:pt>
                <c:pt idx="24">
                  <c:v>841.90893152793774</c:v>
                </c:pt>
                <c:pt idx="25">
                  <c:v>838.31330007065526</c:v>
                </c:pt>
                <c:pt idx="26">
                  <c:v>834.71471175936711</c:v>
                </c:pt>
                <c:pt idx="27">
                  <c:v>831.1132807572958</c:v>
                </c:pt>
                <c:pt idx="28">
                  <c:v>827.50912122766363</c:v>
                </c:pt>
                <c:pt idx="29">
                  <c:v>823.902347333693</c:v>
                </c:pt>
                <c:pt idx="30">
                  <c:v>820.29307323860689</c:v>
                </c:pt>
                <c:pt idx="31">
                  <c:v>816.68141310562726</c:v>
                </c:pt>
                <c:pt idx="32">
                  <c:v>813.06748109797695</c:v>
                </c:pt>
                <c:pt idx="33">
                  <c:v>809.45139137887838</c:v>
                </c:pt>
                <c:pt idx="34">
                  <c:v>805.83325811155407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1920"/>
        <c:axId val="99844096"/>
      </c:scatterChart>
      <c:valAx>
        <c:axId val="99841920"/>
        <c:scaling>
          <c:orientation val="minMax"/>
        </c:scaling>
        <c:delete val="0"/>
        <c:axPos val="b"/>
        <c:title>
          <c:tx>
            <c:strRef>
              <c:f>'4'!$B$1</c:f>
              <c:strCache>
                <c:ptCount val="1"/>
                <c:pt idx="0">
                  <c:v>T (°C)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99844096"/>
        <c:crosses val="autoZero"/>
        <c:crossBetween val="midCat"/>
      </c:valAx>
      <c:valAx>
        <c:axId val="99844096"/>
        <c:scaling>
          <c:orientation val="minMax"/>
        </c:scaling>
        <c:delete val="0"/>
        <c:axPos val="l"/>
        <c:majorGridlines/>
        <c:title>
          <c:tx>
            <c:strRef>
              <c:f>'4'!$E$1</c:f>
              <c:strCache>
                <c:ptCount val="1"/>
                <c:pt idx="0">
                  <c:v>rho (kg/m3)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.000" sourceLinked="1"/>
        <c:majorTickMark val="out"/>
        <c:minorTickMark val="none"/>
        <c:tickLblPos val="nextTo"/>
        <c:crossAx val="9984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'100'!$E$2</c:f>
              <c:strCache>
                <c:ptCount val="1"/>
                <c:pt idx="0">
                  <c:v>100 bars</c:v>
                </c:pt>
              </c:strCache>
            </c:strRef>
          </c:tx>
          <c:marker>
            <c:symbol val="none"/>
          </c:marker>
          <c:xVal>
            <c:numRef>
              <c:f>'100'!$B$3:$B$53</c:f>
              <c:numCache>
                <c:formatCode>General</c:formatCode>
                <c:ptCount val="51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190</c:v>
                </c:pt>
                <c:pt idx="7">
                  <c:v>205</c:v>
                </c:pt>
                <c:pt idx="8">
                  <c:v>220</c:v>
                </c:pt>
                <c:pt idx="9">
                  <c:v>235</c:v>
                </c:pt>
                <c:pt idx="10">
                  <c:v>250</c:v>
                </c:pt>
                <c:pt idx="11">
                  <c:v>265</c:v>
                </c:pt>
                <c:pt idx="12">
                  <c:v>280</c:v>
                </c:pt>
                <c:pt idx="13">
                  <c:v>295</c:v>
                </c:pt>
                <c:pt idx="14">
                  <c:v>310</c:v>
                </c:pt>
                <c:pt idx="15">
                  <c:v>325</c:v>
                </c:pt>
                <c:pt idx="16">
                  <c:v>340</c:v>
                </c:pt>
                <c:pt idx="17">
                  <c:v>355</c:v>
                </c:pt>
                <c:pt idx="18">
                  <c:v>370</c:v>
                </c:pt>
                <c:pt idx="19">
                  <c:v>385</c:v>
                </c:pt>
                <c:pt idx="20">
                  <c:v>400</c:v>
                </c:pt>
                <c:pt idx="21">
                  <c:v>415</c:v>
                </c:pt>
                <c:pt idx="22">
                  <c:v>430</c:v>
                </c:pt>
                <c:pt idx="23">
                  <c:v>445</c:v>
                </c:pt>
                <c:pt idx="24">
                  <c:v>460</c:v>
                </c:pt>
                <c:pt idx="25">
                  <c:v>475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535</c:v>
                </c:pt>
                <c:pt idx="30">
                  <c:v>550</c:v>
                </c:pt>
                <c:pt idx="31">
                  <c:v>565</c:v>
                </c:pt>
                <c:pt idx="32">
                  <c:v>580</c:v>
                </c:pt>
                <c:pt idx="33">
                  <c:v>595</c:v>
                </c:pt>
                <c:pt idx="34">
                  <c:v>610</c:v>
                </c:pt>
              </c:numCache>
            </c:numRef>
          </c:xVal>
          <c:yVal>
            <c:numRef>
              <c:f>'100'!$E$3:$E$53</c:f>
              <c:numCache>
                <c:formatCode>0.000</c:formatCode>
                <c:ptCount val="51"/>
                <c:pt idx="0">
                  <c:v>929.18980592248238</c:v>
                </c:pt>
                <c:pt idx="1">
                  <c:v>925.69938792808864</c:v>
                </c:pt>
                <c:pt idx="2">
                  <c:v>922.20327316234898</c:v>
                </c:pt>
                <c:pt idx="3">
                  <c:v>918.70157578848614</c:v>
                </c:pt>
                <c:pt idx="4">
                  <c:v>915.19440996972253</c:v>
                </c:pt>
                <c:pt idx="5">
                  <c:v>911.68188986928067</c:v>
                </c:pt>
                <c:pt idx="6">
                  <c:v>908.16412965038296</c:v>
                </c:pt>
                <c:pt idx="7">
                  <c:v>904.64124347625216</c:v>
                </c:pt>
                <c:pt idx="8">
                  <c:v>901.11334551011043</c:v>
                </c:pt>
                <c:pt idx="9">
                  <c:v>897.58054991518031</c:v>
                </c:pt>
                <c:pt idx="10">
                  <c:v>894.04297085468465</c:v>
                </c:pt>
                <c:pt idx="11">
                  <c:v>890.50072249184564</c:v>
                </c:pt>
                <c:pt idx="12">
                  <c:v>886.95391898988578</c:v>
                </c:pt>
                <c:pt idx="13">
                  <c:v>883.40267451202772</c:v>
                </c:pt>
                <c:pt idx="14">
                  <c:v>879.84710322149385</c:v>
                </c:pt>
                <c:pt idx="15">
                  <c:v>876.28731928150683</c:v>
                </c:pt>
                <c:pt idx="16">
                  <c:v>872.7234368552887</c:v>
                </c:pt>
                <c:pt idx="17">
                  <c:v>869.15557010606267</c:v>
                </c:pt>
                <c:pt idx="18">
                  <c:v>865.58383319705069</c:v>
                </c:pt>
                <c:pt idx="19">
                  <c:v>862.00834029147541</c:v>
                </c:pt>
                <c:pt idx="20">
                  <c:v>858.42920555255944</c:v>
                </c:pt>
                <c:pt idx="21">
                  <c:v>854.8465431435252</c:v>
                </c:pt>
                <c:pt idx="22">
                  <c:v>851.2604672275952</c:v>
                </c:pt>
                <c:pt idx="23">
                  <c:v>847.67109196799174</c:v>
                </c:pt>
                <c:pt idx="24">
                  <c:v>844.07853152793768</c:v>
                </c:pt>
                <c:pt idx="25">
                  <c:v>840.48290007065521</c:v>
                </c:pt>
                <c:pt idx="26">
                  <c:v>836.88431175936705</c:v>
                </c:pt>
                <c:pt idx="27">
                  <c:v>833.28288075729574</c:v>
                </c:pt>
                <c:pt idx="28">
                  <c:v>829.67872122766357</c:v>
                </c:pt>
                <c:pt idx="29">
                  <c:v>826.07194733369295</c:v>
                </c:pt>
                <c:pt idx="30">
                  <c:v>822.46267323860684</c:v>
                </c:pt>
                <c:pt idx="31">
                  <c:v>818.8510131056272</c:v>
                </c:pt>
                <c:pt idx="32">
                  <c:v>815.2370810979769</c:v>
                </c:pt>
                <c:pt idx="33">
                  <c:v>811.62099137887833</c:v>
                </c:pt>
                <c:pt idx="34">
                  <c:v>808.00285811155402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9712"/>
        <c:axId val="100821632"/>
      </c:scatterChart>
      <c:valAx>
        <c:axId val="100819712"/>
        <c:scaling>
          <c:orientation val="minMax"/>
        </c:scaling>
        <c:delete val="0"/>
        <c:axPos val="b"/>
        <c:title>
          <c:tx>
            <c:strRef>
              <c:f>'100'!$B$1</c:f>
              <c:strCache>
                <c:ptCount val="1"/>
                <c:pt idx="0">
                  <c:v>T (°C)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100821632"/>
        <c:crosses val="autoZero"/>
        <c:crossBetween val="midCat"/>
      </c:valAx>
      <c:valAx>
        <c:axId val="100821632"/>
        <c:scaling>
          <c:orientation val="minMax"/>
        </c:scaling>
        <c:delete val="0"/>
        <c:axPos val="l"/>
        <c:majorGridlines/>
        <c:title>
          <c:tx>
            <c:strRef>
              <c:f>'100'!$E$1</c:f>
              <c:strCache>
                <c:ptCount val="1"/>
                <c:pt idx="0">
                  <c:v>rho (kg/m3)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.000" sourceLinked="1"/>
        <c:majorTickMark val="out"/>
        <c:minorTickMark val="none"/>
        <c:tickLblPos val="nextTo"/>
        <c:crossAx val="10081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426720</xdr:colOff>
      <xdr:row>45</xdr:row>
      <xdr:rowOff>73025</xdr:rowOff>
    </xdr:to>
    <xdr:pic>
      <xdr:nvPicPr>
        <xdr:cNvPr id="27" name="Image 2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0720" cy="8645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426720</xdr:colOff>
      <xdr:row>77</xdr:row>
      <xdr:rowOff>45085</xdr:rowOff>
    </xdr:to>
    <xdr:pic>
      <xdr:nvPicPr>
        <xdr:cNvPr id="28" name="Image 2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5760720" cy="6141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14</xdr:col>
      <xdr:colOff>133350</xdr:colOff>
      <xdr:row>18</xdr:row>
      <xdr:rowOff>14287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14</xdr:col>
      <xdr:colOff>133350</xdr:colOff>
      <xdr:row>37</xdr:row>
      <xdr:rowOff>185737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176212</xdr:rowOff>
    </xdr:from>
    <xdr:to>
      <xdr:col>15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176212</xdr:rowOff>
    </xdr:from>
    <xdr:to>
      <xdr:col>15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176212</xdr:rowOff>
    </xdr:from>
    <xdr:to>
      <xdr:col>15</xdr:col>
      <xdr:colOff>447675</xdr:colOff>
      <xdr:row>20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2:M24"/>
  <sheetViews>
    <sheetView topLeftCell="A15" workbookViewId="0">
      <selection activeCell="M24" sqref="M24"/>
    </sheetView>
  </sheetViews>
  <sheetFormatPr baseColWidth="10" defaultRowHeight="15" x14ac:dyDescent="0.25"/>
  <cols>
    <col min="11" max="11" width="12" bestFit="1" customWidth="1"/>
  </cols>
  <sheetData>
    <row r="12" spans="9:10" x14ac:dyDescent="0.25">
      <c r="I12" t="s">
        <v>3</v>
      </c>
      <c r="J12">
        <v>1011.597</v>
      </c>
    </row>
    <row r="13" spans="9:10" x14ac:dyDescent="0.25">
      <c r="I13" t="s">
        <v>4</v>
      </c>
      <c r="J13">
        <v>-0.22051000000000001</v>
      </c>
    </row>
    <row r="14" spans="9:10" x14ac:dyDescent="0.25">
      <c r="I14" t="s">
        <v>5</v>
      </c>
      <c r="J14" s="1">
        <v>-1.9224300000000002E-5</v>
      </c>
    </row>
    <row r="15" spans="9:10" x14ac:dyDescent="0.25">
      <c r="I15" t="s">
        <v>6</v>
      </c>
      <c r="J15" s="1">
        <v>5.6376900000000002E-9</v>
      </c>
    </row>
    <row r="16" spans="9:10" x14ac:dyDescent="0.25">
      <c r="I16" t="s">
        <v>7</v>
      </c>
      <c r="J16" s="1">
        <v>2.2600000000000001E-7</v>
      </c>
    </row>
    <row r="23" spans="9:13" x14ac:dyDescent="0.25">
      <c r="I23" t="s">
        <v>1</v>
      </c>
      <c r="J23" t="s">
        <v>2</v>
      </c>
      <c r="K23" t="s">
        <v>9</v>
      </c>
      <c r="L23" t="s">
        <v>8</v>
      </c>
      <c r="M23" t="s">
        <v>10</v>
      </c>
    </row>
    <row r="24" spans="9:13" x14ac:dyDescent="0.25">
      <c r="I24">
        <v>1</v>
      </c>
      <c r="J24">
        <v>400</v>
      </c>
      <c r="K24">
        <f>I24*100000</f>
        <v>100000</v>
      </c>
      <c r="L24">
        <f>J24+273.15</f>
        <v>673.15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14" sqref="F14"/>
    </sheetView>
  </sheetViews>
  <sheetFormatPr baseColWidth="10" defaultRowHeight="15" x14ac:dyDescent="0.25"/>
  <sheetData>
    <row r="1" spans="1:6" x14ac:dyDescent="0.25">
      <c r="A1" s="3" t="s">
        <v>1</v>
      </c>
      <c r="B1" s="3" t="s">
        <v>2</v>
      </c>
      <c r="C1" s="3" t="s">
        <v>9</v>
      </c>
      <c r="D1" s="3" t="s">
        <v>8</v>
      </c>
      <c r="E1" s="3" t="s">
        <v>0</v>
      </c>
    </row>
    <row r="2" spans="1:6" x14ac:dyDescent="0.25">
      <c r="E2" t="s">
        <v>11</v>
      </c>
    </row>
    <row r="3" spans="1:6" x14ac:dyDescent="0.25">
      <c r="A3">
        <v>1</v>
      </c>
      <c r="B3">
        <v>0</v>
      </c>
      <c r="C3">
        <v>100000</v>
      </c>
      <c r="D3">
        <v>373.15</v>
      </c>
      <c r="E3" s="2">
        <v>926.9524059224824</v>
      </c>
      <c r="F3" s="2"/>
    </row>
    <row r="4" spans="1:6" x14ac:dyDescent="0.25">
      <c r="A4">
        <v>1</v>
      </c>
      <c r="B4">
        <f>B3+15</f>
        <v>15</v>
      </c>
      <c r="C4">
        <v>100000</v>
      </c>
      <c r="D4">
        <v>383.15</v>
      </c>
      <c r="E4" s="2">
        <v>924.62609920517048</v>
      </c>
    </row>
    <row r="5" spans="1:6" x14ac:dyDescent="0.25">
      <c r="A5">
        <v>1</v>
      </c>
      <c r="B5">
        <f t="shared" ref="B5:B37" si="0">B4+15</f>
        <v>30</v>
      </c>
      <c r="C5">
        <v>100000</v>
      </c>
      <c r="D5">
        <v>393.15</v>
      </c>
      <c r="E5" s="2">
        <v>922.29724367641268</v>
      </c>
    </row>
    <row r="6" spans="1:6" x14ac:dyDescent="0.25">
      <c r="A6">
        <v>1</v>
      </c>
      <c r="B6">
        <f t="shared" si="0"/>
        <v>45</v>
      </c>
      <c r="C6">
        <v>100000</v>
      </c>
      <c r="D6">
        <v>403.15</v>
      </c>
      <c r="E6" s="2">
        <v>919.965873162349</v>
      </c>
    </row>
    <row r="7" spans="1:6" x14ac:dyDescent="0.25">
      <c r="A7">
        <v>1</v>
      </c>
      <c r="B7">
        <f t="shared" si="0"/>
        <v>60</v>
      </c>
      <c r="C7">
        <v>100000</v>
      </c>
      <c r="D7">
        <v>413.15</v>
      </c>
      <c r="E7" s="2">
        <v>917.63202148911944</v>
      </c>
    </row>
    <row r="8" spans="1:6" x14ac:dyDescent="0.25">
      <c r="A8">
        <v>1</v>
      </c>
      <c r="B8">
        <f t="shared" si="0"/>
        <v>75</v>
      </c>
      <c r="C8">
        <v>100000</v>
      </c>
      <c r="D8">
        <v>423.15</v>
      </c>
      <c r="E8" s="2">
        <v>915.29572248286399</v>
      </c>
    </row>
    <row r="9" spans="1:6" x14ac:dyDescent="0.25">
      <c r="A9">
        <v>1</v>
      </c>
      <c r="B9">
        <f t="shared" si="0"/>
        <v>90</v>
      </c>
      <c r="C9">
        <v>100000</v>
      </c>
      <c r="D9">
        <v>433.15</v>
      </c>
      <c r="E9" s="2">
        <v>912.95700996972255</v>
      </c>
    </row>
    <row r="10" spans="1:6" x14ac:dyDescent="0.25">
      <c r="A10">
        <v>1</v>
      </c>
      <c r="B10">
        <f t="shared" si="0"/>
        <v>105</v>
      </c>
      <c r="C10">
        <v>100000</v>
      </c>
      <c r="D10">
        <v>443.15</v>
      </c>
      <c r="E10" s="2">
        <v>910.61591777583533</v>
      </c>
    </row>
    <row r="11" spans="1:6" x14ac:dyDescent="0.25">
      <c r="A11">
        <v>1</v>
      </c>
      <c r="B11">
        <f t="shared" si="0"/>
        <v>120</v>
      </c>
      <c r="C11">
        <v>100000</v>
      </c>
      <c r="D11">
        <v>453.15</v>
      </c>
      <c r="E11" s="2">
        <v>908.2724797273421</v>
      </c>
    </row>
    <row r="12" spans="1:6" x14ac:dyDescent="0.25">
      <c r="A12">
        <v>1</v>
      </c>
      <c r="B12">
        <f t="shared" si="0"/>
        <v>135</v>
      </c>
      <c r="C12">
        <v>100000</v>
      </c>
      <c r="D12">
        <v>463.15</v>
      </c>
      <c r="E12" s="2">
        <v>905.92672965038298</v>
      </c>
    </row>
    <row r="13" spans="1:6" x14ac:dyDescent="0.25">
      <c r="A13">
        <v>1</v>
      </c>
      <c r="B13">
        <f t="shared" si="0"/>
        <v>150</v>
      </c>
      <c r="C13">
        <v>100000</v>
      </c>
      <c r="D13">
        <v>473.15</v>
      </c>
      <c r="E13" s="2">
        <v>903.57870137109796</v>
      </c>
    </row>
    <row r="14" spans="1:6" x14ac:dyDescent="0.25">
      <c r="A14">
        <v>1</v>
      </c>
      <c r="B14">
        <f t="shared" si="0"/>
        <v>165</v>
      </c>
      <c r="C14">
        <v>100000</v>
      </c>
      <c r="D14">
        <v>483.15</v>
      </c>
      <c r="E14" s="2">
        <v>901.22842871562716</v>
      </c>
    </row>
    <row r="15" spans="1:6" x14ac:dyDescent="0.25">
      <c r="A15">
        <v>1</v>
      </c>
      <c r="B15">
        <f t="shared" si="0"/>
        <v>180</v>
      </c>
      <c r="C15">
        <v>100000</v>
      </c>
      <c r="D15">
        <v>493.15</v>
      </c>
      <c r="E15" s="2">
        <v>898.87594551011045</v>
      </c>
    </row>
    <row r="16" spans="1:6" x14ac:dyDescent="0.25">
      <c r="A16">
        <v>1</v>
      </c>
      <c r="B16">
        <f t="shared" si="0"/>
        <v>195</v>
      </c>
      <c r="C16">
        <v>100000</v>
      </c>
      <c r="D16">
        <v>503.15</v>
      </c>
      <c r="E16" s="2">
        <v>896.52128558068773</v>
      </c>
    </row>
    <row r="17" spans="1:5" x14ac:dyDescent="0.25">
      <c r="A17">
        <v>1</v>
      </c>
      <c r="B17">
        <f t="shared" si="0"/>
        <v>210</v>
      </c>
      <c r="C17">
        <v>100000</v>
      </c>
      <c r="D17">
        <v>513.15</v>
      </c>
      <c r="E17" s="2">
        <v>894.1644827534991</v>
      </c>
    </row>
    <row r="18" spans="1:5" x14ac:dyDescent="0.25">
      <c r="A18">
        <v>1</v>
      </c>
      <c r="B18">
        <f t="shared" si="0"/>
        <v>225</v>
      </c>
      <c r="C18">
        <v>100000</v>
      </c>
      <c r="D18">
        <v>523.15</v>
      </c>
      <c r="E18" s="2">
        <v>891.80557085468467</v>
      </c>
    </row>
    <row r="19" spans="1:5" x14ac:dyDescent="0.25">
      <c r="A19">
        <v>1</v>
      </c>
      <c r="B19">
        <f t="shared" si="0"/>
        <v>240</v>
      </c>
      <c r="C19">
        <v>100000</v>
      </c>
      <c r="D19">
        <v>533.15</v>
      </c>
      <c r="E19" s="2">
        <v>889.44458371038422</v>
      </c>
    </row>
    <row r="20" spans="1:5" x14ac:dyDescent="0.25">
      <c r="A20">
        <v>1</v>
      </c>
      <c r="B20">
        <f t="shared" si="0"/>
        <v>255</v>
      </c>
      <c r="C20">
        <v>100000</v>
      </c>
      <c r="D20">
        <v>543.15</v>
      </c>
      <c r="E20" s="2">
        <v>887.08155514673797</v>
      </c>
    </row>
    <row r="21" spans="1:5" x14ac:dyDescent="0.25">
      <c r="A21">
        <v>1</v>
      </c>
      <c r="B21">
        <f t="shared" si="0"/>
        <v>270</v>
      </c>
      <c r="C21">
        <v>100000</v>
      </c>
      <c r="D21">
        <v>553.15</v>
      </c>
      <c r="E21" s="2">
        <v>884.7165189898858</v>
      </c>
    </row>
    <row r="22" spans="1:5" x14ac:dyDescent="0.25">
      <c r="A22">
        <v>1</v>
      </c>
      <c r="B22">
        <f t="shared" si="0"/>
        <v>285</v>
      </c>
      <c r="C22">
        <v>100000</v>
      </c>
      <c r="D22">
        <v>563.15</v>
      </c>
      <c r="E22" s="2">
        <v>882.34950906596782</v>
      </c>
    </row>
    <row r="23" spans="1:5" x14ac:dyDescent="0.25">
      <c r="A23">
        <v>1</v>
      </c>
      <c r="B23">
        <f t="shared" si="0"/>
        <v>300</v>
      </c>
      <c r="C23">
        <v>100000</v>
      </c>
      <c r="D23">
        <v>573.15</v>
      </c>
      <c r="E23" s="2">
        <v>879.98055920112381</v>
      </c>
    </row>
    <row r="24" spans="1:5" x14ac:dyDescent="0.25">
      <c r="A24">
        <v>1</v>
      </c>
      <c r="B24">
        <f t="shared" si="0"/>
        <v>315</v>
      </c>
      <c r="C24">
        <v>100000</v>
      </c>
      <c r="D24">
        <v>583.15</v>
      </c>
      <c r="E24" s="2">
        <v>877.60970322149387</v>
      </c>
    </row>
    <row r="25" spans="1:5" x14ac:dyDescent="0.25">
      <c r="A25">
        <v>1</v>
      </c>
      <c r="B25">
        <f t="shared" si="0"/>
        <v>330</v>
      </c>
      <c r="C25">
        <v>100000</v>
      </c>
      <c r="D25">
        <v>593.15</v>
      </c>
      <c r="E25" s="2">
        <v>875.23697495321812</v>
      </c>
    </row>
    <row r="26" spans="1:5" x14ac:dyDescent="0.25">
      <c r="A26">
        <v>1</v>
      </c>
      <c r="B26">
        <f t="shared" si="0"/>
        <v>345</v>
      </c>
      <c r="C26">
        <v>100000</v>
      </c>
      <c r="D26">
        <v>603.15</v>
      </c>
      <c r="E26" s="2">
        <v>872.86240822243644</v>
      </c>
    </row>
    <row r="27" spans="1:5" x14ac:dyDescent="0.25">
      <c r="A27">
        <v>1</v>
      </c>
      <c r="B27">
        <f t="shared" si="0"/>
        <v>360</v>
      </c>
      <c r="C27">
        <v>100000</v>
      </c>
      <c r="D27">
        <v>613.15</v>
      </c>
      <c r="E27" s="2">
        <v>870.48603685528872</v>
      </c>
    </row>
    <row r="28" spans="1:5" x14ac:dyDescent="0.25">
      <c r="A28">
        <v>1</v>
      </c>
      <c r="B28">
        <f t="shared" si="0"/>
        <v>375</v>
      </c>
      <c r="C28">
        <v>100000</v>
      </c>
      <c r="D28">
        <v>623.15</v>
      </c>
      <c r="E28" s="2">
        <v>868.10789467791528</v>
      </c>
    </row>
    <row r="29" spans="1:5" x14ac:dyDescent="0.25">
      <c r="A29">
        <v>1</v>
      </c>
      <c r="B29">
        <f t="shared" si="0"/>
        <v>390</v>
      </c>
      <c r="C29">
        <v>100000</v>
      </c>
      <c r="D29">
        <v>633.15</v>
      </c>
      <c r="E29" s="2">
        <v>865.72801551645603</v>
      </c>
    </row>
    <row r="30" spans="1:5" x14ac:dyDescent="0.25">
      <c r="A30">
        <v>1</v>
      </c>
      <c r="B30">
        <f t="shared" si="0"/>
        <v>405</v>
      </c>
      <c r="C30">
        <v>100000</v>
      </c>
      <c r="D30">
        <v>643.15</v>
      </c>
      <c r="E30" s="2">
        <v>863.34643319705071</v>
      </c>
    </row>
    <row r="31" spans="1:5" x14ac:dyDescent="0.25">
      <c r="A31">
        <v>1</v>
      </c>
      <c r="B31">
        <f t="shared" si="0"/>
        <v>420</v>
      </c>
      <c r="C31">
        <v>100000</v>
      </c>
      <c r="D31">
        <v>653.15</v>
      </c>
      <c r="E31" s="2">
        <v>860.96318154583957</v>
      </c>
    </row>
    <row r="32" spans="1:5" x14ac:dyDescent="0.25">
      <c r="A32">
        <v>1</v>
      </c>
      <c r="B32">
        <f t="shared" si="0"/>
        <v>435</v>
      </c>
      <c r="C32">
        <v>100000</v>
      </c>
      <c r="D32">
        <v>663.15</v>
      </c>
      <c r="E32" s="2">
        <v>858.57829438896249</v>
      </c>
    </row>
    <row r="33" spans="1:5" x14ac:dyDescent="0.25">
      <c r="A33">
        <v>1</v>
      </c>
      <c r="B33">
        <f t="shared" si="0"/>
        <v>450</v>
      </c>
      <c r="C33">
        <v>100000</v>
      </c>
      <c r="D33">
        <v>673.15</v>
      </c>
      <c r="E33" s="2">
        <v>856.19180555255946</v>
      </c>
    </row>
    <row r="34" spans="1:5" x14ac:dyDescent="0.25">
      <c r="A34">
        <v>1</v>
      </c>
      <c r="B34">
        <f t="shared" si="0"/>
        <v>465</v>
      </c>
      <c r="C34">
        <v>100000</v>
      </c>
      <c r="D34">
        <v>683.15</v>
      </c>
      <c r="E34" s="2">
        <v>853.80374886277059</v>
      </c>
    </row>
    <row r="35" spans="1:5" x14ac:dyDescent="0.25">
      <c r="A35">
        <v>1</v>
      </c>
      <c r="B35">
        <f t="shared" si="0"/>
        <v>480</v>
      </c>
      <c r="C35">
        <v>100000</v>
      </c>
      <c r="D35">
        <v>693.15</v>
      </c>
      <c r="E35" s="2">
        <v>851.41415814573577</v>
      </c>
    </row>
    <row r="36" spans="1:5" x14ac:dyDescent="0.25">
      <c r="A36">
        <v>1</v>
      </c>
      <c r="B36">
        <f t="shared" si="0"/>
        <v>495</v>
      </c>
      <c r="C36">
        <v>100000</v>
      </c>
      <c r="D36">
        <v>703.15</v>
      </c>
      <c r="E36" s="2">
        <v>849.02306722759522</v>
      </c>
    </row>
    <row r="37" spans="1:5" x14ac:dyDescent="0.25">
      <c r="A37">
        <v>1</v>
      </c>
      <c r="B37">
        <f t="shared" si="0"/>
        <v>510</v>
      </c>
      <c r="C37">
        <v>100000</v>
      </c>
      <c r="D37">
        <v>713.15</v>
      </c>
      <c r="E37" s="2">
        <v>846.63050993448849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F4" workbookViewId="0">
      <selection activeCell="N25" sqref="N25"/>
    </sheetView>
  </sheetViews>
  <sheetFormatPr baseColWidth="10" defaultRowHeight="15" x14ac:dyDescent="0.25"/>
  <sheetData>
    <row r="1" spans="1:5" x14ac:dyDescent="0.25">
      <c r="A1" t="s">
        <v>1</v>
      </c>
      <c r="B1" t="s">
        <v>2</v>
      </c>
      <c r="C1" s="3" t="s">
        <v>9</v>
      </c>
      <c r="D1" s="3" t="s">
        <v>8</v>
      </c>
      <c r="E1" t="s">
        <v>0</v>
      </c>
    </row>
    <row r="2" spans="1:5" x14ac:dyDescent="0.25">
      <c r="E2" t="str">
        <f>A3&amp;" bars"</f>
        <v>1 bars</v>
      </c>
    </row>
    <row r="3" spans="1:5" x14ac:dyDescent="0.25">
      <c r="A3">
        <v>1</v>
      </c>
      <c r="B3">
        <v>0</v>
      </c>
      <c r="C3">
        <f>A3*100000</f>
        <v>100000</v>
      </c>
      <c r="D3">
        <f>B3+273.15</f>
        <v>273.14999999999998</v>
      </c>
      <c r="E3" s="2">
        <f>reference!$J$12+reference!$J$13*D3+reference!$J$14*D3^2+reference!$J$15*D3^3+reference!$J$16*C3</f>
        <v>950.06784671527657</v>
      </c>
    </row>
    <row r="4" spans="1:5" x14ac:dyDescent="0.25">
      <c r="A4">
        <f>A3</f>
        <v>1</v>
      </c>
      <c r="B4">
        <f>B3+15</f>
        <v>15</v>
      </c>
      <c r="C4">
        <f t="shared" ref="C4:C37" si="0">A4*100000</f>
        <v>100000</v>
      </c>
      <c r="D4">
        <f t="shared" ref="D4:D37" si="1">B4+273.15</f>
        <v>288.14999999999998</v>
      </c>
      <c r="E4" s="2">
        <f>reference!$J$12+reference!$J$13*D4+reference!$J$14*D4^2+reference!$J$15*D4^3+reference!$J$16*C4</f>
        <v>946.6183247010963</v>
      </c>
    </row>
    <row r="5" spans="1:5" x14ac:dyDescent="0.25">
      <c r="A5">
        <f t="shared" ref="A5:A13" si="2">A4</f>
        <v>1</v>
      </c>
      <c r="B5">
        <f t="shared" ref="B5:B37" si="3">B4+15</f>
        <v>30</v>
      </c>
      <c r="C5">
        <f t="shared" si="0"/>
        <v>100000</v>
      </c>
      <c r="D5">
        <f t="shared" si="1"/>
        <v>303.14999999999998</v>
      </c>
      <c r="E5" s="2">
        <f>reference!$J$12+reference!$J$13*D5+reference!$J$14*D5^2+reference!$J$15*D5^3+reference!$J$16*C5</f>
        <v>943.16234482742038</v>
      </c>
    </row>
    <row r="6" spans="1:5" x14ac:dyDescent="0.25">
      <c r="A6">
        <f t="shared" si="2"/>
        <v>1</v>
      </c>
      <c r="B6">
        <f t="shared" si="3"/>
        <v>45</v>
      </c>
      <c r="C6">
        <f t="shared" si="0"/>
        <v>100000</v>
      </c>
      <c r="D6">
        <f t="shared" si="1"/>
        <v>318.14999999999998</v>
      </c>
      <c r="E6" s="2">
        <f>reference!$J$12+reference!$J$13*D6+reference!$J$14*D6^2+reference!$J$15*D6^3+reference!$J$16*C6</f>
        <v>939.70002125747101</v>
      </c>
    </row>
    <row r="7" spans="1:5" x14ac:dyDescent="0.25">
      <c r="A7">
        <f t="shared" si="2"/>
        <v>1</v>
      </c>
      <c r="B7">
        <f t="shared" si="3"/>
        <v>60</v>
      </c>
      <c r="C7">
        <f t="shared" si="0"/>
        <v>100000</v>
      </c>
      <c r="D7">
        <f t="shared" si="1"/>
        <v>333.15</v>
      </c>
      <c r="E7" s="2">
        <f>reference!$J$12+reference!$J$13*D7+reference!$J$14*D7^2+reference!$J$15*D7^3+reference!$J$16*C7</f>
        <v>936.2314681544708</v>
      </c>
    </row>
    <row r="8" spans="1:5" x14ac:dyDescent="0.25">
      <c r="A8">
        <f t="shared" si="2"/>
        <v>1</v>
      </c>
      <c r="B8">
        <f t="shared" si="3"/>
        <v>75</v>
      </c>
      <c r="C8">
        <f t="shared" si="0"/>
        <v>100000</v>
      </c>
      <c r="D8">
        <f t="shared" si="1"/>
        <v>348.15</v>
      </c>
      <c r="E8" s="2">
        <f>reference!$J$12+reference!$J$13*D8+reference!$J$14*D8^2+reference!$J$15*D8^3+reference!$J$16*C8</f>
        <v>932.75679968164241</v>
      </c>
    </row>
    <row r="9" spans="1:5" x14ac:dyDescent="0.25">
      <c r="A9">
        <f t="shared" si="2"/>
        <v>1</v>
      </c>
      <c r="B9">
        <f t="shared" si="3"/>
        <v>90</v>
      </c>
      <c r="C9">
        <f t="shared" si="0"/>
        <v>100000</v>
      </c>
      <c r="D9">
        <f t="shared" si="1"/>
        <v>363.15</v>
      </c>
      <c r="E9" s="2">
        <f>reference!$J$12+reference!$J$13*D9+reference!$J$14*D9^2+reference!$J$15*D9^3+reference!$J$16*C9</f>
        <v>929.27613000220833</v>
      </c>
    </row>
    <row r="10" spans="1:5" x14ac:dyDescent="0.25">
      <c r="A10">
        <f t="shared" si="2"/>
        <v>1</v>
      </c>
      <c r="B10">
        <f t="shared" si="3"/>
        <v>105</v>
      </c>
      <c r="C10">
        <f t="shared" si="0"/>
        <v>100000</v>
      </c>
      <c r="D10">
        <f t="shared" si="1"/>
        <v>378.15</v>
      </c>
      <c r="E10" s="2">
        <f>reference!$J$12+reference!$J$13*D10+reference!$J$14*D10^2+reference!$J$15*D10^3+reference!$J$16*C10</f>
        <v>925.78957327939077</v>
      </c>
    </row>
    <row r="11" spans="1:5" x14ac:dyDescent="0.25">
      <c r="A11">
        <f t="shared" si="2"/>
        <v>1</v>
      </c>
      <c r="B11">
        <f t="shared" si="3"/>
        <v>120</v>
      </c>
      <c r="C11">
        <f t="shared" si="0"/>
        <v>100000</v>
      </c>
      <c r="D11">
        <f t="shared" si="1"/>
        <v>393.15</v>
      </c>
      <c r="E11" s="2">
        <f>reference!$J$12+reference!$J$13*D11+reference!$J$14*D11^2+reference!$J$15*D11^3+reference!$J$16*C11</f>
        <v>922.29724367641268</v>
      </c>
    </row>
    <row r="12" spans="1:5" x14ac:dyDescent="0.25">
      <c r="A12">
        <f t="shared" si="2"/>
        <v>1</v>
      </c>
      <c r="B12">
        <f t="shared" si="3"/>
        <v>135</v>
      </c>
      <c r="C12">
        <f t="shared" si="0"/>
        <v>100000</v>
      </c>
      <c r="D12">
        <f t="shared" si="1"/>
        <v>408.15</v>
      </c>
      <c r="E12" s="2">
        <f>reference!$J$12+reference!$J$13*D12+reference!$J$14*D12^2+reference!$J$15*D12^3+reference!$J$16*C12</f>
        <v>918.79925535649625</v>
      </c>
    </row>
    <row r="13" spans="1:5" x14ac:dyDescent="0.25">
      <c r="A13">
        <f t="shared" si="2"/>
        <v>1</v>
      </c>
      <c r="B13">
        <f t="shared" si="3"/>
        <v>150</v>
      </c>
      <c r="C13">
        <f t="shared" si="0"/>
        <v>100000</v>
      </c>
      <c r="D13">
        <f t="shared" si="1"/>
        <v>423.15</v>
      </c>
      <c r="E13" s="2">
        <f>reference!$J$12+reference!$J$13*D13+reference!$J$14*D13^2+reference!$J$15*D13^3+reference!$J$16*C13</f>
        <v>915.29572248286399</v>
      </c>
    </row>
    <row r="14" spans="1:5" x14ac:dyDescent="0.25">
      <c r="A14">
        <f>A13</f>
        <v>1</v>
      </c>
      <c r="B14">
        <f t="shared" si="3"/>
        <v>165</v>
      </c>
      <c r="C14">
        <f t="shared" si="0"/>
        <v>100000</v>
      </c>
      <c r="D14">
        <f t="shared" si="1"/>
        <v>438.15</v>
      </c>
      <c r="E14" s="2">
        <f>reference!$J$12+reference!$J$13*D14+reference!$J$14*D14^2+reference!$J$15*D14^3+reference!$J$16*C14</f>
        <v>911.78675921873833</v>
      </c>
    </row>
    <row r="15" spans="1:5" x14ac:dyDescent="0.25">
      <c r="A15">
        <f t="shared" ref="A15:A19" si="4">A14</f>
        <v>1</v>
      </c>
      <c r="B15">
        <f t="shared" si="3"/>
        <v>180</v>
      </c>
      <c r="C15">
        <f t="shared" si="0"/>
        <v>100000</v>
      </c>
      <c r="D15">
        <f t="shared" si="1"/>
        <v>453.15</v>
      </c>
      <c r="E15" s="2">
        <f>reference!$J$12+reference!$J$13*D15+reference!$J$14*D15^2+reference!$J$15*D15^3+reference!$J$16*C15</f>
        <v>908.2724797273421</v>
      </c>
    </row>
    <row r="16" spans="1:5" x14ac:dyDescent="0.25">
      <c r="A16">
        <f t="shared" si="4"/>
        <v>1</v>
      </c>
      <c r="B16">
        <f t="shared" si="3"/>
        <v>195</v>
      </c>
      <c r="C16">
        <f t="shared" si="0"/>
        <v>100000</v>
      </c>
      <c r="D16">
        <f t="shared" si="1"/>
        <v>468.15</v>
      </c>
      <c r="E16" s="2">
        <f>reference!$J$12+reference!$J$13*D16+reference!$J$14*D16^2+reference!$J$15*D16^3+reference!$J$16*C16</f>
        <v>904.7529981718975</v>
      </c>
    </row>
    <row r="17" spans="1:5" x14ac:dyDescent="0.25">
      <c r="A17">
        <f t="shared" si="4"/>
        <v>1</v>
      </c>
      <c r="B17">
        <f t="shared" si="3"/>
        <v>210</v>
      </c>
      <c r="C17">
        <f t="shared" si="0"/>
        <v>100000</v>
      </c>
      <c r="D17">
        <f t="shared" si="1"/>
        <v>483.15</v>
      </c>
      <c r="E17" s="2">
        <f>reference!$J$12+reference!$J$13*D17+reference!$J$14*D17^2+reference!$J$15*D17^3+reference!$J$16*C17</f>
        <v>901.22842871562716</v>
      </c>
    </row>
    <row r="18" spans="1:5" x14ac:dyDescent="0.25">
      <c r="A18">
        <f t="shared" si="4"/>
        <v>1</v>
      </c>
      <c r="B18">
        <f t="shared" si="3"/>
        <v>225</v>
      </c>
      <c r="C18">
        <f t="shared" si="0"/>
        <v>100000</v>
      </c>
      <c r="D18">
        <f t="shared" si="1"/>
        <v>498.15</v>
      </c>
      <c r="E18" s="2">
        <f>reference!$J$12+reference!$J$13*D18+reference!$J$14*D18^2+reference!$J$15*D18^3+reference!$J$16*C18</f>
        <v>897.69888552175348</v>
      </c>
    </row>
    <row r="19" spans="1:5" x14ac:dyDescent="0.25">
      <c r="A19">
        <f t="shared" si="4"/>
        <v>1</v>
      </c>
      <c r="B19">
        <f t="shared" si="3"/>
        <v>240</v>
      </c>
      <c r="C19">
        <f t="shared" si="0"/>
        <v>100000</v>
      </c>
      <c r="D19">
        <f t="shared" si="1"/>
        <v>513.15</v>
      </c>
      <c r="E19" s="2">
        <f>reference!$J$12+reference!$J$13*D19+reference!$J$14*D19^2+reference!$J$15*D19^3+reference!$J$16*C19</f>
        <v>894.1644827534991</v>
      </c>
    </row>
    <row r="20" spans="1:5" x14ac:dyDescent="0.25">
      <c r="A20">
        <f>A19</f>
        <v>1</v>
      </c>
      <c r="B20">
        <f t="shared" si="3"/>
        <v>255</v>
      </c>
      <c r="C20">
        <f t="shared" si="0"/>
        <v>100000</v>
      </c>
      <c r="D20">
        <f t="shared" si="1"/>
        <v>528.15</v>
      </c>
      <c r="E20" s="2">
        <f>reference!$J$12+reference!$J$13*D20+reference!$J$14*D20^2+reference!$J$15*D20^3+reference!$J$16*C20</f>
        <v>890.62533457408654</v>
      </c>
    </row>
    <row r="21" spans="1:5" x14ac:dyDescent="0.25">
      <c r="A21">
        <f t="shared" ref="A21:A37" si="5">A20</f>
        <v>1</v>
      </c>
      <c r="B21">
        <f t="shared" si="3"/>
        <v>270</v>
      </c>
      <c r="C21">
        <f t="shared" si="0"/>
        <v>100000</v>
      </c>
      <c r="D21">
        <f t="shared" si="1"/>
        <v>543.15</v>
      </c>
      <c r="E21" s="2">
        <f>reference!$J$12+reference!$J$13*D21+reference!$J$14*D21^2+reference!$J$15*D21^3+reference!$J$16*C21</f>
        <v>887.08155514673797</v>
      </c>
    </row>
    <row r="22" spans="1:5" x14ac:dyDescent="0.25">
      <c r="A22">
        <f t="shared" si="5"/>
        <v>1</v>
      </c>
      <c r="B22">
        <f t="shared" si="3"/>
        <v>285</v>
      </c>
      <c r="C22">
        <f t="shared" si="0"/>
        <v>100000</v>
      </c>
      <c r="D22">
        <f t="shared" si="1"/>
        <v>558.15</v>
      </c>
      <c r="E22" s="2">
        <f>reference!$J$12+reference!$J$13*D22+reference!$J$14*D22^2+reference!$J$15*D22^3+reference!$J$16*C22</f>
        <v>883.53325863467626</v>
      </c>
    </row>
    <row r="23" spans="1:5" x14ac:dyDescent="0.25">
      <c r="A23">
        <f t="shared" si="5"/>
        <v>1</v>
      </c>
      <c r="B23">
        <f t="shared" si="3"/>
        <v>300</v>
      </c>
      <c r="C23">
        <f t="shared" si="0"/>
        <v>100000</v>
      </c>
      <c r="D23">
        <f t="shared" si="1"/>
        <v>573.15</v>
      </c>
      <c r="E23" s="2">
        <f>reference!$J$12+reference!$J$13*D23+reference!$J$14*D23^2+reference!$J$15*D23^3+reference!$J$16*C23</f>
        <v>879.98055920112381</v>
      </c>
    </row>
    <row r="24" spans="1:5" x14ac:dyDescent="0.25">
      <c r="A24">
        <f t="shared" si="5"/>
        <v>1</v>
      </c>
      <c r="B24">
        <f t="shared" si="3"/>
        <v>315</v>
      </c>
      <c r="C24">
        <f t="shared" si="0"/>
        <v>100000</v>
      </c>
      <c r="D24">
        <f t="shared" si="1"/>
        <v>588.15</v>
      </c>
      <c r="E24" s="2">
        <f>reference!$J$12+reference!$J$13*D24+reference!$J$14*D24^2+reference!$J$15*D24^3+reference!$J$16*C24</f>
        <v>876.42357100930292</v>
      </c>
    </row>
    <row r="25" spans="1:5" x14ac:dyDescent="0.25">
      <c r="A25">
        <f t="shared" si="5"/>
        <v>1</v>
      </c>
      <c r="B25">
        <f t="shared" si="3"/>
        <v>330</v>
      </c>
      <c r="C25">
        <f t="shared" si="0"/>
        <v>100000</v>
      </c>
      <c r="D25">
        <f t="shared" si="1"/>
        <v>603.15</v>
      </c>
      <c r="E25" s="2">
        <f>reference!$J$12+reference!$J$13*D25+reference!$J$14*D25^2+reference!$J$15*D25^3+reference!$J$16*C25</f>
        <v>872.86240822243644</v>
      </c>
    </row>
    <row r="26" spans="1:5" x14ac:dyDescent="0.25">
      <c r="A26">
        <f t="shared" si="5"/>
        <v>1</v>
      </c>
      <c r="B26">
        <f t="shared" si="3"/>
        <v>345</v>
      </c>
      <c r="C26">
        <f t="shared" si="0"/>
        <v>100000</v>
      </c>
      <c r="D26">
        <f t="shared" si="1"/>
        <v>618.15</v>
      </c>
      <c r="E26" s="2">
        <f>reference!$J$12+reference!$J$13*D26+reference!$J$14*D26^2+reference!$J$15*D26^3+reference!$J$16*C26</f>
        <v>869.29718500374656</v>
      </c>
    </row>
    <row r="27" spans="1:5" x14ac:dyDescent="0.25">
      <c r="A27">
        <f t="shared" si="5"/>
        <v>1</v>
      </c>
      <c r="B27">
        <f t="shared" si="3"/>
        <v>360</v>
      </c>
      <c r="C27">
        <f t="shared" si="0"/>
        <v>100000</v>
      </c>
      <c r="D27">
        <f t="shared" si="1"/>
        <v>633.15</v>
      </c>
      <c r="E27" s="2">
        <f>reference!$J$12+reference!$J$13*D27+reference!$J$14*D27^2+reference!$J$15*D27^3+reference!$J$16*C27</f>
        <v>865.72801551645603</v>
      </c>
    </row>
    <row r="28" spans="1:5" x14ac:dyDescent="0.25">
      <c r="A28">
        <f t="shared" si="5"/>
        <v>1</v>
      </c>
      <c r="B28">
        <f t="shared" si="3"/>
        <v>375</v>
      </c>
      <c r="C28">
        <f t="shared" si="0"/>
        <v>100000</v>
      </c>
      <c r="D28">
        <f t="shared" si="1"/>
        <v>648.15</v>
      </c>
      <c r="E28" s="2">
        <f>reference!$J$12+reference!$J$13*D28+reference!$J$14*D28^2+reference!$J$15*D28^3+reference!$J$16*C28</f>
        <v>862.15501392378712</v>
      </c>
    </row>
    <row r="29" spans="1:5" x14ac:dyDescent="0.25">
      <c r="A29">
        <f t="shared" si="5"/>
        <v>1</v>
      </c>
      <c r="B29">
        <f t="shared" si="3"/>
        <v>390</v>
      </c>
      <c r="C29">
        <f t="shared" si="0"/>
        <v>100000</v>
      </c>
      <c r="D29">
        <f t="shared" si="1"/>
        <v>663.15</v>
      </c>
      <c r="E29" s="2">
        <f>reference!$J$12+reference!$J$13*D29+reference!$J$14*D29^2+reference!$J$15*D29^3+reference!$J$16*C29</f>
        <v>858.57829438896249</v>
      </c>
    </row>
    <row r="30" spans="1:5" x14ac:dyDescent="0.25">
      <c r="A30">
        <f t="shared" si="5"/>
        <v>1</v>
      </c>
      <c r="B30">
        <f t="shared" si="3"/>
        <v>405</v>
      </c>
      <c r="C30">
        <f t="shared" si="0"/>
        <v>100000</v>
      </c>
      <c r="D30">
        <f t="shared" si="1"/>
        <v>678.15</v>
      </c>
      <c r="E30" s="2">
        <f>reference!$J$12+reference!$J$13*D30+reference!$J$14*D30^2+reference!$J$15*D30^3+reference!$J$16*C30</f>
        <v>854.99797107520453</v>
      </c>
    </row>
    <row r="31" spans="1:5" x14ac:dyDescent="0.25">
      <c r="A31">
        <f t="shared" si="5"/>
        <v>1</v>
      </c>
      <c r="B31">
        <f t="shared" si="3"/>
        <v>420</v>
      </c>
      <c r="C31">
        <f t="shared" si="0"/>
        <v>100000</v>
      </c>
      <c r="D31">
        <f t="shared" si="1"/>
        <v>693.15</v>
      </c>
      <c r="E31" s="2">
        <f>reference!$J$12+reference!$J$13*D31+reference!$J$14*D31^2+reference!$J$15*D31^3+reference!$J$16*C31</f>
        <v>851.41415814573577</v>
      </c>
    </row>
    <row r="32" spans="1:5" x14ac:dyDescent="0.25">
      <c r="A32">
        <f t="shared" si="5"/>
        <v>1</v>
      </c>
      <c r="B32">
        <f t="shared" si="3"/>
        <v>435</v>
      </c>
      <c r="C32">
        <f t="shared" si="0"/>
        <v>100000</v>
      </c>
      <c r="D32">
        <f t="shared" si="1"/>
        <v>708.15</v>
      </c>
      <c r="E32" s="2">
        <f>reference!$J$12+reference!$J$13*D32+reference!$J$14*D32^2+reference!$J$15*D32^3+reference!$J$16*C32</f>
        <v>847.82696976377883</v>
      </c>
    </row>
    <row r="33" spans="1:5" x14ac:dyDescent="0.25">
      <c r="A33">
        <f t="shared" si="5"/>
        <v>1</v>
      </c>
      <c r="B33">
        <f t="shared" si="3"/>
        <v>450</v>
      </c>
      <c r="C33">
        <f t="shared" si="0"/>
        <v>100000</v>
      </c>
      <c r="D33">
        <f t="shared" si="1"/>
        <v>723.15</v>
      </c>
      <c r="E33" s="2">
        <f>reference!$J$12+reference!$J$13*D33+reference!$J$14*D33^2+reference!$J$15*D33^3+reference!$J$16*C33</f>
        <v>844.23652009255613</v>
      </c>
    </row>
    <row r="34" spans="1:5" x14ac:dyDescent="0.25">
      <c r="A34">
        <f t="shared" si="5"/>
        <v>1</v>
      </c>
      <c r="B34">
        <f t="shared" si="3"/>
        <v>465</v>
      </c>
      <c r="C34">
        <f t="shared" si="0"/>
        <v>100000</v>
      </c>
      <c r="D34">
        <f t="shared" si="1"/>
        <v>738.15</v>
      </c>
      <c r="E34" s="2">
        <f>reference!$J$12+reference!$J$13*D34+reference!$J$14*D34^2+reference!$J$15*D34^3+reference!$J$16*C34</f>
        <v>840.64292329529019</v>
      </c>
    </row>
    <row r="35" spans="1:5" x14ac:dyDescent="0.25">
      <c r="A35">
        <f t="shared" si="5"/>
        <v>1</v>
      </c>
      <c r="B35">
        <f t="shared" si="3"/>
        <v>480</v>
      </c>
      <c r="C35">
        <f t="shared" si="0"/>
        <v>100000</v>
      </c>
      <c r="D35">
        <f t="shared" si="1"/>
        <v>753.15</v>
      </c>
      <c r="E35" s="2">
        <f>reference!$J$12+reference!$J$13*D35+reference!$J$14*D35^2+reference!$J$15*D35^3+reference!$J$16*C35</f>
        <v>837.04629353520329</v>
      </c>
    </row>
    <row r="36" spans="1:5" x14ac:dyDescent="0.25">
      <c r="A36">
        <f t="shared" si="5"/>
        <v>1</v>
      </c>
      <c r="B36">
        <f t="shared" si="3"/>
        <v>495</v>
      </c>
      <c r="C36">
        <f t="shared" si="0"/>
        <v>100000</v>
      </c>
      <c r="D36">
        <f t="shared" si="1"/>
        <v>768.15</v>
      </c>
      <c r="E36" s="2">
        <f>reference!$J$12+reference!$J$13*D36+reference!$J$14*D36^2+reference!$J$15*D36^3+reference!$J$16*C36</f>
        <v>833.44674497551819</v>
      </c>
    </row>
    <row r="37" spans="1:5" x14ac:dyDescent="0.25">
      <c r="A37">
        <f t="shared" si="5"/>
        <v>1</v>
      </c>
      <c r="B37">
        <f t="shared" si="3"/>
        <v>510</v>
      </c>
      <c r="C37">
        <f t="shared" si="0"/>
        <v>100000</v>
      </c>
      <c r="D37">
        <f t="shared" si="1"/>
        <v>783.15</v>
      </c>
      <c r="E37" s="2">
        <f>reference!$J$12+reference!$J$13*D37+reference!$J$14*D37^2+reference!$J$15*D37^3+reference!$J$16*C37</f>
        <v>829.84439177945728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5" sqref="E5"/>
    </sheetView>
  </sheetViews>
  <sheetFormatPr baseColWidth="10" defaultRowHeight="15" x14ac:dyDescent="0.25"/>
  <sheetData>
    <row r="1" spans="1:5" x14ac:dyDescent="0.25">
      <c r="A1" t="s">
        <v>1</v>
      </c>
      <c r="B1" t="s">
        <v>2</v>
      </c>
      <c r="C1" s="3" t="s">
        <v>9</v>
      </c>
      <c r="D1" s="3" t="s">
        <v>8</v>
      </c>
      <c r="E1" t="s">
        <v>0</v>
      </c>
    </row>
    <row r="2" spans="1:5" x14ac:dyDescent="0.25">
      <c r="E2" t="str">
        <f>A3&amp;" bars"</f>
        <v>4 bars</v>
      </c>
    </row>
    <row r="3" spans="1:5" x14ac:dyDescent="0.25">
      <c r="A3">
        <v>4</v>
      </c>
      <c r="B3">
        <v>100</v>
      </c>
      <c r="C3">
        <f>A3*100000</f>
        <v>400000</v>
      </c>
      <c r="D3">
        <f>B3+273.15</f>
        <v>373.15</v>
      </c>
      <c r="E3" s="2">
        <f>reference!$J$12+reference!$J$13*D3+reference!$J$14*D3^2+reference!$J$15*D3^3+reference!$J$16*C3</f>
        <v>927.02020592248243</v>
      </c>
    </row>
    <row r="4" spans="1:5" x14ac:dyDescent="0.25">
      <c r="A4">
        <v>4</v>
      </c>
      <c r="B4">
        <f>B3+15</f>
        <v>115</v>
      </c>
      <c r="C4">
        <f t="shared" ref="C4:C37" si="0">A4*100000</f>
        <v>400000</v>
      </c>
      <c r="D4">
        <f t="shared" ref="D4:D37" si="1">B4+273.15</f>
        <v>388.15</v>
      </c>
      <c r="E4" s="2">
        <f>reference!$J$12+reference!$J$13*D4+reference!$J$14*D4^2+reference!$J$15*D4^3+reference!$J$16*C4</f>
        <v>923.52978792808869</v>
      </c>
    </row>
    <row r="5" spans="1:5" x14ac:dyDescent="0.25">
      <c r="A5">
        <v>4</v>
      </c>
      <c r="B5">
        <f t="shared" ref="B5:B37" si="2">B4+15</f>
        <v>130</v>
      </c>
      <c r="C5">
        <f t="shared" si="0"/>
        <v>400000</v>
      </c>
      <c r="D5">
        <f t="shared" si="1"/>
        <v>403.15</v>
      </c>
      <c r="E5" s="2">
        <f>reference!$J$12+reference!$J$13*D5+reference!$J$14*D5^2+reference!$J$15*D5^3+reference!$J$16*C5</f>
        <v>920.03367316234903</v>
      </c>
    </row>
    <row r="6" spans="1:5" x14ac:dyDescent="0.25">
      <c r="A6">
        <v>4</v>
      </c>
      <c r="B6">
        <f t="shared" si="2"/>
        <v>145</v>
      </c>
      <c r="C6">
        <f t="shared" si="0"/>
        <v>400000</v>
      </c>
      <c r="D6">
        <f t="shared" si="1"/>
        <v>418.15</v>
      </c>
      <c r="E6" s="2">
        <f>reference!$J$12+reference!$J$13*D6+reference!$J$14*D6^2+reference!$J$15*D6^3+reference!$J$16*C6</f>
        <v>916.53197578848619</v>
      </c>
    </row>
    <row r="7" spans="1:5" x14ac:dyDescent="0.25">
      <c r="A7">
        <v>4</v>
      </c>
      <c r="B7">
        <f t="shared" si="2"/>
        <v>160</v>
      </c>
      <c r="C7">
        <f t="shared" si="0"/>
        <v>400000</v>
      </c>
      <c r="D7">
        <f t="shared" si="1"/>
        <v>433.15</v>
      </c>
      <c r="E7" s="2">
        <f>reference!$J$12+reference!$J$13*D7+reference!$J$14*D7^2+reference!$J$15*D7^3+reference!$J$16*C7</f>
        <v>913.02480996972258</v>
      </c>
    </row>
    <row r="8" spans="1:5" x14ac:dyDescent="0.25">
      <c r="A8">
        <v>4</v>
      </c>
      <c r="B8">
        <f t="shared" si="2"/>
        <v>175</v>
      </c>
      <c r="C8">
        <f t="shared" si="0"/>
        <v>400000</v>
      </c>
      <c r="D8">
        <f t="shared" si="1"/>
        <v>448.15</v>
      </c>
      <c r="E8" s="2">
        <f>reference!$J$12+reference!$J$13*D8+reference!$J$14*D8^2+reference!$J$15*D8^3+reference!$J$16*C8</f>
        <v>909.51228986928072</v>
      </c>
    </row>
    <row r="9" spans="1:5" x14ac:dyDescent="0.25">
      <c r="A9">
        <v>4</v>
      </c>
      <c r="B9">
        <f t="shared" si="2"/>
        <v>190</v>
      </c>
      <c r="C9">
        <f t="shared" si="0"/>
        <v>400000</v>
      </c>
      <c r="D9">
        <f t="shared" si="1"/>
        <v>463.15</v>
      </c>
      <c r="E9" s="2">
        <f>reference!$J$12+reference!$J$13*D9+reference!$J$14*D9^2+reference!$J$15*D9^3+reference!$J$16*C9</f>
        <v>905.99452965038301</v>
      </c>
    </row>
    <row r="10" spans="1:5" x14ac:dyDescent="0.25">
      <c r="A10">
        <v>4</v>
      </c>
      <c r="B10">
        <f t="shared" si="2"/>
        <v>205</v>
      </c>
      <c r="C10">
        <f t="shared" si="0"/>
        <v>400000</v>
      </c>
      <c r="D10">
        <f t="shared" si="1"/>
        <v>478.15</v>
      </c>
      <c r="E10" s="2">
        <f>reference!$J$12+reference!$J$13*D10+reference!$J$14*D10^2+reference!$J$15*D10^3+reference!$J$16*C10</f>
        <v>902.47164347625221</v>
      </c>
    </row>
    <row r="11" spans="1:5" x14ac:dyDescent="0.25">
      <c r="A11">
        <v>4</v>
      </c>
      <c r="B11">
        <f t="shared" si="2"/>
        <v>220</v>
      </c>
      <c r="C11">
        <f t="shared" si="0"/>
        <v>400000</v>
      </c>
      <c r="D11">
        <f t="shared" si="1"/>
        <v>493.15</v>
      </c>
      <c r="E11" s="2">
        <f>reference!$J$12+reference!$J$13*D11+reference!$J$14*D11^2+reference!$J$15*D11^3+reference!$J$16*C11</f>
        <v>898.94374551011049</v>
      </c>
    </row>
    <row r="12" spans="1:5" x14ac:dyDescent="0.25">
      <c r="A12">
        <v>4</v>
      </c>
      <c r="B12">
        <f t="shared" si="2"/>
        <v>235</v>
      </c>
      <c r="C12">
        <f t="shared" si="0"/>
        <v>400000</v>
      </c>
      <c r="D12">
        <f t="shared" si="1"/>
        <v>508.15</v>
      </c>
      <c r="E12" s="2">
        <f>reference!$J$12+reference!$J$13*D12+reference!$J$14*D12^2+reference!$J$15*D12^3+reference!$J$16*C12</f>
        <v>895.41094991518037</v>
      </c>
    </row>
    <row r="13" spans="1:5" x14ac:dyDescent="0.25">
      <c r="A13">
        <v>4</v>
      </c>
      <c r="B13">
        <f t="shared" si="2"/>
        <v>250</v>
      </c>
      <c r="C13">
        <f t="shared" si="0"/>
        <v>400000</v>
      </c>
      <c r="D13">
        <f t="shared" si="1"/>
        <v>523.15</v>
      </c>
      <c r="E13" s="2">
        <f>reference!$J$12+reference!$J$13*D13+reference!$J$14*D13^2+reference!$J$15*D13^3+reference!$J$16*C13</f>
        <v>891.87337085468471</v>
      </c>
    </row>
    <row r="14" spans="1:5" x14ac:dyDescent="0.25">
      <c r="A14">
        <v>4</v>
      </c>
      <c r="B14">
        <f t="shared" si="2"/>
        <v>265</v>
      </c>
      <c r="C14">
        <f t="shared" si="0"/>
        <v>400000</v>
      </c>
      <c r="D14">
        <f t="shared" si="1"/>
        <v>538.15</v>
      </c>
      <c r="E14" s="2">
        <f>reference!$J$12+reference!$J$13*D14+reference!$J$14*D14^2+reference!$J$15*D14^3+reference!$J$16*C14</f>
        <v>888.33112249184569</v>
      </c>
    </row>
    <row r="15" spans="1:5" x14ac:dyDescent="0.25">
      <c r="A15">
        <v>4</v>
      </c>
      <c r="B15">
        <f t="shared" si="2"/>
        <v>280</v>
      </c>
      <c r="C15">
        <f t="shared" si="0"/>
        <v>400000</v>
      </c>
      <c r="D15">
        <f t="shared" si="1"/>
        <v>553.15</v>
      </c>
      <c r="E15" s="2">
        <f>reference!$J$12+reference!$J$13*D15+reference!$J$14*D15^2+reference!$J$15*D15^3+reference!$J$16*C15</f>
        <v>884.78431898988583</v>
      </c>
    </row>
    <row r="16" spans="1:5" x14ac:dyDescent="0.25">
      <c r="A16">
        <v>4</v>
      </c>
      <c r="B16">
        <f t="shared" si="2"/>
        <v>295</v>
      </c>
      <c r="C16">
        <f t="shared" si="0"/>
        <v>400000</v>
      </c>
      <c r="D16">
        <f t="shared" si="1"/>
        <v>568.15</v>
      </c>
      <c r="E16" s="2">
        <f>reference!$J$12+reference!$J$13*D16+reference!$J$14*D16^2+reference!$J$15*D16^3+reference!$J$16*C16</f>
        <v>881.23307451202777</v>
      </c>
    </row>
    <row r="17" spans="1:5" x14ac:dyDescent="0.25">
      <c r="A17">
        <v>4</v>
      </c>
      <c r="B17">
        <f t="shared" si="2"/>
        <v>310</v>
      </c>
      <c r="C17">
        <f t="shared" si="0"/>
        <v>400000</v>
      </c>
      <c r="D17">
        <f t="shared" si="1"/>
        <v>583.15</v>
      </c>
      <c r="E17" s="2">
        <f>reference!$J$12+reference!$J$13*D17+reference!$J$14*D17^2+reference!$J$15*D17^3+reference!$J$16*C17</f>
        <v>877.67750322149391</v>
      </c>
    </row>
    <row r="18" spans="1:5" x14ac:dyDescent="0.25">
      <c r="A18">
        <v>4</v>
      </c>
      <c r="B18">
        <f t="shared" si="2"/>
        <v>325</v>
      </c>
      <c r="C18">
        <f t="shared" si="0"/>
        <v>400000</v>
      </c>
      <c r="D18">
        <f t="shared" si="1"/>
        <v>598.15</v>
      </c>
      <c r="E18" s="2">
        <f>reference!$J$12+reference!$J$13*D18+reference!$J$14*D18^2+reference!$J$15*D18^3+reference!$J$16*C18</f>
        <v>874.11771928150688</v>
      </c>
    </row>
    <row r="19" spans="1:5" x14ac:dyDescent="0.25">
      <c r="A19">
        <v>4</v>
      </c>
      <c r="B19">
        <f t="shared" si="2"/>
        <v>340</v>
      </c>
      <c r="C19">
        <f t="shared" si="0"/>
        <v>400000</v>
      </c>
      <c r="D19">
        <f t="shared" si="1"/>
        <v>613.15</v>
      </c>
      <c r="E19" s="2">
        <f>reference!$J$12+reference!$J$13*D19+reference!$J$14*D19^2+reference!$J$15*D19^3+reference!$J$16*C19</f>
        <v>870.55383685528875</v>
      </c>
    </row>
    <row r="20" spans="1:5" x14ac:dyDescent="0.25">
      <c r="A20">
        <v>4</v>
      </c>
      <c r="B20">
        <f t="shared" si="2"/>
        <v>355</v>
      </c>
      <c r="C20">
        <f t="shared" si="0"/>
        <v>400000</v>
      </c>
      <c r="D20">
        <f t="shared" si="1"/>
        <v>628.15</v>
      </c>
      <c r="E20" s="2">
        <f>reference!$J$12+reference!$J$13*D20+reference!$J$14*D20^2+reference!$J$15*D20^3+reference!$J$16*C20</f>
        <v>866.98597010606272</v>
      </c>
    </row>
    <row r="21" spans="1:5" x14ac:dyDescent="0.25">
      <c r="A21">
        <v>4</v>
      </c>
      <c r="B21">
        <f t="shared" si="2"/>
        <v>370</v>
      </c>
      <c r="C21">
        <f t="shared" si="0"/>
        <v>400000</v>
      </c>
      <c r="D21">
        <f t="shared" si="1"/>
        <v>643.15</v>
      </c>
      <c r="E21" s="2">
        <f>reference!$J$12+reference!$J$13*D21+reference!$J$14*D21^2+reference!$J$15*D21^3+reference!$J$16*C21</f>
        <v>863.41423319705075</v>
      </c>
    </row>
    <row r="22" spans="1:5" x14ac:dyDescent="0.25">
      <c r="A22">
        <v>4</v>
      </c>
      <c r="B22">
        <f t="shared" si="2"/>
        <v>385</v>
      </c>
      <c r="C22">
        <f t="shared" si="0"/>
        <v>400000</v>
      </c>
      <c r="D22">
        <f t="shared" si="1"/>
        <v>658.15</v>
      </c>
      <c r="E22" s="2">
        <f>reference!$J$12+reference!$J$13*D22+reference!$J$14*D22^2+reference!$J$15*D22^3+reference!$J$16*C22</f>
        <v>859.83874029147546</v>
      </c>
    </row>
    <row r="23" spans="1:5" x14ac:dyDescent="0.25">
      <c r="A23">
        <v>4</v>
      </c>
      <c r="B23">
        <f t="shared" si="2"/>
        <v>400</v>
      </c>
      <c r="C23">
        <f t="shared" si="0"/>
        <v>400000</v>
      </c>
      <c r="D23">
        <f t="shared" si="1"/>
        <v>673.15</v>
      </c>
      <c r="E23" s="2">
        <f>reference!$J$12+reference!$J$13*D23+reference!$J$14*D23^2+reference!$J$15*D23^3+reference!$J$16*C23</f>
        <v>856.25960555255949</v>
      </c>
    </row>
    <row r="24" spans="1:5" x14ac:dyDescent="0.25">
      <c r="A24">
        <v>4</v>
      </c>
      <c r="B24">
        <f t="shared" si="2"/>
        <v>415</v>
      </c>
      <c r="C24">
        <f t="shared" si="0"/>
        <v>400000</v>
      </c>
      <c r="D24">
        <f t="shared" si="1"/>
        <v>688.15</v>
      </c>
      <c r="E24" s="2">
        <f>reference!$J$12+reference!$J$13*D24+reference!$J$14*D24^2+reference!$J$15*D24^3+reference!$J$16*C24</f>
        <v>852.67694314352525</v>
      </c>
    </row>
    <row r="25" spans="1:5" x14ac:dyDescent="0.25">
      <c r="A25">
        <v>4</v>
      </c>
      <c r="B25">
        <f t="shared" si="2"/>
        <v>430</v>
      </c>
      <c r="C25">
        <f t="shared" si="0"/>
        <v>400000</v>
      </c>
      <c r="D25">
        <f t="shared" si="1"/>
        <v>703.15</v>
      </c>
      <c r="E25" s="2">
        <f>reference!$J$12+reference!$J$13*D25+reference!$J$14*D25^2+reference!$J$15*D25^3+reference!$J$16*C25</f>
        <v>849.09086722759525</v>
      </c>
    </row>
    <row r="26" spans="1:5" x14ac:dyDescent="0.25">
      <c r="A26">
        <v>4</v>
      </c>
      <c r="B26">
        <f t="shared" si="2"/>
        <v>445</v>
      </c>
      <c r="C26">
        <f t="shared" si="0"/>
        <v>400000</v>
      </c>
      <c r="D26">
        <f t="shared" si="1"/>
        <v>718.15</v>
      </c>
      <c r="E26" s="2">
        <f>reference!$J$12+reference!$J$13*D26+reference!$J$14*D26^2+reference!$J$15*D26^3+reference!$J$16*C26</f>
        <v>845.5014919679918</v>
      </c>
    </row>
    <row r="27" spans="1:5" x14ac:dyDescent="0.25">
      <c r="A27">
        <v>4</v>
      </c>
      <c r="B27">
        <f t="shared" si="2"/>
        <v>460</v>
      </c>
      <c r="C27">
        <f t="shared" si="0"/>
        <v>400000</v>
      </c>
      <c r="D27">
        <f t="shared" si="1"/>
        <v>733.15</v>
      </c>
      <c r="E27" s="2">
        <f>reference!$J$12+reference!$J$13*D27+reference!$J$14*D27^2+reference!$J$15*D27^3+reference!$J$16*C27</f>
        <v>841.90893152793774</v>
      </c>
    </row>
    <row r="28" spans="1:5" x14ac:dyDescent="0.25">
      <c r="A28">
        <v>4</v>
      </c>
      <c r="B28">
        <f t="shared" si="2"/>
        <v>475</v>
      </c>
      <c r="C28">
        <f t="shared" si="0"/>
        <v>400000</v>
      </c>
      <c r="D28">
        <f t="shared" si="1"/>
        <v>748.15</v>
      </c>
      <c r="E28" s="2">
        <f>reference!$J$12+reference!$J$13*D28+reference!$J$14*D28^2+reference!$J$15*D28^3+reference!$J$16*C28</f>
        <v>838.31330007065526</v>
      </c>
    </row>
    <row r="29" spans="1:5" x14ac:dyDescent="0.25">
      <c r="A29">
        <v>4</v>
      </c>
      <c r="B29">
        <f t="shared" si="2"/>
        <v>490</v>
      </c>
      <c r="C29">
        <f t="shared" si="0"/>
        <v>400000</v>
      </c>
      <c r="D29">
        <f t="shared" si="1"/>
        <v>763.15</v>
      </c>
      <c r="E29" s="2">
        <f>reference!$J$12+reference!$J$13*D29+reference!$J$14*D29^2+reference!$J$15*D29^3+reference!$J$16*C29</f>
        <v>834.71471175936711</v>
      </c>
    </row>
    <row r="30" spans="1:5" x14ac:dyDescent="0.25">
      <c r="A30">
        <v>4</v>
      </c>
      <c r="B30">
        <f t="shared" si="2"/>
        <v>505</v>
      </c>
      <c r="C30">
        <f t="shared" si="0"/>
        <v>400000</v>
      </c>
      <c r="D30">
        <f t="shared" si="1"/>
        <v>778.15</v>
      </c>
      <c r="E30" s="2">
        <f>reference!$J$12+reference!$J$13*D30+reference!$J$14*D30^2+reference!$J$15*D30^3+reference!$J$16*C30</f>
        <v>831.1132807572958</v>
      </c>
    </row>
    <row r="31" spans="1:5" x14ac:dyDescent="0.25">
      <c r="A31">
        <v>4</v>
      </c>
      <c r="B31">
        <f t="shared" si="2"/>
        <v>520</v>
      </c>
      <c r="C31">
        <f t="shared" si="0"/>
        <v>400000</v>
      </c>
      <c r="D31">
        <f t="shared" si="1"/>
        <v>793.15</v>
      </c>
      <c r="E31" s="2">
        <f>reference!$J$12+reference!$J$13*D31+reference!$J$14*D31^2+reference!$J$15*D31^3+reference!$J$16*C31</f>
        <v>827.50912122766363</v>
      </c>
    </row>
    <row r="32" spans="1:5" x14ac:dyDescent="0.25">
      <c r="A32">
        <v>4</v>
      </c>
      <c r="B32">
        <f t="shared" si="2"/>
        <v>535</v>
      </c>
      <c r="C32">
        <f t="shared" si="0"/>
        <v>400000</v>
      </c>
      <c r="D32">
        <f t="shared" si="1"/>
        <v>808.15</v>
      </c>
      <c r="E32" s="2">
        <f>reference!$J$12+reference!$J$13*D32+reference!$J$14*D32^2+reference!$J$15*D32^3+reference!$J$16*C32</f>
        <v>823.902347333693</v>
      </c>
    </row>
    <row r="33" spans="1:5" x14ac:dyDescent="0.25">
      <c r="A33">
        <v>4</v>
      </c>
      <c r="B33">
        <f t="shared" si="2"/>
        <v>550</v>
      </c>
      <c r="C33">
        <f t="shared" si="0"/>
        <v>400000</v>
      </c>
      <c r="D33">
        <f t="shared" si="1"/>
        <v>823.15</v>
      </c>
      <c r="E33" s="2">
        <f>reference!$J$12+reference!$J$13*D33+reference!$J$14*D33^2+reference!$J$15*D33^3+reference!$J$16*C33</f>
        <v>820.29307323860689</v>
      </c>
    </row>
    <row r="34" spans="1:5" x14ac:dyDescent="0.25">
      <c r="A34">
        <v>4</v>
      </c>
      <c r="B34">
        <f t="shared" si="2"/>
        <v>565</v>
      </c>
      <c r="C34">
        <f t="shared" si="0"/>
        <v>400000</v>
      </c>
      <c r="D34">
        <f t="shared" si="1"/>
        <v>838.15</v>
      </c>
      <c r="E34" s="2">
        <f>reference!$J$12+reference!$J$13*D34+reference!$J$14*D34^2+reference!$J$15*D34^3+reference!$J$16*C34</f>
        <v>816.68141310562726</v>
      </c>
    </row>
    <row r="35" spans="1:5" x14ac:dyDescent="0.25">
      <c r="A35">
        <v>4</v>
      </c>
      <c r="B35">
        <f t="shared" si="2"/>
        <v>580</v>
      </c>
      <c r="C35">
        <f t="shared" si="0"/>
        <v>400000</v>
      </c>
      <c r="D35">
        <f t="shared" si="1"/>
        <v>853.15</v>
      </c>
      <c r="E35" s="2">
        <f>reference!$J$12+reference!$J$13*D35+reference!$J$14*D35^2+reference!$J$15*D35^3+reference!$J$16*C35</f>
        <v>813.06748109797695</v>
      </c>
    </row>
    <row r="36" spans="1:5" x14ac:dyDescent="0.25">
      <c r="A36">
        <v>4</v>
      </c>
      <c r="B36">
        <f t="shared" si="2"/>
        <v>595</v>
      </c>
      <c r="C36">
        <f t="shared" si="0"/>
        <v>400000</v>
      </c>
      <c r="D36">
        <f t="shared" si="1"/>
        <v>868.15</v>
      </c>
      <c r="E36" s="2">
        <f>reference!$J$12+reference!$J$13*D36+reference!$J$14*D36^2+reference!$J$15*D36^3+reference!$J$16*C36</f>
        <v>809.45139137887838</v>
      </c>
    </row>
    <row r="37" spans="1:5" x14ac:dyDescent="0.25">
      <c r="A37">
        <v>4</v>
      </c>
      <c r="B37">
        <f t="shared" si="2"/>
        <v>610</v>
      </c>
      <c r="C37">
        <f t="shared" si="0"/>
        <v>400000</v>
      </c>
      <c r="D37">
        <f t="shared" si="1"/>
        <v>883.15</v>
      </c>
      <c r="E37" s="2">
        <f>reference!$J$12+reference!$J$13*D37+reference!$J$14*D37^2+reference!$J$15*D37^3+reference!$J$16*C37</f>
        <v>805.83325811155407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5" sqref="E5"/>
    </sheetView>
  </sheetViews>
  <sheetFormatPr baseColWidth="10" defaultRowHeight="15" x14ac:dyDescent="0.25"/>
  <sheetData>
    <row r="1" spans="1:5" x14ac:dyDescent="0.25">
      <c r="A1" t="s">
        <v>1</v>
      </c>
      <c r="B1" t="s">
        <v>2</v>
      </c>
      <c r="C1" s="3" t="s">
        <v>9</v>
      </c>
      <c r="D1" s="3" t="s">
        <v>8</v>
      </c>
      <c r="E1" t="s">
        <v>0</v>
      </c>
    </row>
    <row r="2" spans="1:5" x14ac:dyDescent="0.25">
      <c r="E2" t="str">
        <f>A3&amp;" bars"</f>
        <v>100 bars</v>
      </c>
    </row>
    <row r="3" spans="1:5" x14ac:dyDescent="0.25">
      <c r="A3">
        <v>100</v>
      </c>
      <c r="B3">
        <v>100</v>
      </c>
      <c r="C3">
        <f>A3*100000</f>
        <v>10000000</v>
      </c>
      <c r="D3">
        <f>B3+273.15</f>
        <v>373.15</v>
      </c>
      <c r="E3" s="2">
        <f>reference!$J$12+reference!$J$13*D3+reference!$J$14*D3^2+reference!$J$15*D3^3+reference!$J$16*C3</f>
        <v>929.18980592248238</v>
      </c>
    </row>
    <row r="4" spans="1:5" x14ac:dyDescent="0.25">
      <c r="A4">
        <f>A3</f>
        <v>100</v>
      </c>
      <c r="B4">
        <f>B3+15</f>
        <v>115</v>
      </c>
      <c r="C4">
        <f t="shared" ref="C4:C37" si="0">A4*100000</f>
        <v>10000000</v>
      </c>
      <c r="D4">
        <f t="shared" ref="D4:D37" si="1">B4+273.15</f>
        <v>388.15</v>
      </c>
      <c r="E4" s="2">
        <f>reference!$J$12+reference!$J$13*D4+reference!$J$14*D4^2+reference!$J$15*D4^3+reference!$J$16*C4</f>
        <v>925.69938792808864</v>
      </c>
    </row>
    <row r="5" spans="1:5" x14ac:dyDescent="0.25">
      <c r="A5">
        <f t="shared" ref="A5:A13" si="2">A4</f>
        <v>100</v>
      </c>
      <c r="B5">
        <f t="shared" ref="B5:B37" si="3">B4+15</f>
        <v>130</v>
      </c>
      <c r="C5">
        <f t="shared" si="0"/>
        <v>10000000</v>
      </c>
      <c r="D5">
        <f t="shared" si="1"/>
        <v>403.15</v>
      </c>
      <c r="E5" s="2">
        <f>reference!$J$12+reference!$J$13*D5+reference!$J$14*D5^2+reference!$J$15*D5^3+reference!$J$16*C5</f>
        <v>922.20327316234898</v>
      </c>
    </row>
    <row r="6" spans="1:5" x14ac:dyDescent="0.25">
      <c r="A6">
        <f t="shared" si="2"/>
        <v>100</v>
      </c>
      <c r="B6">
        <f t="shared" si="3"/>
        <v>145</v>
      </c>
      <c r="C6">
        <f t="shared" si="0"/>
        <v>10000000</v>
      </c>
      <c r="D6">
        <f t="shared" si="1"/>
        <v>418.15</v>
      </c>
      <c r="E6" s="2">
        <f>reference!$J$12+reference!$J$13*D6+reference!$J$14*D6^2+reference!$J$15*D6^3+reference!$J$16*C6</f>
        <v>918.70157578848614</v>
      </c>
    </row>
    <row r="7" spans="1:5" x14ac:dyDescent="0.25">
      <c r="A7">
        <f t="shared" si="2"/>
        <v>100</v>
      </c>
      <c r="B7">
        <f t="shared" si="3"/>
        <v>160</v>
      </c>
      <c r="C7">
        <f t="shared" si="0"/>
        <v>10000000</v>
      </c>
      <c r="D7">
        <f t="shared" si="1"/>
        <v>433.15</v>
      </c>
      <c r="E7" s="2">
        <f>reference!$J$12+reference!$J$13*D7+reference!$J$14*D7^2+reference!$J$15*D7^3+reference!$J$16*C7</f>
        <v>915.19440996972253</v>
      </c>
    </row>
    <row r="8" spans="1:5" x14ac:dyDescent="0.25">
      <c r="A8">
        <f t="shared" si="2"/>
        <v>100</v>
      </c>
      <c r="B8">
        <f t="shared" si="3"/>
        <v>175</v>
      </c>
      <c r="C8">
        <f t="shared" si="0"/>
        <v>10000000</v>
      </c>
      <c r="D8">
        <f t="shared" si="1"/>
        <v>448.15</v>
      </c>
      <c r="E8" s="2">
        <f>reference!$J$12+reference!$J$13*D8+reference!$J$14*D8^2+reference!$J$15*D8^3+reference!$J$16*C8</f>
        <v>911.68188986928067</v>
      </c>
    </row>
    <row r="9" spans="1:5" x14ac:dyDescent="0.25">
      <c r="A9">
        <f t="shared" si="2"/>
        <v>100</v>
      </c>
      <c r="B9">
        <f t="shared" si="3"/>
        <v>190</v>
      </c>
      <c r="C9">
        <f t="shared" si="0"/>
        <v>10000000</v>
      </c>
      <c r="D9">
        <f t="shared" si="1"/>
        <v>463.15</v>
      </c>
      <c r="E9" s="2">
        <f>reference!$J$12+reference!$J$13*D9+reference!$J$14*D9^2+reference!$J$15*D9^3+reference!$J$16*C9</f>
        <v>908.16412965038296</v>
      </c>
    </row>
    <row r="10" spans="1:5" x14ac:dyDescent="0.25">
      <c r="A10">
        <f t="shared" si="2"/>
        <v>100</v>
      </c>
      <c r="B10">
        <f t="shared" si="3"/>
        <v>205</v>
      </c>
      <c r="C10">
        <f t="shared" si="0"/>
        <v>10000000</v>
      </c>
      <c r="D10">
        <f t="shared" si="1"/>
        <v>478.15</v>
      </c>
      <c r="E10" s="2">
        <f>reference!$J$12+reference!$J$13*D10+reference!$J$14*D10^2+reference!$J$15*D10^3+reference!$J$16*C10</f>
        <v>904.64124347625216</v>
      </c>
    </row>
    <row r="11" spans="1:5" x14ac:dyDescent="0.25">
      <c r="A11">
        <f t="shared" si="2"/>
        <v>100</v>
      </c>
      <c r="B11">
        <f t="shared" si="3"/>
        <v>220</v>
      </c>
      <c r="C11">
        <f t="shared" si="0"/>
        <v>10000000</v>
      </c>
      <c r="D11">
        <f t="shared" si="1"/>
        <v>493.15</v>
      </c>
      <c r="E11" s="2">
        <f>reference!$J$12+reference!$J$13*D11+reference!$J$14*D11^2+reference!$J$15*D11^3+reference!$J$16*C11</f>
        <v>901.11334551011043</v>
      </c>
    </row>
    <row r="12" spans="1:5" x14ac:dyDescent="0.25">
      <c r="A12">
        <f t="shared" si="2"/>
        <v>100</v>
      </c>
      <c r="B12">
        <f t="shared" si="3"/>
        <v>235</v>
      </c>
      <c r="C12">
        <f t="shared" si="0"/>
        <v>10000000</v>
      </c>
      <c r="D12">
        <f t="shared" si="1"/>
        <v>508.15</v>
      </c>
      <c r="E12" s="2">
        <f>reference!$J$12+reference!$J$13*D12+reference!$J$14*D12^2+reference!$J$15*D12^3+reference!$J$16*C12</f>
        <v>897.58054991518031</v>
      </c>
    </row>
    <row r="13" spans="1:5" x14ac:dyDescent="0.25">
      <c r="A13">
        <f t="shared" si="2"/>
        <v>100</v>
      </c>
      <c r="B13">
        <f t="shared" si="3"/>
        <v>250</v>
      </c>
      <c r="C13">
        <f t="shared" si="0"/>
        <v>10000000</v>
      </c>
      <c r="D13">
        <f t="shared" si="1"/>
        <v>523.15</v>
      </c>
      <c r="E13" s="2">
        <f>reference!$J$12+reference!$J$13*D13+reference!$J$14*D13^2+reference!$J$15*D13^3+reference!$J$16*C13</f>
        <v>894.04297085468465</v>
      </c>
    </row>
    <row r="14" spans="1:5" x14ac:dyDescent="0.25">
      <c r="A14">
        <f>A13</f>
        <v>100</v>
      </c>
      <c r="B14">
        <f t="shared" si="3"/>
        <v>265</v>
      </c>
      <c r="C14">
        <f t="shared" si="0"/>
        <v>10000000</v>
      </c>
      <c r="D14">
        <f t="shared" si="1"/>
        <v>538.15</v>
      </c>
      <c r="E14" s="2">
        <f>reference!$J$12+reference!$J$13*D14+reference!$J$14*D14^2+reference!$J$15*D14^3+reference!$J$16*C14</f>
        <v>890.50072249184564</v>
      </c>
    </row>
    <row r="15" spans="1:5" x14ac:dyDescent="0.25">
      <c r="A15">
        <f t="shared" ref="A15:A19" si="4">A14</f>
        <v>100</v>
      </c>
      <c r="B15">
        <f t="shared" si="3"/>
        <v>280</v>
      </c>
      <c r="C15">
        <f t="shared" si="0"/>
        <v>10000000</v>
      </c>
      <c r="D15">
        <f t="shared" si="1"/>
        <v>553.15</v>
      </c>
      <c r="E15" s="2">
        <f>reference!$J$12+reference!$J$13*D15+reference!$J$14*D15^2+reference!$J$15*D15^3+reference!$J$16*C15</f>
        <v>886.95391898988578</v>
      </c>
    </row>
    <row r="16" spans="1:5" x14ac:dyDescent="0.25">
      <c r="A16">
        <f t="shared" si="4"/>
        <v>100</v>
      </c>
      <c r="B16">
        <f t="shared" si="3"/>
        <v>295</v>
      </c>
      <c r="C16">
        <f t="shared" si="0"/>
        <v>10000000</v>
      </c>
      <c r="D16">
        <f t="shared" si="1"/>
        <v>568.15</v>
      </c>
      <c r="E16" s="2">
        <f>reference!$J$12+reference!$J$13*D16+reference!$J$14*D16^2+reference!$J$15*D16^3+reference!$J$16*C16</f>
        <v>883.40267451202772</v>
      </c>
    </row>
    <row r="17" spans="1:5" x14ac:dyDescent="0.25">
      <c r="A17">
        <f t="shared" si="4"/>
        <v>100</v>
      </c>
      <c r="B17">
        <f t="shared" si="3"/>
        <v>310</v>
      </c>
      <c r="C17">
        <f t="shared" si="0"/>
        <v>10000000</v>
      </c>
      <c r="D17">
        <f t="shared" si="1"/>
        <v>583.15</v>
      </c>
      <c r="E17" s="2">
        <f>reference!$J$12+reference!$J$13*D17+reference!$J$14*D17^2+reference!$J$15*D17^3+reference!$J$16*C17</f>
        <v>879.84710322149385</v>
      </c>
    </row>
    <row r="18" spans="1:5" x14ac:dyDescent="0.25">
      <c r="A18">
        <f t="shared" si="4"/>
        <v>100</v>
      </c>
      <c r="B18">
        <f t="shared" si="3"/>
        <v>325</v>
      </c>
      <c r="C18">
        <f t="shared" si="0"/>
        <v>10000000</v>
      </c>
      <c r="D18">
        <f t="shared" si="1"/>
        <v>598.15</v>
      </c>
      <c r="E18" s="2">
        <f>reference!$J$12+reference!$J$13*D18+reference!$J$14*D18^2+reference!$J$15*D18^3+reference!$J$16*C18</f>
        <v>876.28731928150683</v>
      </c>
    </row>
    <row r="19" spans="1:5" x14ac:dyDescent="0.25">
      <c r="A19">
        <f t="shared" si="4"/>
        <v>100</v>
      </c>
      <c r="B19">
        <f t="shared" si="3"/>
        <v>340</v>
      </c>
      <c r="C19">
        <f t="shared" si="0"/>
        <v>10000000</v>
      </c>
      <c r="D19">
        <f t="shared" si="1"/>
        <v>613.15</v>
      </c>
      <c r="E19" s="2">
        <f>reference!$J$12+reference!$J$13*D19+reference!$J$14*D19^2+reference!$J$15*D19^3+reference!$J$16*C19</f>
        <v>872.7234368552887</v>
      </c>
    </row>
    <row r="20" spans="1:5" x14ac:dyDescent="0.25">
      <c r="A20">
        <f>A19</f>
        <v>100</v>
      </c>
      <c r="B20">
        <f t="shared" si="3"/>
        <v>355</v>
      </c>
      <c r="C20">
        <f t="shared" si="0"/>
        <v>10000000</v>
      </c>
      <c r="D20">
        <f t="shared" si="1"/>
        <v>628.15</v>
      </c>
      <c r="E20" s="2">
        <f>reference!$J$12+reference!$J$13*D20+reference!$J$14*D20^2+reference!$J$15*D20^3+reference!$J$16*C20</f>
        <v>869.15557010606267</v>
      </c>
    </row>
    <row r="21" spans="1:5" x14ac:dyDescent="0.25">
      <c r="A21">
        <f t="shared" ref="A21:A37" si="5">A20</f>
        <v>100</v>
      </c>
      <c r="B21">
        <f t="shared" si="3"/>
        <v>370</v>
      </c>
      <c r="C21">
        <f t="shared" si="0"/>
        <v>10000000</v>
      </c>
      <c r="D21">
        <f t="shared" si="1"/>
        <v>643.15</v>
      </c>
      <c r="E21" s="2">
        <f>reference!$J$12+reference!$J$13*D21+reference!$J$14*D21^2+reference!$J$15*D21^3+reference!$J$16*C21</f>
        <v>865.58383319705069</v>
      </c>
    </row>
    <row r="22" spans="1:5" x14ac:dyDescent="0.25">
      <c r="A22">
        <f t="shared" si="5"/>
        <v>100</v>
      </c>
      <c r="B22">
        <f t="shared" si="3"/>
        <v>385</v>
      </c>
      <c r="C22">
        <f t="shared" si="0"/>
        <v>10000000</v>
      </c>
      <c r="D22">
        <f t="shared" si="1"/>
        <v>658.15</v>
      </c>
      <c r="E22" s="2">
        <f>reference!$J$12+reference!$J$13*D22+reference!$J$14*D22^2+reference!$J$15*D22^3+reference!$J$16*C22</f>
        <v>862.00834029147541</v>
      </c>
    </row>
    <row r="23" spans="1:5" x14ac:dyDescent="0.25">
      <c r="A23">
        <f t="shared" si="5"/>
        <v>100</v>
      </c>
      <c r="B23">
        <f t="shared" si="3"/>
        <v>400</v>
      </c>
      <c r="C23">
        <f t="shared" si="0"/>
        <v>10000000</v>
      </c>
      <c r="D23">
        <f t="shared" si="1"/>
        <v>673.15</v>
      </c>
      <c r="E23" s="2">
        <f>reference!$J$12+reference!$J$13*D23+reference!$J$14*D23^2+reference!$J$15*D23^3+reference!$J$16*C23</f>
        <v>858.42920555255944</v>
      </c>
    </row>
    <row r="24" spans="1:5" x14ac:dyDescent="0.25">
      <c r="A24">
        <f t="shared" si="5"/>
        <v>100</v>
      </c>
      <c r="B24">
        <f t="shared" si="3"/>
        <v>415</v>
      </c>
      <c r="C24">
        <f t="shared" si="0"/>
        <v>10000000</v>
      </c>
      <c r="D24">
        <f t="shared" si="1"/>
        <v>688.15</v>
      </c>
      <c r="E24" s="2">
        <f>reference!$J$12+reference!$J$13*D24+reference!$J$14*D24^2+reference!$J$15*D24^3+reference!$J$16*C24</f>
        <v>854.8465431435252</v>
      </c>
    </row>
    <row r="25" spans="1:5" x14ac:dyDescent="0.25">
      <c r="A25">
        <f t="shared" si="5"/>
        <v>100</v>
      </c>
      <c r="B25">
        <f t="shared" si="3"/>
        <v>430</v>
      </c>
      <c r="C25">
        <f t="shared" si="0"/>
        <v>10000000</v>
      </c>
      <c r="D25">
        <f t="shared" si="1"/>
        <v>703.15</v>
      </c>
      <c r="E25" s="2">
        <f>reference!$J$12+reference!$J$13*D25+reference!$J$14*D25^2+reference!$J$15*D25^3+reference!$J$16*C25</f>
        <v>851.2604672275952</v>
      </c>
    </row>
    <row r="26" spans="1:5" x14ac:dyDescent="0.25">
      <c r="A26">
        <f t="shared" si="5"/>
        <v>100</v>
      </c>
      <c r="B26">
        <f t="shared" si="3"/>
        <v>445</v>
      </c>
      <c r="C26">
        <f t="shared" si="0"/>
        <v>10000000</v>
      </c>
      <c r="D26">
        <f t="shared" si="1"/>
        <v>718.15</v>
      </c>
      <c r="E26" s="2">
        <f>reference!$J$12+reference!$J$13*D26+reference!$J$14*D26^2+reference!$J$15*D26^3+reference!$J$16*C26</f>
        <v>847.67109196799174</v>
      </c>
    </row>
    <row r="27" spans="1:5" x14ac:dyDescent="0.25">
      <c r="A27">
        <f t="shared" si="5"/>
        <v>100</v>
      </c>
      <c r="B27">
        <f t="shared" si="3"/>
        <v>460</v>
      </c>
      <c r="C27">
        <f t="shared" si="0"/>
        <v>10000000</v>
      </c>
      <c r="D27">
        <f t="shared" si="1"/>
        <v>733.15</v>
      </c>
      <c r="E27" s="2">
        <f>reference!$J$12+reference!$J$13*D27+reference!$J$14*D27^2+reference!$J$15*D27^3+reference!$J$16*C27</f>
        <v>844.07853152793768</v>
      </c>
    </row>
    <row r="28" spans="1:5" x14ac:dyDescent="0.25">
      <c r="A28">
        <f t="shared" si="5"/>
        <v>100</v>
      </c>
      <c r="B28">
        <f t="shared" si="3"/>
        <v>475</v>
      </c>
      <c r="C28">
        <f t="shared" si="0"/>
        <v>10000000</v>
      </c>
      <c r="D28">
        <f t="shared" si="1"/>
        <v>748.15</v>
      </c>
      <c r="E28" s="2">
        <f>reference!$J$12+reference!$J$13*D28+reference!$J$14*D28^2+reference!$J$15*D28^3+reference!$J$16*C28</f>
        <v>840.48290007065521</v>
      </c>
    </row>
    <row r="29" spans="1:5" x14ac:dyDescent="0.25">
      <c r="A29">
        <f t="shared" si="5"/>
        <v>100</v>
      </c>
      <c r="B29">
        <f t="shared" si="3"/>
        <v>490</v>
      </c>
      <c r="C29">
        <f t="shared" si="0"/>
        <v>10000000</v>
      </c>
      <c r="D29">
        <f t="shared" si="1"/>
        <v>763.15</v>
      </c>
      <c r="E29" s="2">
        <f>reference!$J$12+reference!$J$13*D29+reference!$J$14*D29^2+reference!$J$15*D29^3+reference!$J$16*C29</f>
        <v>836.88431175936705</v>
      </c>
    </row>
    <row r="30" spans="1:5" x14ac:dyDescent="0.25">
      <c r="A30">
        <f t="shared" si="5"/>
        <v>100</v>
      </c>
      <c r="B30">
        <f t="shared" si="3"/>
        <v>505</v>
      </c>
      <c r="C30">
        <f t="shared" si="0"/>
        <v>10000000</v>
      </c>
      <c r="D30">
        <f t="shared" si="1"/>
        <v>778.15</v>
      </c>
      <c r="E30" s="2">
        <f>reference!$J$12+reference!$J$13*D30+reference!$J$14*D30^2+reference!$J$15*D30^3+reference!$J$16*C30</f>
        <v>833.28288075729574</v>
      </c>
    </row>
    <row r="31" spans="1:5" x14ac:dyDescent="0.25">
      <c r="A31">
        <f t="shared" si="5"/>
        <v>100</v>
      </c>
      <c r="B31">
        <f t="shared" si="3"/>
        <v>520</v>
      </c>
      <c r="C31">
        <f t="shared" si="0"/>
        <v>10000000</v>
      </c>
      <c r="D31">
        <f t="shared" si="1"/>
        <v>793.15</v>
      </c>
      <c r="E31" s="2">
        <f>reference!$J$12+reference!$J$13*D31+reference!$J$14*D31^2+reference!$J$15*D31^3+reference!$J$16*C31</f>
        <v>829.67872122766357</v>
      </c>
    </row>
    <row r="32" spans="1:5" x14ac:dyDescent="0.25">
      <c r="A32">
        <f t="shared" si="5"/>
        <v>100</v>
      </c>
      <c r="B32">
        <f t="shared" si="3"/>
        <v>535</v>
      </c>
      <c r="C32">
        <f t="shared" si="0"/>
        <v>10000000</v>
      </c>
      <c r="D32">
        <f t="shared" si="1"/>
        <v>808.15</v>
      </c>
      <c r="E32" s="2">
        <f>reference!$J$12+reference!$J$13*D32+reference!$J$14*D32^2+reference!$J$15*D32^3+reference!$J$16*C32</f>
        <v>826.07194733369295</v>
      </c>
    </row>
    <row r="33" spans="1:5" x14ac:dyDescent="0.25">
      <c r="A33">
        <f t="shared" si="5"/>
        <v>100</v>
      </c>
      <c r="B33">
        <f t="shared" si="3"/>
        <v>550</v>
      </c>
      <c r="C33">
        <f t="shared" si="0"/>
        <v>10000000</v>
      </c>
      <c r="D33">
        <f t="shared" si="1"/>
        <v>823.15</v>
      </c>
      <c r="E33" s="2">
        <f>reference!$J$12+reference!$J$13*D33+reference!$J$14*D33^2+reference!$J$15*D33^3+reference!$J$16*C33</f>
        <v>822.46267323860684</v>
      </c>
    </row>
    <row r="34" spans="1:5" x14ac:dyDescent="0.25">
      <c r="A34">
        <f t="shared" si="5"/>
        <v>100</v>
      </c>
      <c r="B34">
        <f t="shared" si="3"/>
        <v>565</v>
      </c>
      <c r="C34">
        <f t="shared" si="0"/>
        <v>10000000</v>
      </c>
      <c r="D34">
        <f t="shared" si="1"/>
        <v>838.15</v>
      </c>
      <c r="E34" s="2">
        <f>reference!$J$12+reference!$J$13*D34+reference!$J$14*D34^2+reference!$J$15*D34^3+reference!$J$16*C34</f>
        <v>818.8510131056272</v>
      </c>
    </row>
    <row r="35" spans="1:5" x14ac:dyDescent="0.25">
      <c r="A35">
        <f t="shared" si="5"/>
        <v>100</v>
      </c>
      <c r="B35">
        <f t="shared" si="3"/>
        <v>580</v>
      </c>
      <c r="C35">
        <f t="shared" si="0"/>
        <v>10000000</v>
      </c>
      <c r="D35">
        <f t="shared" si="1"/>
        <v>853.15</v>
      </c>
      <c r="E35" s="2">
        <f>reference!$J$12+reference!$J$13*D35+reference!$J$14*D35^2+reference!$J$15*D35^3+reference!$J$16*C35</f>
        <v>815.2370810979769</v>
      </c>
    </row>
    <row r="36" spans="1:5" x14ac:dyDescent="0.25">
      <c r="A36">
        <f t="shared" si="5"/>
        <v>100</v>
      </c>
      <c r="B36">
        <f t="shared" si="3"/>
        <v>595</v>
      </c>
      <c r="C36">
        <f t="shared" si="0"/>
        <v>10000000</v>
      </c>
      <c r="D36">
        <f t="shared" si="1"/>
        <v>868.15</v>
      </c>
      <c r="E36" s="2">
        <f>reference!$J$12+reference!$J$13*D36+reference!$J$14*D36^2+reference!$J$15*D36^3+reference!$J$16*C36</f>
        <v>811.62099137887833</v>
      </c>
    </row>
    <row r="37" spans="1:5" x14ac:dyDescent="0.25">
      <c r="A37">
        <f t="shared" si="5"/>
        <v>100</v>
      </c>
      <c r="B37">
        <f t="shared" si="3"/>
        <v>610</v>
      </c>
      <c r="C37">
        <f t="shared" si="0"/>
        <v>10000000</v>
      </c>
      <c r="D37">
        <f t="shared" si="1"/>
        <v>883.15</v>
      </c>
      <c r="E37" s="2">
        <f>reference!$J$12+reference!$J$13*D37+reference!$J$14*D37^2+reference!$J$15*D37^3+reference!$J$16*C37</f>
        <v>808.00285811155402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reference</vt:lpstr>
      <vt:lpstr>courbes_val</vt:lpstr>
      <vt:lpstr>1</vt:lpstr>
      <vt:lpstr>4</vt:lpstr>
      <vt:lpstr>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2013-11-05T20:33:43Z</dcterms:created>
  <dcterms:modified xsi:type="dcterms:W3CDTF">2013-11-22T16:12:13Z</dcterms:modified>
</cp:coreProperties>
</file>