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21D25426-3C66-48A4-BB5D-07553DE75D8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8" i="1" l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<sst xmlns="http://schemas.openxmlformats.org/spreadsheetml/2006/main" count="387" uniqueCount="266">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</sst>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8" totalsRowShown="0">
  <autoFilter ref="A1:H128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ww2.senado.leg.br/bdsf/bitstream/handle/id/558653/NT33_PEC6_2019_FAT_BNDES.pdf" TargetMode="External"/><Relationship Id="rId19" Type="http://schemas.openxmlformats.org/officeDocument/2006/relationships/hyperlink" Target="https://www2.senado.leg.br/bdsf/bitstream/handle/id/563696/CI_03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abSelected="1" zoomScale="85" zoomScaleNormal="85" workbookViewId="0">
      <pane xSplit="1" ySplit="1" topLeftCell="D105" activePane="bottomRight" state="frozen"/>
      <selection pane="topRight"/>
      <selection pane="bottomLeft"/>
      <selection pane="bottomRight" activeCell="A129" sqref="A129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>MID($D124,53,6)</f>
        <v>588176</v>
      </c>
      <c r="F124" t="str">
        <f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>MID($D125,53,6)</f>
        <v>589004</v>
      </c>
      <c r="F125" t="str">
        <f>MID($D125,60,90)</f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>MID($D126,53,6)</f>
        <v>590036</v>
      </c>
      <c r="F126" t="str">
        <f>MID($D126,60,90)</f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D127" s="10" t="s">
        <v>262</v>
      </c>
      <c r="E127" t="str">
        <f>MID($D127,53,6)</f>
        <v>591096</v>
      </c>
      <c r="F127" t="str">
        <f>MID($D127,60,90)</f>
        <v>RAF54_JUL2021.pdf</v>
      </c>
      <c r="G127" s="1">
        <v>44391</v>
      </c>
      <c r="H127" s="2" t="e">
        <f>_xlfn.IFS(Tabela1[[#This Row],[Categoria]]="Estudos Especiais","EE",Tabela1[[#This Row],[Categoria]]="RAF","RAF",Tabela1[[#This Row],[Categoria]]="Nota Técnica","NT",Tabela1[[#This Row],[Categoria]]="Comentários da IFI","CI")</f>
        <v>#N/A</v>
      </c>
    </row>
    <row r="128" spans="1:8">
      <c r="A128" s="11" t="s">
        <v>265</v>
      </c>
      <c r="D128" s="10" t="s">
        <v>264</v>
      </c>
      <c r="E128" t="str">
        <f>MID($D128,53,6)</f>
        <v>591941</v>
      </c>
      <c r="F128" t="str">
        <f>MID($D128,60,90)</f>
        <v>CI11.pdf</v>
      </c>
      <c r="G128" s="1">
        <v>44413</v>
      </c>
      <c r="H128" s="2" t="e">
        <f>_xlfn.IFS(Tabela1[[#This Row],[Categoria]]="Estudos Especiais","EE",Tabela1[[#This Row],[Categoria]]="RAF","RAF",Tabela1[[#This Row],[Categoria]]="Nota Técnica","NT",Tabela1[[#This Row],[Categoria]]="Comentários da IFI","CI")</f>
        <v>#N/A</v>
      </c>
    </row>
  </sheetData>
  <conditionalFormatting sqref="E2:E247">
    <cfRule type="duplicateValues" dxfId="4" priority="5"/>
  </conditionalFormatting>
  <conditionalFormatting sqref="E2:E128">
    <cfRule type="duplicateValues" dxfId="3" priority="1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</hyperlinks>
  <pageMargins left="0.511811024" right="0.511811024" top="0.78740157499999996" bottom="0.78740157499999996" header="0.31496062000000002" footer="0.31496062000000002"/>
  <pageSetup paperSize="9" orientation="portrait"/>
  <legacyDrawing r:id="rId56"/>
  <tableParts count="1">
    <tablePart r:id="rId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2021-08-06T15:13:34Z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