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6DFA6954-0933-4C6F-893C-9C93FD22A61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0" i="1" l="1"/>
  <c r="F140" i="1"/>
  <c r="H140" i="1"/>
  <c r="E139" i="1"/>
  <c r="F139" i="1"/>
  <c r="H139" i="1"/>
  <c r="E138" i="1"/>
  <c r="F138" i="1"/>
  <c r="H138" i="1"/>
  <c r="E137" i="1"/>
  <c r="F137" i="1"/>
  <c r="H137" i="1"/>
  <c r="E136" i="1"/>
  <c r="F136" i="1"/>
  <c r="H136" i="1"/>
  <c r="E135" i="1"/>
  <c r="F135" i="1"/>
  <c r="H135" i="1"/>
  <c r="E134" i="1"/>
  <c r="F134" i="1"/>
  <c r="H134" i="1"/>
  <c r="E133" i="1"/>
  <c r="F133" i="1"/>
  <c r="H133" i="1"/>
  <c r="E132" i="1"/>
  <c r="F132" i="1"/>
  <c r="H132" i="1"/>
  <c r="E131" i="1"/>
  <c r="F131" i="1"/>
  <c r="H131" i="1"/>
  <c r="E130" i="1"/>
  <c r="F130" i="1"/>
  <c r="H130" i="1"/>
  <c r="E129" i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<sst xmlns="http://schemas.openxmlformats.org/spreadsheetml/2006/main" count="425" uniqueCount="290">
  <si>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</si>
  <si>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</si>
  <si>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</si>
  <si>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</si>
  <si>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</si>
  <si>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</si>
  <si>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</si>
  <si>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</si>
  <si>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</si>
  <si>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</si>
  <si>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</si>
  <si>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</si>
  <si>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</si>
  <si>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</si>
  <si>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</si>
  <si>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</si>
  <si>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</si>
  <si>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</si>
  <si>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</si>
  <si>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</si>
  <si>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</si>
  <si>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</si>
  <si>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</si>
  <si>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</si>
  <si>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</si>
  <si>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</si>
  <si>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</si>
  <si>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</si>
  <si>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</si>
  <si>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</si>
  <si>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</si>
  <si>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</si>
  <si>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</si>
  <si>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</si>
  <si>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</si>
  <si>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</si>
  <si>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</si>
  <si>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</si>
  <si>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</si>
  <si>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</si>
  <si>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</si>
  <si>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</si>
  <si>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</si>
  <si>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</si>
  <si>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</si>
  <si>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</si>
  <si>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</si>
  <si>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</si>
  <si>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</si>
  <si>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</si>
  <si>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</si>
  <si>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</si>
  <si>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</si>
  <si>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</si>
  <si>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</si>
  <si>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</si>
  <si>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</si>
  <si>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</si>
  <si>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</si>
  <si>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</si>
  <si>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</si>
  <si>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</si>
  <si>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</si>
  <si>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</si>
  <si>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</si>
  <si>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</si>
  <si>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</si>
  <si>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</si>
  <si>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</si>
  <si>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</si>
  <si>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</si>
  <si>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</si>
  <si>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</si>
  <si>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</si>
  <si>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</si>
  <si>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</si>
  <si>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</si>
  <si>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</si>
  <si>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</si>
  <si>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</si>
  <si>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</si>
  <si>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</si>
  <si>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</si>
  <si>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</si>
  <si>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</si>
  <si>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</si>
  <si>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</si>
  <si>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</si>
  <si>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</si>
  <si>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</si>
  <si>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</si>
  <si>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</si>
  <si>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</si>
  <si>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</si>
  <si>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</si>
  <si>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</si>
  <si>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</si>
  <si>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</si>
  <si>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</si>
  <si>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</si>
  <si>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</si>
  <si>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</si>
  <si>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</si>
  <si>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</si>
  <si>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</si>
  <si>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</si>
  <si>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</si>
  <si>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</si>
  <si>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</si>
  <si>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</si>
  <si>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</si>
  <si>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</si>
  <si>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</si>
  <si>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</si>
  <si>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</si>
  <si>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</si>
  <si>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</si>
  <si>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</si>
  <si>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</si>
  <si>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</si>
  <si>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</si>
  <si>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</si>
  <si>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</si>
  <si>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</si>
  <si>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</si>
  <si>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</si>
  <si>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</si>
  <si>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</si>
  <si>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</si>
  <si>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</si>
  <si>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</si>
  <si>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</si>
  <si>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</si>
  <si>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</si>
  <si>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</si>
  <si>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</si>
  <si>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</si>
  <si>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</si>
  <si>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</si>
  <si>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</si>
  <si>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</si>
  <si>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</si>
  <si>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</si>
  <si>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</si>
  <si>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</si>
  <si>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</si>
  <si>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</si>
  <si>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</si>
  <si>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</si>
  <si>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</si>
  <si>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</si>
  <si>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</si>
  <si>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</si>
  <si>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</si>
  <si>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</si>
  <si>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</si>
  <si>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</si>
  <si>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</si>
  <si>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</si>
  <si>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</si>
  <si>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</si>
  <si>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</si>
  <si>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</si>
  <si>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</si>
  <si>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</si>
  <si>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</si>
  <si>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</si>
  <si>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</si>
  <si>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</si>
  <si>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</si>
  <si>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</si>
  <si>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</si>
  <si>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</si>
  <si>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</si>
  <si>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</si>
  <si>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</si>
  <si>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</si>
  <si>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</si>
  <si>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</si>
  <si>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</si>
  <si>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</si>
  <si>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</si>
  <si>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</si>
  <si>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</si>
  <si>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</si>
  <si>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</si>
  <si>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</si>
  <si>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</si>
  <si>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</si>
  <si>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</si>
  <si>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</si>
  <si>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</si>
  <si>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</si>
  <si>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</si>
  <si>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</si>
  <si>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</si>
  <si>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</si>
  <si>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</si>
  <si>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</si>
  <si>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</si>
  <si>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</si>
  <si>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</si>
  <si>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</si>
  <si>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</si>
  <si>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</si>
  <si>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</si>
  <si>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</si>
  <si>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</si>
  <si>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</si>
  <si>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</si>
  <si>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</si>
  <si>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</si>
  <si>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</si>
  <si>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</si>
  <si>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</si>
  <si>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</si>
  <si>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</si>
  <si>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</si>
  <si>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</si>
  <si>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</si>
  <si>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</si>
  <si>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</si>
  <si>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</si>
  <si>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</si>
  <si>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</si>
  <si>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</si>
  <si>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</si>
  <si>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</si>
  <si>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</si>
  <si>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</si>
  <si>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</si>
  <si>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</si>
  <si>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</si>
  <si>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</si>
  <si>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</si>
  <si>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</si>
  <si>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</si>
  <si>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</si>
  <si>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</si>
  <si>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</si>
  <si>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</si>
  <si>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</si>
  <si>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</si>
  <si>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</si>
  <si>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</si>
  <si>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</si>
  <si>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</si>
  <si>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</si>
  <si>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</si>
  <si>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</si>
  <si>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</si>
  <si>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</si>
  <si>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</si>
  <si>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</si>
  <si>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</si>
  <si>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</si>
  <si>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</si>
  <si>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</si>
  <si>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</si>
  <si>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</si>
  <si>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</si>
  <si>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</si>
  <si>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</si>
  <si>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</si>
  <si>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</si>
  <si>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</si>
  <si>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</si>
  <si>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</si>
  <si>
    <t>https://www2.senado.leg.br/bdsf/bitstream/handle/id/592401/RAF55_AGO2021.pdf</t>
  </si>
  <si>
    <t>RAF - Relatório de Acompanhamento Fiscal - Ago/2021</t>
  </si>
  <si>
    <t>Nota Técnica nº 49 - Impactos fiscais da reforma do Imposto de Renda - Set/2021</t>
  </si>
  <si>
    <t>https://www2.senado.leg.br/bdsf/bitstream/handle/id/592976/NT49_Reforma_IR.pdf</t>
  </si>
  <si>
    <t>https://www2.senado.leg.br/bdsf/bitstream/handle/id/593096/RAF56_SET2021.pdf</t>
  </si>
  <si>
    <t>RAF - Relatório de Acompanhamento Fiscal - Set/2021</t>
  </si>
  <si>
    <t>https://www2.senado.leg.br/bdsf/bitstream/handle/id/593450/CI13.pdf</t>
  </si>
  <si>
    <t>CI - Comentário da IFI nº 13 - Análise do texto substitutivo à PEC nº 23, de 2021</t>
  </si>
  <si>
    <t>https://www2.senado.leg.br/bdsf/bitstream/handle/id/593636/RAF57_OUT2021.pdf</t>
  </si>
  <si>
    <t>RAF - Relatório de Acompanhamento Fiscal - Out/2021</t>
  </si>
  <si>
    <t>https://www2.senado.leg.br/bdsf/bitstream/handle/id/593776/EE16.pdf</t>
  </si>
  <si>
    <t>Estudo Especial nº 16 - A elasticidade da receita em relação ao PIB - Nov/2021</t>
  </si>
  <si>
    <t>https://www2.senado.leg.br/bdsf/bitstream/handle/id/594056/RAF58_NOV2021.pdf</t>
  </si>
  <si>
    <t>RAF - Relatório de Acompanhamento Fiscal - Nov/2021</t>
  </si>
  <si>
    <t>https://www2.senado.leg.br/bdsf/bitstream/handle/id/593836/NT50_BPC.pdf</t>
  </si>
  <si>
    <t>Nota Técnica nº 50 - O Benefício de Prestação Continuada (BPC) e a Lei nº 14.176 - Nov/2021</t>
  </si>
  <si>
    <t>https://www2.senado.leg.br/bdsf/bitstream/handle/id/594276/CI14.pdf</t>
  </si>
  <si>
    <t>CI - Comentário da IFI nº 14 - As implicações fiscais da PEC dos Precatórios</t>
  </si>
  <si>
    <t>https://www2.senado.leg.br/bdsf/bitstream/handle/id/594517/RAF59_DEZ2021.pdf</t>
  </si>
  <si>
    <t>RAF - Relatório de Acompanhamento Fiscal - Dez/2021</t>
  </si>
  <si>
    <t>https://www2.senado.leg.br/bdsf/bitstream/handle/id/594656/EE17_Resultado_Estrutural.pdf</t>
  </si>
  <si>
    <t>Estudo Especial nº 17 - Simulações para o resultado primário estrutural do governo central - Dez/2021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</si>
</sst>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3" fillId="0" borderId="0" xfId="1"/>
    <xf numFmtId="0" fontId="6" fillId="0" borderId="0" xfId="0" applyFont="1"/>
    <xf numFmtId="0" fontId="7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40" totalsRowShown="0">
  <autoFilter ref="A1:H140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2.senado.leg.br/bdsf/bitstream/handle/id/568874/RAF37_FEV2020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hyperlink" Target="https://www2.senado.leg.br/bdsf/bitstream/handle/id/593636/RAF57_OUT2021.pdf" TargetMode="External"/><Relationship Id="rId5" Type="http://schemas.openxmlformats.org/officeDocument/2006/relationships/hyperlink" Target="http://www2.senado.leg.br/bdsf/bitstream/handle/id/558653/NT33_PEC6_2019_FAT_BNDES.pdf" TargetMode="External"/><Relationship Id="rId61" Type="http://schemas.openxmlformats.org/officeDocument/2006/relationships/hyperlink" Target="https://www2.senado.leg.br/bdsf/bitstream/handle/id/594276/CI14.pdf" TargetMode="External"/><Relationship Id="rId19" Type="http://schemas.openxmlformats.org/officeDocument/2006/relationships/hyperlink" Target="https://www2.senado.leg.br/bdsf/bitstream/handle/id/563696/CI_03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hyperlink" Target="https://www2.senado.leg.br/bdsf/bitstream/handle/id/593776/EE16.pdf" TargetMode="Externa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62" Type="http://schemas.openxmlformats.org/officeDocument/2006/relationships/hyperlink" Target="https://www2.senado.leg.br/bdsf/bitstream/handle/id/594517/RAF59_DEZ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hyperlink" Target="https://www2.senado.leg.br/bdsf/bitstream/handle/id/593450/CI13.pdf" TargetMode="Externa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Relationship Id="rId60" Type="http://schemas.openxmlformats.org/officeDocument/2006/relationships/hyperlink" Target="https://www2.senado.leg.br/bdsf/bitstream/handle/id/594056/RAF58_NOV2021.pdf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39" Type="http://schemas.openxmlformats.org/officeDocument/2006/relationships/hyperlink" Target="https://www2.senado.leg.br/bdsf/bitstream/handle/id/574054/NT4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abSelected="1" zoomScale="85" zoomScaleNormal="85" workbookViewId="0">
      <pane xSplit="1" ySplit="1" topLeftCell="E103" activePane="bottomRight" state="frozen"/>
      <selection pane="topRight"/>
      <selection pane="bottomLeft"/>
      <selection pane="bottomRight" activeCell="A141" sqref="A141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 t="shared" ref="E124:E129" si="13">MID($D124,53,6)</f>
        <v>588176</v>
      </c>
      <c r="F124" t="str">
        <f t="shared" ref="F124:F129" si="14"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 t="shared" si="13"/>
        <v>589004</v>
      </c>
      <c r="F125" t="str">
        <f t="shared" si="14"/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 t="shared" si="13"/>
        <v>590036</v>
      </c>
      <c r="F126" t="str">
        <f t="shared" si="14"/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 t="shared" si="13"/>
        <v>591096</v>
      </c>
      <c r="F127" t="str">
        <f t="shared" si="14"/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11</v>
      </c>
      <c r="D128" s="10" t="s">
        <v>264</v>
      </c>
      <c r="E128" t="str">
        <f t="shared" si="13"/>
        <v>591941</v>
      </c>
      <c r="F128" t="str">
        <f t="shared" si="14"/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 t="shared" si="13"/>
        <v>592076</v>
      </c>
      <c r="F129" t="str">
        <f t="shared" si="14"/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0" spans="1:8">
      <c r="A130" s="11" t="s">
        <v>269</v>
      </c>
      <c r="B130" s="11" t="s">
        <v>76</v>
      </c>
      <c r="C130">
        <v>55</v>
      </c>
      <c r="D130" t="s">
        <v>268</v>
      </c>
      <c r="E130" t="str">
        <f t="shared" ref="E130:E135" si="15">MID($D130,53,6)</f>
        <v>592401</v>
      </c>
      <c r="F130" t="str">
        <f t="shared" ref="F130:F135" si="16">MID($D130,60,90)</f>
        <v>RAF55_AGO2021.pdf</v>
      </c>
      <c r="G130" s="1">
        <v>44426</v>
      </c>
      <c r="H13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1" spans="1:8">
      <c r="A131" s="11" t="s">
        <v>270</v>
      </c>
      <c r="B131" s="15" t="s">
        <v>25</v>
      </c>
      <c r="C131">
        <v>49</v>
      </c>
      <c r="D131" t="s">
        <v>271</v>
      </c>
      <c r="E131" t="str">
        <f t="shared" si="15"/>
        <v>592976</v>
      </c>
      <c r="F131" t="str">
        <f t="shared" si="16"/>
        <v>NT49_Reforma_IR.pdf</v>
      </c>
      <c r="G131" s="1">
        <v>44442</v>
      </c>
      <c r="H13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2" spans="1:8">
      <c r="A132" s="11" t="s">
        <v>273</v>
      </c>
      <c r="B132" s="11" t="s">
        <v>76</v>
      </c>
      <c r="C132">
        <v>56</v>
      </c>
      <c r="D132" t="s">
        <v>272</v>
      </c>
      <c r="E132" t="str">
        <f t="shared" si="15"/>
        <v>593096</v>
      </c>
      <c r="F132" t="str">
        <f t="shared" si="16"/>
        <v>RAF56_SET2021.pdf</v>
      </c>
      <c r="G132" s="1">
        <v>44454</v>
      </c>
      <c r="H132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3" spans="1:8">
      <c r="A133" s="11" t="s">
        <v>275</v>
      </c>
      <c r="B133" s="11" t="s">
        <v>167</v>
      </c>
      <c r="C133">
        <v>13</v>
      </c>
      <c r="D133" s="10" t="s">
        <v>274</v>
      </c>
      <c r="E133" t="str">
        <f t="shared" si="15"/>
        <v>593450</v>
      </c>
      <c r="F133" t="str">
        <f t="shared" si="16"/>
        <v>CI13.pdf</v>
      </c>
      <c r="G133" s="1">
        <v>44476</v>
      </c>
      <c r="H133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4" spans="1:8">
      <c r="A134" s="11" t="s">
        <v>277</v>
      </c>
      <c r="B134" s="11" t="s">
        <v>76</v>
      </c>
      <c r="C134">
        <v>57</v>
      </c>
      <c r="D134" s="10" t="s">
        <v>276</v>
      </c>
      <c r="E134" t="str">
        <f t="shared" si="15"/>
        <v>593636</v>
      </c>
      <c r="F134" t="str">
        <f t="shared" si="16"/>
        <v>RAF57_OUT2021.pdf</v>
      </c>
      <c r="G134" s="1">
        <v>44489</v>
      </c>
      <c r="H134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5" spans="1:8">
      <c r="A135" s="11" t="s">
        <v>279</v>
      </c>
      <c r="B135" s="11" t="s">
        <v>8</v>
      </c>
      <c r="C135">
        <v>16</v>
      </c>
      <c r="D135" s="10" t="s">
        <v>278</v>
      </c>
      <c r="E135" t="str">
        <f t="shared" si="15"/>
        <v>593776</v>
      </c>
      <c r="F135" t="str">
        <f t="shared" si="16"/>
        <v>EE16.pdf</v>
      </c>
      <c r="G135" s="1">
        <v>44501</v>
      </c>
      <c r="H135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36" spans="1:8">
      <c r="A136" s="11" t="s">
        <v>281</v>
      </c>
      <c r="B136" s="11" t="s">
        <v>76</v>
      </c>
      <c r="C136">
        <v>58</v>
      </c>
      <c r="D136" s="10" t="s">
        <v>280</v>
      </c>
      <c r="E136" t="str">
        <f>MID($D136,53,6)</f>
        <v>594056</v>
      </c>
      <c r="F136" t="str">
        <f>MID($D136,60,90)</f>
        <v>RAF58_NOV2021.pdf</v>
      </c>
      <c r="G136" s="1">
        <v>44517</v>
      </c>
      <c r="H13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37" spans="1:8">
      <c r="A137" s="11" t="s">
        <v>283</v>
      </c>
      <c r="B137" s="11" t="s">
        <v>25</v>
      </c>
      <c r="C137">
        <v>50</v>
      </c>
      <c r="D137" t="s">
        <v>282</v>
      </c>
      <c r="E137" t="str">
        <f>MID($D137,53,6)</f>
        <v>593836</v>
      </c>
      <c r="F137" t="str">
        <f>MID($D137,60,90)</f>
        <v>NT50_BPC.pdf</v>
      </c>
      <c r="G137" s="1">
        <v>44510</v>
      </c>
      <c r="H137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8" spans="1:8">
      <c r="A138" s="11" t="s">
        <v>285</v>
      </c>
      <c r="B138" s="11" t="s">
        <v>167</v>
      </c>
      <c r="C138">
        <v>14</v>
      </c>
      <c r="D138" s="10" t="s">
        <v>284</v>
      </c>
      <c r="E138" t="str">
        <f>MID($D138,53,6)</f>
        <v>594276</v>
      </c>
      <c r="F138" t="str">
        <f>MID($D138,60,90)</f>
        <v>CI14.pdf</v>
      </c>
      <c r="G138" s="1">
        <v>44529</v>
      </c>
      <c r="H13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39" spans="1:8">
      <c r="A139" s="11" t="s">
        <v>287</v>
      </c>
      <c r="B139" s="11" t="s">
        <v>76</v>
      </c>
      <c r="C139">
        <v>59</v>
      </c>
      <c r="D139" s="10" t="s">
        <v>286</v>
      </c>
      <c r="E139" t="str">
        <f>MID($D139,53,6)</f>
        <v>594517</v>
      </c>
      <c r="F139" t="str">
        <f>MID($D139,60,90)</f>
        <v>RAF59_DEZ2021.pdf</v>
      </c>
      <c r="G139" s="1">
        <v>44546</v>
      </c>
      <c r="H139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40" spans="1:8">
      <c r="A140" s="11" t="s">
        <v>289</v>
      </c>
      <c r="B140" s="11" t="s">
        <v>8</v>
      </c>
      <c r="C140">
        <v>17</v>
      </c>
      <c r="D140" t="s">
        <v>288</v>
      </c>
      <c r="E140" t="str">
        <f>MID($D140,53,6)</f>
        <v>594656</v>
      </c>
      <c r="F140" t="str">
        <f>MID($D140,60,90)</f>
        <v>EE17_Resultado_Estrutural.pdf</v>
      </c>
      <c r="G140" s="1">
        <v>44552</v>
      </c>
      <c r="H140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</sheetData>
  <conditionalFormatting sqref="E2:E246">
    <cfRule type="duplicateValues" dxfId="4" priority="6"/>
  </conditionalFormatting>
  <conditionalFormatting sqref="E2:E140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  <hyperlink ref="D133" r:id="rId57" xr:uid="{EBC5ECED-D58C-42A4-AE4C-F81E8A05A31D}"/>
    <hyperlink ref="D134" r:id="rId58" xr:uid="{75BB2299-8B9C-4FF7-8611-E599A5254D24}"/>
    <hyperlink ref="D135" r:id="rId59" xr:uid="{CFA830C8-5F52-464A-A30D-9A08C4FAEA96}"/>
    <hyperlink ref="D136" r:id="rId60" xr:uid="{34A42378-63E7-4CA1-BAE9-322F13C3A12C}"/>
    <hyperlink ref="D138" r:id="rId61" xr:uid="{5AB6E084-C88F-42E2-841C-8B3AEB4C2E3D}"/>
    <hyperlink ref="D139" r:id="rId62" xr:uid="{4E2EB6BE-297B-42A2-BADA-34FB29B5998A}"/>
  </hyperlinks>
  <pageMargins left="0.511811024" right="0.511811024" top="0.78740157499999996" bottom="0.78740157499999996" header="0.31496062000000002" footer="0.31496062000000002"/>
  <pageSetup paperSize="9" orientation="portrait"/>
  <legacyDrawing r:id="rId63"/>
  <tableParts count="1">
    <tablePart r:id="rId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2021-12-28T14:59:19Z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