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HOLLOTT\Desktop\"/>
    </mc:Choice>
  </mc:AlternateContent>
  <xr:revisionPtr revIDLastSave="0" documentId="13_ncr:1_{597FB9DE-835E-413C-AE64-9A8CCDF460EE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1" r:id="rId1"/>
    <sheet name="FY24" sheetId="7" r:id="rId2"/>
    <sheet name="2019-2022" sheetId="2" r:id="rId3"/>
    <sheet name="2022 Daily" sheetId="9" r:id="rId4"/>
    <sheet name="2021 Daily" sheetId="8" r:id="rId5"/>
    <sheet name="2020 Daily" sheetId="3" r:id="rId6"/>
    <sheet name="Sheet3" sheetId="6" r:id="rId7"/>
    <sheet name="Sheet2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5" i="7" l="1"/>
  <c r="G226" i="7" s="1"/>
  <c r="F225" i="7"/>
  <c r="F226" i="7" s="1"/>
  <c r="E225" i="7"/>
  <c r="E226" i="7" s="1"/>
  <c r="D225" i="7"/>
  <c r="D226" i="7" s="1"/>
  <c r="C225" i="7"/>
  <c r="C226" i="7" s="1"/>
  <c r="B225" i="7"/>
  <c r="J224" i="7"/>
  <c r="H224" i="7"/>
  <c r="J223" i="7"/>
  <c r="H223" i="7"/>
  <c r="A223" i="7"/>
  <c r="J222" i="7"/>
  <c r="H222" i="7"/>
  <c r="J221" i="7"/>
  <c r="H221" i="7"/>
  <c r="A221" i="7"/>
  <c r="K220" i="7"/>
  <c r="K221" i="7" s="1"/>
  <c r="K222" i="7" s="1"/>
  <c r="K223" i="7" s="1"/>
  <c r="K224" i="7" s="1"/>
  <c r="J220" i="7"/>
  <c r="H220" i="7"/>
  <c r="A220" i="7"/>
  <c r="A224" i="7" s="1"/>
  <c r="G216" i="7"/>
  <c r="G217" i="7" s="1"/>
  <c r="F216" i="7"/>
  <c r="F217" i="7" s="1"/>
  <c r="E216" i="7"/>
  <c r="E217" i="7" s="1"/>
  <c r="D216" i="7"/>
  <c r="C216" i="7"/>
  <c r="C217" i="7" s="1"/>
  <c r="B216" i="7"/>
  <c r="B217" i="7" s="1"/>
  <c r="J215" i="7"/>
  <c r="H215" i="7"/>
  <c r="J214" i="7"/>
  <c r="H214" i="7"/>
  <c r="J213" i="7"/>
  <c r="H213" i="7"/>
  <c r="J212" i="7"/>
  <c r="H212" i="7"/>
  <c r="J211" i="7"/>
  <c r="H211" i="7"/>
  <c r="B207" i="7"/>
  <c r="G207" i="7"/>
  <c r="G208" i="7" s="1"/>
  <c r="F207" i="7"/>
  <c r="F208" i="7" s="1"/>
  <c r="E207" i="7"/>
  <c r="E208" i="7" s="1"/>
  <c r="D207" i="7"/>
  <c r="D208" i="7" s="1"/>
  <c r="C207" i="7"/>
  <c r="C208" i="7" s="1"/>
  <c r="J206" i="7"/>
  <c r="H206" i="7"/>
  <c r="J205" i="7"/>
  <c r="H205" i="7"/>
  <c r="J204" i="7"/>
  <c r="H204" i="7"/>
  <c r="J203" i="7"/>
  <c r="H203" i="7"/>
  <c r="J202" i="7"/>
  <c r="H202" i="7"/>
  <c r="G198" i="7"/>
  <c r="G199" i="7" s="1"/>
  <c r="F198" i="7"/>
  <c r="F199" i="7" s="1"/>
  <c r="E198" i="7"/>
  <c r="E199" i="7" s="1"/>
  <c r="D198" i="7"/>
  <c r="D199" i="7" s="1"/>
  <c r="C198" i="7"/>
  <c r="C199" i="7" s="1"/>
  <c r="B198" i="7"/>
  <c r="J197" i="7"/>
  <c r="H197" i="7"/>
  <c r="J196" i="7"/>
  <c r="H196" i="7"/>
  <c r="J195" i="7"/>
  <c r="H195" i="7"/>
  <c r="J194" i="7"/>
  <c r="H194" i="7"/>
  <c r="J193" i="7"/>
  <c r="H193" i="7"/>
  <c r="G189" i="7"/>
  <c r="G190" i="7" s="1"/>
  <c r="F189" i="7"/>
  <c r="F190" i="7" s="1"/>
  <c r="E189" i="7"/>
  <c r="E190" i="7" s="1"/>
  <c r="D189" i="7"/>
  <c r="D190" i="7" s="1"/>
  <c r="C189" i="7"/>
  <c r="C190" i="7" s="1"/>
  <c r="B189" i="7"/>
  <c r="B190" i="7" s="1"/>
  <c r="J188" i="7"/>
  <c r="H188" i="7"/>
  <c r="J187" i="7"/>
  <c r="H187" i="7"/>
  <c r="J186" i="7"/>
  <c r="H186" i="7"/>
  <c r="J185" i="7"/>
  <c r="H185" i="7"/>
  <c r="J184" i="7"/>
  <c r="H184" i="7"/>
  <c r="G180" i="7"/>
  <c r="G181" i="7" s="1"/>
  <c r="F180" i="7"/>
  <c r="F181" i="7" s="1"/>
  <c r="E180" i="7"/>
  <c r="E181" i="7" s="1"/>
  <c r="D180" i="7"/>
  <c r="D181" i="7" s="1"/>
  <c r="C180" i="7"/>
  <c r="C181" i="7" s="1"/>
  <c r="B180" i="7"/>
  <c r="J179" i="7"/>
  <c r="H179" i="7"/>
  <c r="J178" i="7"/>
  <c r="H178" i="7"/>
  <c r="J177" i="7"/>
  <c r="H177" i="7"/>
  <c r="J176" i="7"/>
  <c r="H176" i="7"/>
  <c r="J175" i="7"/>
  <c r="H175" i="7"/>
  <c r="K168" i="7"/>
  <c r="G171" i="7"/>
  <c r="G172" i="7" s="1"/>
  <c r="F171" i="7"/>
  <c r="F172" i="7" s="1"/>
  <c r="E171" i="7"/>
  <c r="E172" i="7" s="1"/>
  <c r="D171" i="7"/>
  <c r="D172" i="7" s="1"/>
  <c r="C171" i="7"/>
  <c r="C172" i="7" s="1"/>
  <c r="B171" i="7"/>
  <c r="J170" i="7"/>
  <c r="H170" i="7"/>
  <c r="J169" i="7"/>
  <c r="H169" i="7"/>
  <c r="J168" i="7"/>
  <c r="H168" i="7"/>
  <c r="J167" i="7"/>
  <c r="H167" i="7"/>
  <c r="J166" i="7"/>
  <c r="H166" i="7"/>
  <c r="G162" i="7"/>
  <c r="G163" i="7" s="1"/>
  <c r="F162" i="7"/>
  <c r="F163" i="7" s="1"/>
  <c r="E162" i="7"/>
  <c r="E163" i="7" s="1"/>
  <c r="D162" i="7"/>
  <c r="D163" i="7" s="1"/>
  <c r="C162" i="7"/>
  <c r="C163" i="7" s="1"/>
  <c r="B162" i="7"/>
  <c r="B163" i="7" s="1"/>
  <c r="J161" i="7"/>
  <c r="H161" i="7"/>
  <c r="J160" i="7"/>
  <c r="H160" i="7"/>
  <c r="J159" i="7"/>
  <c r="H159" i="7"/>
  <c r="J158" i="7"/>
  <c r="H158" i="7"/>
  <c r="J157" i="7"/>
  <c r="H157" i="7"/>
  <c r="G153" i="7"/>
  <c r="G154" i="7" s="1"/>
  <c r="F153" i="7"/>
  <c r="F154" i="7" s="1"/>
  <c r="E153" i="7"/>
  <c r="E154" i="7" s="1"/>
  <c r="D153" i="7"/>
  <c r="D154" i="7" s="1"/>
  <c r="C153" i="7"/>
  <c r="C154" i="7" s="1"/>
  <c r="B153" i="7"/>
  <c r="B154" i="7" s="1"/>
  <c r="J152" i="7"/>
  <c r="H152" i="7"/>
  <c r="J151" i="7"/>
  <c r="H151" i="7"/>
  <c r="J150" i="7"/>
  <c r="H150" i="7"/>
  <c r="J149" i="7"/>
  <c r="H149" i="7"/>
  <c r="J148" i="7"/>
  <c r="H148" i="7"/>
  <c r="G144" i="7"/>
  <c r="G145" i="7" s="1"/>
  <c r="F144" i="7"/>
  <c r="F145" i="7" s="1"/>
  <c r="E144" i="7"/>
  <c r="E145" i="7" s="1"/>
  <c r="D144" i="7"/>
  <c r="D145" i="7" s="1"/>
  <c r="C144" i="7"/>
  <c r="C145" i="7" s="1"/>
  <c r="B144" i="7"/>
  <c r="J143" i="7"/>
  <c r="H143" i="7"/>
  <c r="J142" i="7"/>
  <c r="H142" i="7"/>
  <c r="J141" i="7"/>
  <c r="H141" i="7"/>
  <c r="J140" i="7"/>
  <c r="H140" i="7"/>
  <c r="J139" i="7"/>
  <c r="H139" i="7"/>
  <c r="G135" i="7"/>
  <c r="G136" i="7" s="1"/>
  <c r="F135" i="7"/>
  <c r="F136" i="7" s="1"/>
  <c r="E135" i="7"/>
  <c r="E136" i="7" s="1"/>
  <c r="D135" i="7"/>
  <c r="C135" i="7"/>
  <c r="C136" i="7" s="1"/>
  <c r="B135" i="7"/>
  <c r="B136" i="7" s="1"/>
  <c r="J134" i="7"/>
  <c r="H134" i="7"/>
  <c r="J133" i="7"/>
  <c r="H133" i="7"/>
  <c r="J132" i="7"/>
  <c r="H132" i="7"/>
  <c r="J131" i="7"/>
  <c r="H131" i="7"/>
  <c r="J130" i="7"/>
  <c r="H130" i="7"/>
  <c r="F126" i="7"/>
  <c r="F127" i="7" s="1"/>
  <c r="G126" i="7"/>
  <c r="G127" i="7" s="1"/>
  <c r="E126" i="7"/>
  <c r="E127" i="7" s="1"/>
  <c r="D126" i="7"/>
  <c r="D127" i="7" s="1"/>
  <c r="C126" i="7"/>
  <c r="C127" i="7" s="1"/>
  <c r="B126" i="7"/>
  <c r="J125" i="7"/>
  <c r="H125" i="7"/>
  <c r="J124" i="7"/>
  <c r="H124" i="7"/>
  <c r="J123" i="7"/>
  <c r="H123" i="7"/>
  <c r="J122" i="7"/>
  <c r="H122" i="7"/>
  <c r="J121" i="7"/>
  <c r="H121" i="7"/>
  <c r="G117" i="7"/>
  <c r="G118" i="7" s="1"/>
  <c r="E117" i="7"/>
  <c r="E118" i="7" s="1"/>
  <c r="D117" i="7"/>
  <c r="D118" i="7" s="1"/>
  <c r="C117" i="7"/>
  <c r="C118" i="7" s="1"/>
  <c r="B117" i="7"/>
  <c r="J116" i="7"/>
  <c r="H116" i="7"/>
  <c r="J115" i="7"/>
  <c r="H115" i="7"/>
  <c r="J114" i="7"/>
  <c r="H114" i="7"/>
  <c r="J113" i="7"/>
  <c r="H113" i="7"/>
  <c r="J112" i="7"/>
  <c r="H112" i="7"/>
  <c r="G108" i="7"/>
  <c r="G109" i="7" s="1"/>
  <c r="E108" i="7"/>
  <c r="E109" i="7" s="1"/>
  <c r="D108" i="7"/>
  <c r="D109" i="7" s="1"/>
  <c r="C108" i="7"/>
  <c r="C109" i="7" s="1"/>
  <c r="B108" i="7"/>
  <c r="J107" i="7"/>
  <c r="H107" i="7"/>
  <c r="J106" i="7"/>
  <c r="H106" i="7"/>
  <c r="J105" i="7"/>
  <c r="H105" i="7"/>
  <c r="J104" i="7"/>
  <c r="H104" i="7"/>
  <c r="J103" i="7"/>
  <c r="H103" i="7"/>
  <c r="G99" i="7"/>
  <c r="G100" i="7" s="1"/>
  <c r="E99" i="7"/>
  <c r="E100" i="7" s="1"/>
  <c r="D99" i="7"/>
  <c r="D100" i="7" s="1"/>
  <c r="C99" i="7"/>
  <c r="C100" i="7" s="1"/>
  <c r="B99" i="7"/>
  <c r="J98" i="7"/>
  <c r="H98" i="7"/>
  <c r="J97" i="7"/>
  <c r="H97" i="7"/>
  <c r="J96" i="7"/>
  <c r="H96" i="7"/>
  <c r="J95" i="7"/>
  <c r="H95" i="7"/>
  <c r="J94" i="7"/>
  <c r="H94" i="7"/>
  <c r="G90" i="7"/>
  <c r="G91" i="7" s="1"/>
  <c r="E90" i="7"/>
  <c r="E91" i="7" s="1"/>
  <c r="D90" i="7"/>
  <c r="D91" i="7" s="1"/>
  <c r="C90" i="7"/>
  <c r="C91" i="7" s="1"/>
  <c r="B90" i="7"/>
  <c r="B91" i="7" s="1"/>
  <c r="J89" i="7"/>
  <c r="H89" i="7"/>
  <c r="J88" i="7"/>
  <c r="H88" i="7"/>
  <c r="J87" i="7"/>
  <c r="H87" i="7"/>
  <c r="J86" i="7"/>
  <c r="H86" i="7"/>
  <c r="J85" i="7"/>
  <c r="H85" i="7"/>
  <c r="G81" i="7"/>
  <c r="G82" i="7" s="1"/>
  <c r="E81" i="7"/>
  <c r="E82" i="7" s="1"/>
  <c r="D81" i="7"/>
  <c r="D82" i="7" s="1"/>
  <c r="C81" i="7"/>
  <c r="C82" i="7" s="1"/>
  <c r="B81" i="7"/>
  <c r="B82" i="7" s="1"/>
  <c r="J80" i="7"/>
  <c r="H80" i="7"/>
  <c r="J79" i="7"/>
  <c r="H79" i="7"/>
  <c r="J78" i="7"/>
  <c r="H78" i="7"/>
  <c r="J77" i="7"/>
  <c r="H77" i="7"/>
  <c r="J76" i="7"/>
  <c r="H76" i="7"/>
  <c r="G72" i="7"/>
  <c r="G73" i="7" s="1"/>
  <c r="E72" i="7"/>
  <c r="E73" i="7" s="1"/>
  <c r="D72" i="7"/>
  <c r="D73" i="7" s="1"/>
  <c r="C72" i="7"/>
  <c r="C73" i="7" s="1"/>
  <c r="B72" i="7"/>
  <c r="B73" i="7" s="1"/>
  <c r="J71" i="7"/>
  <c r="H71" i="7"/>
  <c r="J70" i="7"/>
  <c r="H70" i="7"/>
  <c r="J69" i="7"/>
  <c r="H69" i="7"/>
  <c r="J68" i="7"/>
  <c r="H68" i="7"/>
  <c r="J67" i="7"/>
  <c r="H67" i="7"/>
  <c r="G63" i="7"/>
  <c r="G64" i="7" s="1"/>
  <c r="E63" i="7"/>
  <c r="E64" i="7" s="1"/>
  <c r="D63" i="7"/>
  <c r="D64" i="7" s="1"/>
  <c r="C63" i="7"/>
  <c r="C64" i="7" s="1"/>
  <c r="B63" i="7"/>
  <c r="B64" i="7" s="1"/>
  <c r="J62" i="7"/>
  <c r="H62" i="7"/>
  <c r="J61" i="7"/>
  <c r="H61" i="7"/>
  <c r="J60" i="7"/>
  <c r="H60" i="7"/>
  <c r="J59" i="7"/>
  <c r="H59" i="7"/>
  <c r="J58" i="7"/>
  <c r="H58" i="7"/>
  <c r="G54" i="7"/>
  <c r="G55" i="7" s="1"/>
  <c r="E54" i="7"/>
  <c r="E55" i="7" s="1"/>
  <c r="D54" i="7"/>
  <c r="D55" i="7" s="1"/>
  <c r="C54" i="7"/>
  <c r="C55" i="7" s="1"/>
  <c r="B54" i="7"/>
  <c r="B55" i="7" s="1"/>
  <c r="J53" i="7"/>
  <c r="H53" i="7"/>
  <c r="J52" i="7"/>
  <c r="H52" i="7"/>
  <c r="J51" i="7"/>
  <c r="H51" i="7"/>
  <c r="J50" i="7"/>
  <c r="H50" i="7"/>
  <c r="J49" i="7"/>
  <c r="H49" i="7"/>
  <c r="H43" i="7"/>
  <c r="C46" i="7"/>
  <c r="G45" i="7"/>
  <c r="G46" i="7" s="1"/>
  <c r="E45" i="7"/>
  <c r="E46" i="7" s="1"/>
  <c r="D45" i="7"/>
  <c r="D46" i="7" s="1"/>
  <c r="C45" i="7"/>
  <c r="B45" i="7"/>
  <c r="B46" i="7" s="1"/>
  <c r="J44" i="7"/>
  <c r="H44" i="7"/>
  <c r="J43" i="7"/>
  <c r="J42" i="7"/>
  <c r="H42" i="7"/>
  <c r="J41" i="7"/>
  <c r="H41" i="7"/>
  <c r="J40" i="7"/>
  <c r="H40" i="7"/>
  <c r="G36" i="7"/>
  <c r="G37" i="7" s="1"/>
  <c r="E36" i="7"/>
  <c r="E37" i="7" s="1"/>
  <c r="D36" i="7"/>
  <c r="D37" i="7" s="1"/>
  <c r="C36" i="7"/>
  <c r="C37" i="7" s="1"/>
  <c r="B36" i="7"/>
  <c r="B37" i="7" s="1"/>
  <c r="J35" i="7"/>
  <c r="H35" i="7"/>
  <c r="J34" i="7"/>
  <c r="H34" i="7"/>
  <c r="J33" i="7"/>
  <c r="H33" i="7"/>
  <c r="J32" i="7"/>
  <c r="H32" i="7"/>
  <c r="J31" i="7"/>
  <c r="H31" i="7"/>
  <c r="G27" i="7"/>
  <c r="G28" i="7" s="1"/>
  <c r="E27" i="7"/>
  <c r="E28" i="7" s="1"/>
  <c r="D27" i="7"/>
  <c r="D28" i="7" s="1"/>
  <c r="C27" i="7"/>
  <c r="C28" i="7" s="1"/>
  <c r="B27" i="7"/>
  <c r="B28" i="7" s="1"/>
  <c r="J26" i="7"/>
  <c r="H26" i="7"/>
  <c r="J25" i="7"/>
  <c r="H25" i="7"/>
  <c r="J24" i="7"/>
  <c r="H24" i="7"/>
  <c r="J23" i="7"/>
  <c r="H23" i="7"/>
  <c r="J22" i="7"/>
  <c r="H22" i="7"/>
  <c r="J17" i="7"/>
  <c r="J16" i="7"/>
  <c r="J15" i="7"/>
  <c r="J14" i="7"/>
  <c r="J13" i="7"/>
  <c r="J8" i="7"/>
  <c r="J7" i="7"/>
  <c r="J6" i="7"/>
  <c r="J5" i="7"/>
  <c r="J4" i="7"/>
  <c r="G18" i="7"/>
  <c r="G19" i="7" s="1"/>
  <c r="E18" i="7"/>
  <c r="E19" i="7" s="1"/>
  <c r="D18" i="7"/>
  <c r="D19" i="7" s="1"/>
  <c r="C18" i="7"/>
  <c r="C19" i="7" s="1"/>
  <c r="B18" i="7"/>
  <c r="B19" i="7" s="1"/>
  <c r="H17" i="7"/>
  <c r="H16" i="7"/>
  <c r="H15" i="7"/>
  <c r="H14" i="7"/>
  <c r="H13" i="7"/>
  <c r="K4" i="7"/>
  <c r="K5" i="7" s="1"/>
  <c r="K6" i="7" s="1"/>
  <c r="K7" i="7" s="1"/>
  <c r="K8" i="7" s="1"/>
  <c r="K13" i="7" s="1"/>
  <c r="K14" i="7" s="1"/>
  <c r="K15" i="7" s="1"/>
  <c r="K16" i="7" s="1"/>
  <c r="K17" i="7" s="1"/>
  <c r="K22" i="7" s="1"/>
  <c r="K23" i="7" s="1"/>
  <c r="K24" i="7" s="1"/>
  <c r="K25" i="7" s="1"/>
  <c r="K26" i="7" s="1"/>
  <c r="K31" i="7" s="1"/>
  <c r="K32" i="7" s="1"/>
  <c r="K33" i="7" s="1"/>
  <c r="K34" i="7" s="1"/>
  <c r="K35" i="7" s="1"/>
  <c r="K40" i="7" s="1"/>
  <c r="K41" i="7" s="1"/>
  <c r="K42" i="7" s="1"/>
  <c r="K43" i="7" s="1"/>
  <c r="K44" i="7" s="1"/>
  <c r="K49" i="7" s="1"/>
  <c r="K50" i="7" s="1"/>
  <c r="K51" i="7" s="1"/>
  <c r="K52" i="7" s="1"/>
  <c r="K53" i="7" s="1"/>
  <c r="K58" i="7" s="1"/>
  <c r="K59" i="7" s="1"/>
  <c r="K60" i="7" s="1"/>
  <c r="K61" i="7" s="1"/>
  <c r="K62" i="7" s="1"/>
  <c r="K67" i="7" s="1"/>
  <c r="K68" i="7" s="1"/>
  <c r="K69" i="7" s="1"/>
  <c r="K70" i="7" s="1"/>
  <c r="K71" i="7" s="1"/>
  <c r="K76" i="7" s="1"/>
  <c r="K77" i="7" s="1"/>
  <c r="K78" i="7" s="1"/>
  <c r="K79" i="7" s="1"/>
  <c r="K80" i="7" s="1"/>
  <c r="K85" i="7" s="1"/>
  <c r="K86" i="7" s="1"/>
  <c r="K87" i="7" s="1"/>
  <c r="K88" i="7" s="1"/>
  <c r="K89" i="7" s="1"/>
  <c r="K94" i="7" s="1"/>
  <c r="K95" i="7" s="1"/>
  <c r="K96" i="7" s="1"/>
  <c r="K97" i="7" s="1"/>
  <c r="K98" i="7" s="1"/>
  <c r="K103" i="7" s="1"/>
  <c r="K104" i="7" s="1"/>
  <c r="K105" i="7" s="1"/>
  <c r="K106" i="7" s="1"/>
  <c r="K107" i="7" s="1"/>
  <c r="K112" i="7" s="1"/>
  <c r="K113" i="7" s="1"/>
  <c r="K114" i="7" s="1"/>
  <c r="K115" i="7" s="1"/>
  <c r="K116" i="7" s="1"/>
  <c r="K121" i="7" s="1"/>
  <c r="K122" i="7" s="1"/>
  <c r="K123" i="7" s="1"/>
  <c r="K124" i="7" s="1"/>
  <c r="K125" i="7" s="1"/>
  <c r="K130" i="7" s="1"/>
  <c r="K131" i="7" s="1"/>
  <c r="K132" i="7" s="1"/>
  <c r="K133" i="7" s="1"/>
  <c r="K134" i="7" s="1"/>
  <c r="K139" i="7" s="1"/>
  <c r="K140" i="7" s="1"/>
  <c r="K141" i="7" s="1"/>
  <c r="K142" i="7" s="1"/>
  <c r="K143" i="7" s="1"/>
  <c r="K148" i="7" s="1"/>
  <c r="K149" i="7" s="1"/>
  <c r="K150" i="7" s="1"/>
  <c r="K151" i="7" s="1"/>
  <c r="K152" i="7" s="1"/>
  <c r="K157" i="7" s="1"/>
  <c r="K158" i="7" s="1"/>
  <c r="K159" i="7" s="1"/>
  <c r="K160" i="7" s="1"/>
  <c r="K161" i="7" s="1"/>
  <c r="K166" i="7" s="1"/>
  <c r="K167" i="7" s="1"/>
  <c r="H8" i="7"/>
  <c r="H7" i="7"/>
  <c r="H6" i="7"/>
  <c r="H5" i="7"/>
  <c r="H4" i="7"/>
  <c r="C10" i="7"/>
  <c r="H10" i="7" s="1"/>
  <c r="G9" i="7"/>
  <c r="G10" i="7" s="1"/>
  <c r="E9" i="7"/>
  <c r="E10" i="7" s="1"/>
  <c r="D9" i="7"/>
  <c r="D10" i="7" s="1"/>
  <c r="C9" i="7"/>
  <c r="B9" i="7"/>
  <c r="B10" i="7" s="1"/>
  <c r="A13" i="7"/>
  <c r="A17" i="7" s="1"/>
  <c r="A8" i="7"/>
  <c r="A7" i="7"/>
  <c r="A6" i="7"/>
  <c r="A5" i="7"/>
  <c r="E28" i="6"/>
  <c r="A28" i="6"/>
  <c r="H1536" i="2"/>
  <c r="G1536" i="2"/>
  <c r="O1535" i="2"/>
  <c r="N1535" i="2"/>
  <c r="H1535" i="2"/>
  <c r="G1535" i="2"/>
  <c r="F1535" i="2"/>
  <c r="F1536" i="2" s="1"/>
  <c r="E1535" i="2"/>
  <c r="E1536" i="2" s="1"/>
  <c r="D1535" i="2"/>
  <c r="D1536" i="2" s="1"/>
  <c r="C1535" i="2"/>
  <c r="C1536" i="2" s="1"/>
  <c r="B1535" i="2"/>
  <c r="R1534" i="2"/>
  <c r="O1534" i="2"/>
  <c r="I1534" i="2"/>
  <c r="R1533" i="2"/>
  <c r="O1533" i="2"/>
  <c r="I1533" i="2"/>
  <c r="R1532" i="2"/>
  <c r="O1532" i="2"/>
  <c r="I1532" i="2"/>
  <c r="R1531" i="2"/>
  <c r="O1531" i="2"/>
  <c r="I1531" i="2"/>
  <c r="R1530" i="2"/>
  <c r="O1530" i="2"/>
  <c r="I1530" i="2"/>
  <c r="H1527" i="2"/>
  <c r="D1527" i="2"/>
  <c r="O1526" i="2"/>
  <c r="N1526" i="2"/>
  <c r="H1526" i="2"/>
  <c r="G1526" i="2"/>
  <c r="G1527" i="2" s="1"/>
  <c r="F1526" i="2"/>
  <c r="F1527" i="2" s="1"/>
  <c r="E1526" i="2"/>
  <c r="E1527" i="2" s="1"/>
  <c r="D1526" i="2"/>
  <c r="C1526" i="2"/>
  <c r="C1527" i="2" s="1"/>
  <c r="B1526" i="2"/>
  <c r="B1527" i="2" s="1"/>
  <c r="R1525" i="2"/>
  <c r="O1525" i="2"/>
  <c r="I1525" i="2"/>
  <c r="R1524" i="2"/>
  <c r="O1524" i="2"/>
  <c r="I1524" i="2"/>
  <c r="R1523" i="2"/>
  <c r="O1523" i="2"/>
  <c r="I1523" i="2"/>
  <c r="R1522" i="2"/>
  <c r="O1522" i="2"/>
  <c r="I1522" i="2"/>
  <c r="R1521" i="2"/>
  <c r="O1521" i="2"/>
  <c r="I1521" i="2"/>
  <c r="J225" i="7" l="1"/>
  <c r="J226" i="7" s="1"/>
  <c r="H225" i="7"/>
  <c r="B226" i="7"/>
  <c r="H226" i="7" s="1"/>
  <c r="A222" i="7"/>
  <c r="H28" i="7"/>
  <c r="H19" i="7"/>
  <c r="M157" i="7"/>
  <c r="J216" i="7"/>
  <c r="J217" i="7" s="1"/>
  <c r="H216" i="7"/>
  <c r="D217" i="7"/>
  <c r="H217" i="7" s="1"/>
  <c r="J207" i="7"/>
  <c r="J208" i="7" s="1"/>
  <c r="H207" i="7"/>
  <c r="B208" i="7"/>
  <c r="H208" i="7" s="1"/>
  <c r="H198" i="7"/>
  <c r="J198" i="7"/>
  <c r="J199" i="7" s="1"/>
  <c r="B199" i="7"/>
  <c r="H199" i="7" s="1"/>
  <c r="J189" i="7"/>
  <c r="J190" i="7" s="1"/>
  <c r="H189" i="7"/>
  <c r="H190" i="7"/>
  <c r="J180" i="7"/>
  <c r="J181" i="7" s="1"/>
  <c r="H180" i="7"/>
  <c r="B181" i="7"/>
  <c r="H181" i="7" s="1"/>
  <c r="K169" i="7"/>
  <c r="K170" i="7" s="1"/>
  <c r="K175" i="7" s="1"/>
  <c r="K176" i="7" s="1"/>
  <c r="K177" i="7" s="1"/>
  <c r="K178" i="7" s="1"/>
  <c r="K179" i="7" s="1"/>
  <c r="K184" i="7" s="1"/>
  <c r="K185" i="7" s="1"/>
  <c r="K186" i="7" s="1"/>
  <c r="K187" i="7" s="1"/>
  <c r="K188" i="7" s="1"/>
  <c r="K193" i="7" s="1"/>
  <c r="K194" i="7" s="1"/>
  <c r="K195" i="7" s="1"/>
  <c r="K196" i="7" s="1"/>
  <c r="K197" i="7" s="1"/>
  <c r="K202" i="7" s="1"/>
  <c r="K203" i="7" s="1"/>
  <c r="K204" i="7" s="1"/>
  <c r="K205" i="7" s="1"/>
  <c r="K206" i="7" s="1"/>
  <c r="K211" i="7" s="1"/>
  <c r="K212" i="7" s="1"/>
  <c r="K213" i="7" s="1"/>
  <c r="K214" i="7" s="1"/>
  <c r="K215" i="7" s="1"/>
  <c r="H171" i="7"/>
  <c r="J171" i="7"/>
  <c r="J172" i="7" s="1"/>
  <c r="B172" i="7"/>
  <c r="H172" i="7" s="1"/>
  <c r="J162" i="7"/>
  <c r="J163" i="7" s="1"/>
  <c r="H162" i="7"/>
  <c r="H163" i="7"/>
  <c r="J153" i="7"/>
  <c r="J154" i="7" s="1"/>
  <c r="H154" i="7"/>
  <c r="H153" i="7"/>
  <c r="H144" i="7"/>
  <c r="J144" i="7"/>
  <c r="J145" i="7" s="1"/>
  <c r="B145" i="7"/>
  <c r="H145" i="7" s="1"/>
  <c r="J135" i="7"/>
  <c r="J136" i="7" s="1"/>
  <c r="H135" i="7"/>
  <c r="D136" i="7"/>
  <c r="H136" i="7" s="1"/>
  <c r="A22" i="7"/>
  <c r="H9" i="7"/>
  <c r="J81" i="7"/>
  <c r="J82" i="7" s="1"/>
  <c r="A16" i="7"/>
  <c r="H27" i="7"/>
  <c r="H18" i="7"/>
  <c r="H126" i="7"/>
  <c r="J126" i="7"/>
  <c r="J127" i="7" s="1"/>
  <c r="B127" i="7"/>
  <c r="H127" i="7" s="1"/>
  <c r="J117" i="7"/>
  <c r="J118" i="7" s="1"/>
  <c r="H117" i="7"/>
  <c r="B118" i="7"/>
  <c r="H118" i="7" s="1"/>
  <c r="J108" i="7"/>
  <c r="J109" i="7" s="1"/>
  <c r="H108" i="7"/>
  <c r="B109" i="7"/>
  <c r="H109" i="7" s="1"/>
  <c r="H99" i="7"/>
  <c r="J99" i="7"/>
  <c r="J100" i="7" s="1"/>
  <c r="B100" i="7"/>
  <c r="H100" i="7" s="1"/>
  <c r="J90" i="7"/>
  <c r="J91" i="7" s="1"/>
  <c r="H91" i="7"/>
  <c r="H90" i="7"/>
  <c r="H82" i="7"/>
  <c r="H81" i="7"/>
  <c r="H73" i="7"/>
  <c r="H72" i="7"/>
  <c r="H63" i="7"/>
  <c r="H64" i="7"/>
  <c r="H54" i="7"/>
  <c r="H55" i="7"/>
  <c r="H46" i="7"/>
  <c r="H45" i="7"/>
  <c r="H37" i="7"/>
  <c r="H36" i="7"/>
  <c r="A26" i="7"/>
  <c r="A14" i="7"/>
  <c r="A15" i="7"/>
  <c r="I1535" i="2"/>
  <c r="B1536" i="2"/>
  <c r="K1535" i="2"/>
  <c r="L1535" i="2" s="1"/>
  <c r="M1535" i="2" s="1"/>
  <c r="I1526" i="2"/>
  <c r="K1526" i="2"/>
  <c r="L1526" i="2" s="1"/>
  <c r="M1526" i="2" s="1"/>
  <c r="A25" i="7" l="1"/>
  <c r="A31" i="7"/>
  <c r="A23" i="7"/>
  <c r="A24" i="7"/>
  <c r="H1517" i="2"/>
  <c r="H1518" i="2" s="1"/>
  <c r="G1517" i="2"/>
  <c r="G1518" i="2" s="1"/>
  <c r="F1517" i="2"/>
  <c r="F1518" i="2" s="1"/>
  <c r="E1517" i="2"/>
  <c r="E1518" i="2" s="1"/>
  <c r="D1517" i="2"/>
  <c r="N1517" i="2" s="1"/>
  <c r="C1517" i="2"/>
  <c r="C1518" i="2" s="1"/>
  <c r="B1517" i="2"/>
  <c r="B1518" i="2" s="1"/>
  <c r="R1516" i="2"/>
  <c r="O1516" i="2"/>
  <c r="I1516" i="2"/>
  <c r="R1515" i="2"/>
  <c r="O1515" i="2"/>
  <c r="I1515" i="2"/>
  <c r="R1514" i="2"/>
  <c r="O1514" i="2"/>
  <c r="I1514" i="2"/>
  <c r="R1513" i="2"/>
  <c r="O1513" i="2"/>
  <c r="I1513" i="2"/>
  <c r="R1512" i="2"/>
  <c r="O1512" i="2"/>
  <c r="I1512" i="2"/>
  <c r="A32" i="7" l="1"/>
  <c r="A40" i="7"/>
  <c r="A35" i="7"/>
  <c r="A34" i="7"/>
  <c r="A33" i="7"/>
  <c r="D1518" i="2"/>
  <c r="K1517" i="2"/>
  <c r="I1517" i="2"/>
  <c r="F1509" i="2"/>
  <c r="D1509" i="2"/>
  <c r="H1508" i="2"/>
  <c r="H1509" i="2" s="1"/>
  <c r="G1508" i="2"/>
  <c r="G1509" i="2" s="1"/>
  <c r="F1508" i="2"/>
  <c r="I1508" i="2" s="1"/>
  <c r="E1508" i="2"/>
  <c r="E1509" i="2" s="1"/>
  <c r="D1508" i="2"/>
  <c r="N1508" i="2" s="1"/>
  <c r="C1508" i="2"/>
  <c r="C1509" i="2" s="1"/>
  <c r="B1508" i="2"/>
  <c r="B1509" i="2" s="1"/>
  <c r="R1507" i="2"/>
  <c r="O1507" i="2"/>
  <c r="I1507" i="2"/>
  <c r="R1506" i="2"/>
  <c r="O1506" i="2"/>
  <c r="I1506" i="2"/>
  <c r="R1505" i="2"/>
  <c r="O1505" i="2"/>
  <c r="I1505" i="2"/>
  <c r="R1504" i="2"/>
  <c r="O1504" i="2"/>
  <c r="I1504" i="2"/>
  <c r="R1503" i="2"/>
  <c r="O1503" i="2"/>
  <c r="I1503" i="2"/>
  <c r="A44" i="7" l="1"/>
  <c r="A49" i="7"/>
  <c r="A43" i="7"/>
  <c r="A41" i="7"/>
  <c r="A42" i="7"/>
  <c r="K1508" i="2"/>
  <c r="H1499" i="2"/>
  <c r="H1500" i="2" s="1"/>
  <c r="G1499" i="2"/>
  <c r="G1500" i="2" s="1"/>
  <c r="F1499" i="2"/>
  <c r="F1500" i="2" s="1"/>
  <c r="E1499" i="2"/>
  <c r="K1499" i="2" s="1"/>
  <c r="D1499" i="2"/>
  <c r="N1499" i="2" s="1"/>
  <c r="C1499" i="2"/>
  <c r="C1500" i="2" s="1"/>
  <c r="B1499" i="2"/>
  <c r="B1500" i="2" s="1"/>
  <c r="R1498" i="2"/>
  <c r="O1498" i="2"/>
  <c r="I1498" i="2"/>
  <c r="R1497" i="2"/>
  <c r="O1497" i="2"/>
  <c r="I1497" i="2"/>
  <c r="R1496" i="2"/>
  <c r="O1496" i="2"/>
  <c r="I1496" i="2"/>
  <c r="R1495" i="2"/>
  <c r="O1495" i="2"/>
  <c r="I1495" i="2"/>
  <c r="R1494" i="2"/>
  <c r="O1494" i="2"/>
  <c r="I1494" i="2"/>
  <c r="A52" i="7" l="1"/>
  <c r="A58" i="7"/>
  <c r="A50" i="7"/>
  <c r="A51" i="7"/>
  <c r="A53" i="7"/>
  <c r="D1500" i="2"/>
  <c r="E1500" i="2"/>
  <c r="I1499" i="2"/>
  <c r="F1491" i="2"/>
  <c r="D1491" i="2"/>
  <c r="H1490" i="2"/>
  <c r="H1491" i="2" s="1"/>
  <c r="G1490" i="2"/>
  <c r="G1491" i="2" s="1"/>
  <c r="F1490" i="2"/>
  <c r="E1490" i="2"/>
  <c r="E1491" i="2" s="1"/>
  <c r="D1490" i="2"/>
  <c r="N1490" i="2" s="1"/>
  <c r="C1490" i="2"/>
  <c r="C1491" i="2" s="1"/>
  <c r="B1490" i="2"/>
  <c r="B1491" i="2" s="1"/>
  <c r="R1489" i="2"/>
  <c r="O1489" i="2"/>
  <c r="I1489" i="2"/>
  <c r="R1488" i="2"/>
  <c r="O1488" i="2"/>
  <c r="I1488" i="2"/>
  <c r="R1487" i="2"/>
  <c r="O1487" i="2"/>
  <c r="I1487" i="2"/>
  <c r="R1486" i="2"/>
  <c r="O1486" i="2"/>
  <c r="I1486" i="2"/>
  <c r="R1485" i="2"/>
  <c r="O1485" i="2"/>
  <c r="I1485" i="2"/>
  <c r="A61" i="7" l="1"/>
  <c r="A67" i="7"/>
  <c r="A60" i="7"/>
  <c r="A59" i="7"/>
  <c r="A62" i="7"/>
  <c r="K1490" i="2"/>
  <c r="I1490" i="2"/>
  <c r="H1481" i="2"/>
  <c r="H1482" i="2" s="1"/>
  <c r="G1481" i="2"/>
  <c r="G1482" i="2" s="1"/>
  <c r="F1481" i="2"/>
  <c r="F1482" i="2" s="1"/>
  <c r="E1481" i="2"/>
  <c r="E1482" i="2" s="1"/>
  <c r="D1481" i="2"/>
  <c r="N1481" i="2" s="1"/>
  <c r="C1481" i="2"/>
  <c r="C1482" i="2" s="1"/>
  <c r="B1481" i="2"/>
  <c r="B1482" i="2" s="1"/>
  <c r="R1480" i="2"/>
  <c r="O1480" i="2"/>
  <c r="I1480" i="2"/>
  <c r="R1479" i="2"/>
  <c r="O1479" i="2"/>
  <c r="I1479" i="2"/>
  <c r="R1478" i="2"/>
  <c r="O1478" i="2"/>
  <c r="I1478" i="2"/>
  <c r="R1477" i="2"/>
  <c r="O1477" i="2"/>
  <c r="I1477" i="2"/>
  <c r="R1476" i="2"/>
  <c r="O1476" i="2"/>
  <c r="I1476" i="2"/>
  <c r="A71" i="7" l="1"/>
  <c r="A68" i="7"/>
  <c r="A70" i="7"/>
  <c r="A76" i="7"/>
  <c r="A69" i="7"/>
  <c r="D1482" i="2"/>
  <c r="I1481" i="2"/>
  <c r="K1481" i="2"/>
  <c r="N1472" i="2"/>
  <c r="H1472" i="2"/>
  <c r="H1473" i="2" s="1"/>
  <c r="G1472" i="2"/>
  <c r="G1473" i="2" s="1"/>
  <c r="F1472" i="2"/>
  <c r="F1473" i="2" s="1"/>
  <c r="E1472" i="2"/>
  <c r="E1473" i="2" s="1"/>
  <c r="D1472" i="2"/>
  <c r="D1473" i="2" s="1"/>
  <c r="C1472" i="2"/>
  <c r="C1473" i="2" s="1"/>
  <c r="B1472" i="2"/>
  <c r="B1473" i="2" s="1"/>
  <c r="R1471" i="2"/>
  <c r="O1471" i="2"/>
  <c r="I1471" i="2"/>
  <c r="R1470" i="2"/>
  <c r="O1470" i="2"/>
  <c r="I1470" i="2"/>
  <c r="R1469" i="2"/>
  <c r="O1469" i="2"/>
  <c r="I1469" i="2"/>
  <c r="R1468" i="2"/>
  <c r="O1468" i="2"/>
  <c r="I1468" i="2"/>
  <c r="R1467" i="2"/>
  <c r="O1467" i="2"/>
  <c r="I1467" i="2"/>
  <c r="A80" i="7" l="1"/>
  <c r="A79" i="7"/>
  <c r="A85" i="7"/>
  <c r="A77" i="7"/>
  <c r="A78" i="7"/>
  <c r="I1472" i="2"/>
  <c r="K1472" i="2"/>
  <c r="D1464" i="2"/>
  <c r="H1463" i="2"/>
  <c r="H1464" i="2" s="1"/>
  <c r="G1463" i="2"/>
  <c r="G1464" i="2" s="1"/>
  <c r="F1463" i="2"/>
  <c r="F1464" i="2" s="1"/>
  <c r="E1463" i="2"/>
  <c r="K1463" i="2" s="1"/>
  <c r="D1463" i="2"/>
  <c r="N1463" i="2" s="1"/>
  <c r="C1463" i="2"/>
  <c r="C1464" i="2" s="1"/>
  <c r="B1463" i="2"/>
  <c r="B1464" i="2" s="1"/>
  <c r="R1462" i="2"/>
  <c r="O1462" i="2"/>
  <c r="I1462" i="2"/>
  <c r="R1461" i="2"/>
  <c r="O1461" i="2"/>
  <c r="I1461" i="2"/>
  <c r="R1460" i="2"/>
  <c r="O1460" i="2"/>
  <c r="I1460" i="2"/>
  <c r="R1459" i="2"/>
  <c r="O1459" i="2"/>
  <c r="I1459" i="2"/>
  <c r="R1458" i="2"/>
  <c r="O1458" i="2"/>
  <c r="I1458" i="2"/>
  <c r="A89" i="7" l="1"/>
  <c r="A94" i="7"/>
  <c r="A87" i="7"/>
  <c r="A86" i="7"/>
  <c r="A88" i="7"/>
  <c r="E1464" i="2"/>
  <c r="I1463" i="2"/>
  <c r="H1454" i="2"/>
  <c r="H1455" i="2" s="1"/>
  <c r="G1454" i="2"/>
  <c r="G1455" i="2" s="1"/>
  <c r="F1454" i="2"/>
  <c r="F1455" i="2" s="1"/>
  <c r="E1454" i="2"/>
  <c r="E1455" i="2" s="1"/>
  <c r="D1454" i="2"/>
  <c r="D1455" i="2" s="1"/>
  <c r="C1454" i="2"/>
  <c r="C1455" i="2" s="1"/>
  <c r="B1454" i="2"/>
  <c r="R1453" i="2"/>
  <c r="O1453" i="2"/>
  <c r="I1453" i="2"/>
  <c r="R1452" i="2"/>
  <c r="O1452" i="2"/>
  <c r="I1452" i="2"/>
  <c r="R1451" i="2"/>
  <c r="O1451" i="2"/>
  <c r="I1451" i="2"/>
  <c r="R1450" i="2"/>
  <c r="O1450" i="2"/>
  <c r="I1450" i="2"/>
  <c r="R1449" i="2"/>
  <c r="O1449" i="2"/>
  <c r="I1449" i="2"/>
  <c r="A98" i="7" l="1"/>
  <c r="A97" i="7"/>
  <c r="A95" i="7"/>
  <c r="A103" i="7"/>
  <c r="A96" i="7"/>
  <c r="K1454" i="2"/>
  <c r="I1454" i="2"/>
  <c r="B1455" i="2"/>
  <c r="N1454" i="2"/>
  <c r="H1445" i="2"/>
  <c r="H1446" i="2" s="1"/>
  <c r="G1445" i="2"/>
  <c r="G1446" i="2" s="1"/>
  <c r="F1445" i="2"/>
  <c r="F1446" i="2" s="1"/>
  <c r="E1445" i="2"/>
  <c r="E1446" i="2" s="1"/>
  <c r="D1445" i="2"/>
  <c r="D1446" i="2" s="1"/>
  <c r="C1445" i="2"/>
  <c r="B1445" i="2"/>
  <c r="B1446" i="2" s="1"/>
  <c r="R1444" i="2"/>
  <c r="O1444" i="2"/>
  <c r="I1444" i="2"/>
  <c r="R1443" i="2"/>
  <c r="O1443" i="2"/>
  <c r="I1443" i="2"/>
  <c r="R1442" i="2"/>
  <c r="O1442" i="2"/>
  <c r="I1442" i="2"/>
  <c r="R1441" i="2"/>
  <c r="O1441" i="2"/>
  <c r="I1441" i="2"/>
  <c r="R1440" i="2"/>
  <c r="O1440" i="2"/>
  <c r="I1440" i="2"/>
  <c r="A107" i="7" l="1"/>
  <c r="A112" i="7"/>
  <c r="A104" i="7"/>
  <c r="A106" i="7"/>
  <c r="A105" i="7"/>
  <c r="I1445" i="2"/>
  <c r="N1445" i="2"/>
  <c r="C1446" i="2"/>
  <c r="K1445" i="2"/>
  <c r="D1437" i="2"/>
  <c r="H1436" i="2"/>
  <c r="G1436" i="2"/>
  <c r="G1437" i="2" s="1"/>
  <c r="F1436" i="2"/>
  <c r="F1437" i="2" s="1"/>
  <c r="E1436" i="2"/>
  <c r="E1437" i="2" s="1"/>
  <c r="D1436" i="2"/>
  <c r="N1436" i="2" s="1"/>
  <c r="C1436" i="2"/>
  <c r="C1437" i="2" s="1"/>
  <c r="B1436" i="2"/>
  <c r="B1437" i="2" s="1"/>
  <c r="R1435" i="2"/>
  <c r="O1435" i="2"/>
  <c r="I1435" i="2"/>
  <c r="R1434" i="2"/>
  <c r="O1434" i="2"/>
  <c r="I1434" i="2"/>
  <c r="R1433" i="2"/>
  <c r="O1433" i="2"/>
  <c r="I1433" i="2"/>
  <c r="R1432" i="2"/>
  <c r="O1432" i="2"/>
  <c r="I1432" i="2"/>
  <c r="R1431" i="2"/>
  <c r="O1431" i="2"/>
  <c r="I1431" i="2"/>
  <c r="A116" i="7" l="1"/>
  <c r="A121" i="7"/>
  <c r="A130" i="7" s="1"/>
  <c r="A114" i="7"/>
  <c r="A113" i="7"/>
  <c r="A115" i="7"/>
  <c r="K1436" i="2"/>
  <c r="I1436" i="2"/>
  <c r="H1437" i="2"/>
  <c r="D1428" i="2"/>
  <c r="H1427" i="2"/>
  <c r="H1428" i="2" s="1"/>
  <c r="G1427" i="2"/>
  <c r="G1428" i="2" s="1"/>
  <c r="F1427" i="2"/>
  <c r="F1428" i="2" s="1"/>
  <c r="E1427" i="2"/>
  <c r="E1428" i="2" s="1"/>
  <c r="D1427" i="2"/>
  <c r="N1427" i="2" s="1"/>
  <c r="C1427" i="2"/>
  <c r="C1428" i="2" s="1"/>
  <c r="B1427" i="2"/>
  <c r="B1428" i="2" s="1"/>
  <c r="R1426" i="2"/>
  <c r="O1426" i="2"/>
  <c r="I1426" i="2"/>
  <c r="R1425" i="2"/>
  <c r="O1425" i="2"/>
  <c r="I1425" i="2"/>
  <c r="R1424" i="2"/>
  <c r="O1424" i="2"/>
  <c r="I1424" i="2"/>
  <c r="R1423" i="2"/>
  <c r="O1423" i="2"/>
  <c r="I1423" i="2"/>
  <c r="R1422" i="2"/>
  <c r="O1422" i="2"/>
  <c r="I1422" i="2"/>
  <c r="A134" i="7" l="1"/>
  <c r="A139" i="7"/>
  <c r="A132" i="7"/>
  <c r="A131" i="7"/>
  <c r="A133" i="7"/>
  <c r="A125" i="7"/>
  <c r="A122" i="7"/>
  <c r="A124" i="7"/>
  <c r="A123" i="7"/>
  <c r="K1427" i="2"/>
  <c r="I1427" i="2"/>
  <c r="H1418" i="2"/>
  <c r="H1419" i="2" s="1"/>
  <c r="G1418" i="2"/>
  <c r="G1419" i="2" s="1"/>
  <c r="F1418" i="2"/>
  <c r="F1419" i="2" s="1"/>
  <c r="E1418" i="2"/>
  <c r="K1418" i="2" s="1"/>
  <c r="D1418" i="2"/>
  <c r="D1419" i="2" s="1"/>
  <c r="C1418" i="2"/>
  <c r="C1419" i="2" s="1"/>
  <c r="B1418" i="2"/>
  <c r="B1419" i="2" s="1"/>
  <c r="R1417" i="2"/>
  <c r="O1417" i="2"/>
  <c r="I1417" i="2"/>
  <c r="R1416" i="2"/>
  <c r="O1416" i="2"/>
  <c r="I1416" i="2"/>
  <c r="R1415" i="2"/>
  <c r="O1415" i="2"/>
  <c r="I1415" i="2"/>
  <c r="R1414" i="2"/>
  <c r="O1414" i="2"/>
  <c r="I1414" i="2"/>
  <c r="R1413" i="2"/>
  <c r="O1413" i="2"/>
  <c r="I1413" i="2"/>
  <c r="A143" i="7" l="1"/>
  <c r="A142" i="7"/>
  <c r="A148" i="7"/>
  <c r="A140" i="7"/>
  <c r="A141" i="7"/>
  <c r="N1418" i="2"/>
  <c r="I1418" i="2"/>
  <c r="E1419" i="2"/>
  <c r="B1410" i="2"/>
  <c r="H1409" i="2"/>
  <c r="H1410" i="2" s="1"/>
  <c r="G1409" i="2"/>
  <c r="G1410" i="2" s="1"/>
  <c r="F1409" i="2"/>
  <c r="F1410" i="2" s="1"/>
  <c r="E1409" i="2"/>
  <c r="E1410" i="2" s="1"/>
  <c r="D1409" i="2"/>
  <c r="D1410" i="2" s="1"/>
  <c r="C1409" i="2"/>
  <c r="B1409" i="2"/>
  <c r="R1408" i="2"/>
  <c r="O1408" i="2"/>
  <c r="I1408" i="2"/>
  <c r="R1407" i="2"/>
  <c r="O1407" i="2"/>
  <c r="I1407" i="2"/>
  <c r="R1406" i="2"/>
  <c r="O1406" i="2"/>
  <c r="I1406" i="2"/>
  <c r="R1405" i="2"/>
  <c r="O1405" i="2"/>
  <c r="I1405" i="2"/>
  <c r="R1404" i="2"/>
  <c r="O1404" i="2"/>
  <c r="I1404" i="2"/>
  <c r="A150" i="7" l="1"/>
  <c r="A157" i="7"/>
  <c r="A149" i="7"/>
  <c r="A151" i="7"/>
  <c r="A152" i="7"/>
  <c r="I1409" i="2"/>
  <c r="N1409" i="2"/>
  <c r="C1410" i="2"/>
  <c r="K1409" i="2"/>
  <c r="H1400" i="2"/>
  <c r="H1401" i="2" s="1"/>
  <c r="G1400" i="2"/>
  <c r="G1401" i="2" s="1"/>
  <c r="F1400" i="2"/>
  <c r="F1401" i="2" s="1"/>
  <c r="E1400" i="2"/>
  <c r="E1401" i="2" s="1"/>
  <c r="D1400" i="2"/>
  <c r="N1400" i="2" s="1"/>
  <c r="C1400" i="2"/>
  <c r="C1401" i="2" s="1"/>
  <c r="B1400" i="2"/>
  <c r="B1401" i="2" s="1"/>
  <c r="R1399" i="2"/>
  <c r="O1399" i="2"/>
  <c r="I1399" i="2"/>
  <c r="R1398" i="2"/>
  <c r="O1398" i="2"/>
  <c r="I1398" i="2"/>
  <c r="R1397" i="2"/>
  <c r="O1397" i="2"/>
  <c r="I1397" i="2"/>
  <c r="R1396" i="2"/>
  <c r="O1396" i="2"/>
  <c r="I1396" i="2"/>
  <c r="R1395" i="2"/>
  <c r="O1395" i="2"/>
  <c r="I1395" i="2"/>
  <c r="F1392" i="2"/>
  <c r="D1392" i="2"/>
  <c r="H1391" i="2"/>
  <c r="H1392" i="2" s="1"/>
  <c r="G1391" i="2"/>
  <c r="G1392" i="2" s="1"/>
  <c r="F1391" i="2"/>
  <c r="E1391" i="2"/>
  <c r="K1391" i="2" s="1"/>
  <c r="D1391" i="2"/>
  <c r="N1391" i="2" s="1"/>
  <c r="C1391" i="2"/>
  <c r="C1392" i="2" s="1"/>
  <c r="B1391" i="2"/>
  <c r="B1392" i="2" s="1"/>
  <c r="R1390" i="2"/>
  <c r="O1390" i="2"/>
  <c r="I1390" i="2"/>
  <c r="R1389" i="2"/>
  <c r="O1389" i="2"/>
  <c r="I1389" i="2"/>
  <c r="R1388" i="2"/>
  <c r="O1388" i="2"/>
  <c r="I1388" i="2"/>
  <c r="R1387" i="2"/>
  <c r="O1387" i="2"/>
  <c r="I1387" i="2"/>
  <c r="R1386" i="2"/>
  <c r="O1386" i="2"/>
  <c r="I1386" i="2"/>
  <c r="A161" i="7" l="1"/>
  <c r="A166" i="7"/>
  <c r="A159" i="7"/>
  <c r="A160" i="7"/>
  <c r="A158" i="7"/>
  <c r="D1401" i="2"/>
  <c r="K1400" i="2"/>
  <c r="I1400" i="2"/>
  <c r="E1392" i="2"/>
  <c r="I1391" i="2"/>
  <c r="H1382" i="2"/>
  <c r="H1383" i="2" s="1"/>
  <c r="G1382" i="2"/>
  <c r="G1383" i="2" s="1"/>
  <c r="F1382" i="2"/>
  <c r="F1383" i="2" s="1"/>
  <c r="E1382" i="2"/>
  <c r="E1383" i="2" s="1"/>
  <c r="D1382" i="2"/>
  <c r="D1383" i="2" s="1"/>
  <c r="C1382" i="2"/>
  <c r="C1383" i="2" s="1"/>
  <c r="B1382" i="2"/>
  <c r="R1381" i="2"/>
  <c r="O1381" i="2"/>
  <c r="I1381" i="2"/>
  <c r="R1380" i="2"/>
  <c r="O1380" i="2"/>
  <c r="I1380" i="2"/>
  <c r="R1379" i="2"/>
  <c r="O1379" i="2"/>
  <c r="I1379" i="2"/>
  <c r="R1378" i="2"/>
  <c r="O1378" i="2"/>
  <c r="I1378" i="2"/>
  <c r="R1377" i="2"/>
  <c r="O1377" i="2"/>
  <c r="I1377" i="2"/>
  <c r="A170" i="7" l="1"/>
  <c r="A175" i="7"/>
  <c r="A169" i="7"/>
  <c r="A167" i="7"/>
  <c r="A168" i="7"/>
  <c r="K1382" i="2"/>
  <c r="I1382" i="2"/>
  <c r="B1383" i="2"/>
  <c r="N1382" i="2"/>
  <c r="E1373" i="2"/>
  <c r="E1374" i="2" s="1"/>
  <c r="C1373" i="2"/>
  <c r="C1374" i="2" s="1"/>
  <c r="F1374" i="2"/>
  <c r="H1373" i="2"/>
  <c r="H1374" i="2" s="1"/>
  <c r="G1373" i="2"/>
  <c r="G1374" i="2" s="1"/>
  <c r="F1373" i="2"/>
  <c r="D1373" i="2"/>
  <c r="N1373" i="2" s="1"/>
  <c r="B1373" i="2"/>
  <c r="B1374" i="2" s="1"/>
  <c r="R1372" i="2"/>
  <c r="O1372" i="2"/>
  <c r="I1372" i="2"/>
  <c r="R1371" i="2"/>
  <c r="O1371" i="2"/>
  <c r="I1371" i="2"/>
  <c r="R1370" i="2"/>
  <c r="O1370" i="2"/>
  <c r="I1370" i="2"/>
  <c r="R1369" i="2"/>
  <c r="O1369" i="2"/>
  <c r="I1369" i="2"/>
  <c r="R1368" i="2"/>
  <c r="O1368" i="2"/>
  <c r="I1368" i="2"/>
  <c r="A179" i="7" l="1"/>
  <c r="A184" i="7" s="1"/>
  <c r="A177" i="7"/>
  <c r="A176" i="7"/>
  <c r="A178" i="7"/>
  <c r="D1374" i="2"/>
  <c r="K1373" i="2"/>
  <c r="I1373" i="2"/>
  <c r="H1364" i="2"/>
  <c r="H1365" i="2" s="1"/>
  <c r="G1364" i="2"/>
  <c r="G1365" i="2" s="1"/>
  <c r="F1364" i="2"/>
  <c r="F1365" i="2" s="1"/>
  <c r="E1364" i="2"/>
  <c r="E1365" i="2" s="1"/>
  <c r="D1364" i="2"/>
  <c r="N1364" i="2" s="1"/>
  <c r="C1364" i="2"/>
  <c r="C1365" i="2" s="1"/>
  <c r="B1364" i="2"/>
  <c r="B1365" i="2" s="1"/>
  <c r="R1363" i="2"/>
  <c r="O1363" i="2"/>
  <c r="I1363" i="2"/>
  <c r="R1362" i="2"/>
  <c r="O1362" i="2"/>
  <c r="I1362" i="2"/>
  <c r="R1361" i="2"/>
  <c r="O1361" i="2"/>
  <c r="I1361" i="2"/>
  <c r="R1360" i="2"/>
  <c r="O1360" i="2"/>
  <c r="I1360" i="2"/>
  <c r="R1359" i="2"/>
  <c r="O1359" i="2"/>
  <c r="I1359" i="2"/>
  <c r="A188" i="7" l="1"/>
  <c r="A193" i="7"/>
  <c r="A185" i="7"/>
  <c r="A187" i="7"/>
  <c r="A186" i="7"/>
  <c r="K1364" i="2"/>
  <c r="D1365" i="2"/>
  <c r="I1364" i="2"/>
  <c r="G1355" i="2"/>
  <c r="G1356" i="2" s="1"/>
  <c r="H1355" i="2"/>
  <c r="H1356" i="2" s="1"/>
  <c r="F1355" i="2"/>
  <c r="F1356" i="2" s="1"/>
  <c r="E1355" i="2"/>
  <c r="E1356" i="2" s="1"/>
  <c r="D1355" i="2"/>
  <c r="N1355" i="2" s="1"/>
  <c r="C1355" i="2"/>
  <c r="C1356" i="2" s="1"/>
  <c r="B1355" i="2"/>
  <c r="B1356" i="2" s="1"/>
  <c r="R1354" i="2"/>
  <c r="O1354" i="2"/>
  <c r="I1354" i="2"/>
  <c r="R1353" i="2"/>
  <c r="O1353" i="2"/>
  <c r="I1353" i="2"/>
  <c r="R1352" i="2"/>
  <c r="O1352" i="2"/>
  <c r="I1352" i="2"/>
  <c r="R1351" i="2"/>
  <c r="O1351" i="2"/>
  <c r="I1351" i="2"/>
  <c r="R1350" i="2"/>
  <c r="O1350" i="2"/>
  <c r="I1350" i="2"/>
  <c r="A197" i="7" l="1"/>
  <c r="A196" i="7"/>
  <c r="A202" i="7"/>
  <c r="A194" i="7"/>
  <c r="A195" i="7"/>
  <c r="K1355" i="2"/>
  <c r="D1356" i="2"/>
  <c r="I1355" i="2"/>
  <c r="H1346" i="2"/>
  <c r="H1347" i="2" s="1"/>
  <c r="G1346" i="2"/>
  <c r="G1347" i="2" s="1"/>
  <c r="F1346" i="2"/>
  <c r="F1347" i="2" s="1"/>
  <c r="E1346" i="2"/>
  <c r="E1347" i="2" s="1"/>
  <c r="D1346" i="2"/>
  <c r="D1347" i="2" s="1"/>
  <c r="C1346" i="2"/>
  <c r="C1347" i="2" s="1"/>
  <c r="B1346" i="2"/>
  <c r="R1345" i="2"/>
  <c r="O1345" i="2"/>
  <c r="I1345" i="2"/>
  <c r="R1344" i="2"/>
  <c r="O1344" i="2"/>
  <c r="I1344" i="2"/>
  <c r="R1343" i="2"/>
  <c r="O1343" i="2"/>
  <c r="I1343" i="2"/>
  <c r="R1342" i="2"/>
  <c r="O1342" i="2"/>
  <c r="I1342" i="2"/>
  <c r="R1341" i="2"/>
  <c r="O1341" i="2"/>
  <c r="I1341" i="2"/>
  <c r="A206" i="7" l="1"/>
  <c r="A211" i="7"/>
  <c r="A203" i="7"/>
  <c r="A205" i="7"/>
  <c r="A204" i="7"/>
  <c r="K1346" i="2"/>
  <c r="I1346" i="2"/>
  <c r="B1347" i="2"/>
  <c r="N1346" i="2"/>
  <c r="F1338" i="2"/>
  <c r="D1338" i="2"/>
  <c r="H1337" i="2"/>
  <c r="H1338" i="2" s="1"/>
  <c r="G1337" i="2"/>
  <c r="G1338" i="2" s="1"/>
  <c r="F1337" i="2"/>
  <c r="E1337" i="2"/>
  <c r="E1338" i="2" s="1"/>
  <c r="D1337" i="2"/>
  <c r="N1337" i="2" s="1"/>
  <c r="C1337" i="2"/>
  <c r="C1338" i="2" s="1"/>
  <c r="B1337" i="2"/>
  <c r="B1338" i="2" s="1"/>
  <c r="R1336" i="2"/>
  <c r="O1336" i="2"/>
  <c r="I1336" i="2"/>
  <c r="R1335" i="2"/>
  <c r="O1335" i="2"/>
  <c r="I1335" i="2"/>
  <c r="R1334" i="2"/>
  <c r="O1334" i="2"/>
  <c r="I1334" i="2"/>
  <c r="R1333" i="2"/>
  <c r="O1333" i="2"/>
  <c r="I1333" i="2"/>
  <c r="R1332" i="2"/>
  <c r="O1332" i="2"/>
  <c r="I1332" i="2"/>
  <c r="A215" i="7" l="1"/>
  <c r="A213" i="7"/>
  <c r="A212" i="7"/>
  <c r="A214" i="7"/>
  <c r="K1337" i="2"/>
  <c r="I1337" i="2"/>
  <c r="E1320" i="2"/>
  <c r="H1319" i="2"/>
  <c r="H1320" i="2" s="1"/>
  <c r="G1319" i="2"/>
  <c r="G1320" i="2" s="1"/>
  <c r="F1319" i="2"/>
  <c r="F1320" i="2" s="1"/>
  <c r="E1319" i="2"/>
  <c r="D1319" i="2"/>
  <c r="D1320" i="2" s="1"/>
  <c r="C1319" i="2"/>
  <c r="C1320" i="2" s="1"/>
  <c r="B1319" i="2"/>
  <c r="R1318" i="2"/>
  <c r="O1318" i="2"/>
  <c r="I1318" i="2"/>
  <c r="R1317" i="2"/>
  <c r="O1317" i="2"/>
  <c r="I1317" i="2"/>
  <c r="R1316" i="2"/>
  <c r="O1316" i="2"/>
  <c r="I1316" i="2"/>
  <c r="R1315" i="2"/>
  <c r="O1315" i="2"/>
  <c r="I1315" i="2"/>
  <c r="R1314" i="2"/>
  <c r="O1314" i="2"/>
  <c r="I1314" i="2"/>
  <c r="D1329" i="2"/>
  <c r="H1328" i="2"/>
  <c r="H1329" i="2" s="1"/>
  <c r="G1328" i="2"/>
  <c r="G1329" i="2" s="1"/>
  <c r="F1328" i="2"/>
  <c r="F1329" i="2" s="1"/>
  <c r="E1328" i="2"/>
  <c r="E1329" i="2" s="1"/>
  <c r="D1328" i="2"/>
  <c r="N1328" i="2" s="1"/>
  <c r="C1328" i="2"/>
  <c r="C1329" i="2" s="1"/>
  <c r="B1328" i="2"/>
  <c r="B1329" i="2" s="1"/>
  <c r="R1327" i="2"/>
  <c r="O1327" i="2"/>
  <c r="I1327" i="2"/>
  <c r="R1326" i="2"/>
  <c r="O1326" i="2"/>
  <c r="I1326" i="2"/>
  <c r="R1325" i="2"/>
  <c r="O1325" i="2"/>
  <c r="I1325" i="2"/>
  <c r="R1324" i="2"/>
  <c r="O1324" i="2"/>
  <c r="I1324" i="2"/>
  <c r="R1323" i="2"/>
  <c r="O1323" i="2"/>
  <c r="I1323" i="2"/>
  <c r="H1310" i="2"/>
  <c r="H1311" i="2" s="1"/>
  <c r="G1310" i="2"/>
  <c r="G1311" i="2" s="1"/>
  <c r="F1310" i="2"/>
  <c r="F1311" i="2" s="1"/>
  <c r="E1310" i="2"/>
  <c r="E1311" i="2" s="1"/>
  <c r="D1310" i="2"/>
  <c r="N1310" i="2" s="1"/>
  <c r="C1310" i="2"/>
  <c r="C1311" i="2" s="1"/>
  <c r="B1310" i="2"/>
  <c r="B1311" i="2" s="1"/>
  <c r="R1309" i="2"/>
  <c r="O1309" i="2"/>
  <c r="I1309" i="2"/>
  <c r="R1308" i="2"/>
  <c r="O1308" i="2"/>
  <c r="I1308" i="2"/>
  <c r="R1307" i="2"/>
  <c r="O1307" i="2"/>
  <c r="I1307" i="2"/>
  <c r="R1306" i="2"/>
  <c r="O1306" i="2"/>
  <c r="I1306" i="2"/>
  <c r="R1305" i="2"/>
  <c r="O1305" i="2"/>
  <c r="I1305" i="2"/>
  <c r="K1319" i="2" l="1"/>
  <c r="D1311" i="2"/>
  <c r="K1310" i="2"/>
  <c r="I1319" i="2"/>
  <c r="B1320" i="2"/>
  <c r="N1319" i="2"/>
  <c r="I1310" i="2"/>
  <c r="I1328" i="2"/>
  <c r="K1328" i="2"/>
  <c r="H1301" i="2"/>
  <c r="H1302" i="2" s="1"/>
  <c r="G1301" i="2"/>
  <c r="G1302" i="2" s="1"/>
  <c r="F1301" i="2"/>
  <c r="F1302" i="2" s="1"/>
  <c r="E1301" i="2"/>
  <c r="E1302" i="2" s="1"/>
  <c r="D1301" i="2"/>
  <c r="N1301" i="2" s="1"/>
  <c r="C1301" i="2"/>
  <c r="C1302" i="2" s="1"/>
  <c r="B1301" i="2"/>
  <c r="B1302" i="2" s="1"/>
  <c r="R1300" i="2"/>
  <c r="O1300" i="2"/>
  <c r="I1300" i="2"/>
  <c r="R1299" i="2"/>
  <c r="O1299" i="2"/>
  <c r="I1299" i="2"/>
  <c r="R1298" i="2"/>
  <c r="O1298" i="2"/>
  <c r="I1298" i="2"/>
  <c r="R1297" i="2"/>
  <c r="O1297" i="2"/>
  <c r="I1297" i="2"/>
  <c r="R1296" i="2"/>
  <c r="O1296" i="2"/>
  <c r="I1296" i="2"/>
  <c r="D1302" i="2" l="1"/>
  <c r="I1301" i="2"/>
  <c r="K1301" i="2"/>
  <c r="H1292" i="2"/>
  <c r="H1293" i="2" s="1"/>
  <c r="G1292" i="2"/>
  <c r="G1293" i="2" s="1"/>
  <c r="F1292" i="2"/>
  <c r="F1293" i="2" s="1"/>
  <c r="E1292" i="2"/>
  <c r="E1293" i="2" s="1"/>
  <c r="D1292" i="2"/>
  <c r="N1292" i="2" s="1"/>
  <c r="C1292" i="2"/>
  <c r="C1293" i="2" s="1"/>
  <c r="B1292" i="2"/>
  <c r="R1291" i="2"/>
  <c r="O1291" i="2"/>
  <c r="I1291" i="2"/>
  <c r="R1290" i="2"/>
  <c r="O1290" i="2"/>
  <c r="I1290" i="2"/>
  <c r="R1289" i="2"/>
  <c r="O1289" i="2"/>
  <c r="I1289" i="2"/>
  <c r="R1288" i="2"/>
  <c r="O1288" i="2"/>
  <c r="I1288" i="2"/>
  <c r="R1287" i="2"/>
  <c r="O1287" i="2"/>
  <c r="I1287" i="2"/>
  <c r="D1293" i="2" l="1"/>
  <c r="K1292" i="2"/>
  <c r="I1292" i="2"/>
  <c r="B1293" i="2"/>
  <c r="I1281" i="2"/>
  <c r="F1284" i="2"/>
  <c r="H1283" i="2"/>
  <c r="H1284" i="2" s="1"/>
  <c r="G1283" i="2"/>
  <c r="G1284" i="2" s="1"/>
  <c r="F1283" i="2"/>
  <c r="E1283" i="2"/>
  <c r="E1284" i="2" s="1"/>
  <c r="D1283" i="2"/>
  <c r="N1283" i="2" s="1"/>
  <c r="C1283" i="2"/>
  <c r="B1283" i="2"/>
  <c r="B1284" i="2" s="1"/>
  <c r="R1282" i="2"/>
  <c r="O1282" i="2"/>
  <c r="I1282" i="2"/>
  <c r="R1281" i="2"/>
  <c r="O1281" i="2"/>
  <c r="R1280" i="2"/>
  <c r="O1280" i="2"/>
  <c r="I1280" i="2"/>
  <c r="R1279" i="2"/>
  <c r="O1279" i="2"/>
  <c r="I1279" i="2"/>
  <c r="R1278" i="2"/>
  <c r="O1278" i="2"/>
  <c r="I1278" i="2"/>
  <c r="I1283" i="2" l="1"/>
  <c r="C1284" i="2"/>
  <c r="D1284" i="2"/>
  <c r="K1283" i="2"/>
  <c r="D1275" i="2"/>
  <c r="H1274" i="2"/>
  <c r="H1275" i="2" s="1"/>
  <c r="G1274" i="2"/>
  <c r="G1275" i="2" s="1"/>
  <c r="F1274" i="2"/>
  <c r="F1275" i="2" s="1"/>
  <c r="E1274" i="2"/>
  <c r="E1275" i="2" s="1"/>
  <c r="D1274" i="2"/>
  <c r="N1274" i="2" s="1"/>
  <c r="C1274" i="2"/>
  <c r="C1275" i="2" s="1"/>
  <c r="B1274" i="2"/>
  <c r="B1275" i="2" s="1"/>
  <c r="R1273" i="2"/>
  <c r="O1273" i="2"/>
  <c r="I1273" i="2"/>
  <c r="R1272" i="2"/>
  <c r="O1272" i="2"/>
  <c r="I1272" i="2"/>
  <c r="R1271" i="2"/>
  <c r="O1271" i="2"/>
  <c r="I1271" i="2"/>
  <c r="R1270" i="2"/>
  <c r="O1270" i="2"/>
  <c r="I1270" i="2"/>
  <c r="R1269" i="2"/>
  <c r="O1269" i="2"/>
  <c r="I1269" i="2"/>
  <c r="K1274" i="2" l="1"/>
  <c r="I1274" i="2"/>
  <c r="H1265" i="2"/>
  <c r="H1266" i="2" s="1"/>
  <c r="G1265" i="2"/>
  <c r="G1266" i="2" s="1"/>
  <c r="F1265" i="2"/>
  <c r="F1266" i="2" s="1"/>
  <c r="E1265" i="2"/>
  <c r="E1266" i="2" s="1"/>
  <c r="D1265" i="2"/>
  <c r="D1266" i="2" s="1"/>
  <c r="C1265" i="2"/>
  <c r="B1265" i="2"/>
  <c r="B1266" i="2" s="1"/>
  <c r="R1264" i="2"/>
  <c r="O1264" i="2"/>
  <c r="I1264" i="2"/>
  <c r="R1263" i="2"/>
  <c r="O1263" i="2"/>
  <c r="I1263" i="2"/>
  <c r="R1262" i="2"/>
  <c r="O1262" i="2"/>
  <c r="I1262" i="2"/>
  <c r="R1261" i="2"/>
  <c r="O1261" i="2"/>
  <c r="I1261" i="2"/>
  <c r="R1260" i="2"/>
  <c r="O1260" i="2"/>
  <c r="I1260" i="2"/>
  <c r="I1265" i="2" l="1"/>
  <c r="N1265" i="2"/>
  <c r="C1266" i="2"/>
  <c r="K1265" i="2"/>
  <c r="H1256" i="2"/>
  <c r="H1257" i="2" l="1"/>
  <c r="G1256" i="2"/>
  <c r="G1257" i="2" s="1"/>
  <c r="F1256" i="2"/>
  <c r="F1257" i="2" s="1"/>
  <c r="E1256" i="2"/>
  <c r="E1257" i="2" s="1"/>
  <c r="D1256" i="2"/>
  <c r="D1257" i="2" s="1"/>
  <c r="C1256" i="2"/>
  <c r="C1257" i="2" s="1"/>
  <c r="B1256" i="2"/>
  <c r="B1257" i="2" s="1"/>
  <c r="R1255" i="2"/>
  <c r="O1255" i="2"/>
  <c r="I1255" i="2"/>
  <c r="R1254" i="2"/>
  <c r="O1254" i="2"/>
  <c r="I1254" i="2"/>
  <c r="R1253" i="2"/>
  <c r="O1253" i="2"/>
  <c r="I1253" i="2"/>
  <c r="R1252" i="2"/>
  <c r="O1252" i="2"/>
  <c r="I1252" i="2"/>
  <c r="R1251" i="2"/>
  <c r="O1251" i="2"/>
  <c r="I1251" i="2"/>
  <c r="N1256" i="2" l="1"/>
  <c r="K1256" i="2"/>
  <c r="I1256" i="2"/>
  <c r="H1247" i="2"/>
  <c r="H1248" i="2" s="1"/>
  <c r="G1247" i="2"/>
  <c r="G1248" i="2" s="1"/>
  <c r="F1247" i="2"/>
  <c r="F1248" i="2" s="1"/>
  <c r="E1247" i="2"/>
  <c r="E1248" i="2" s="1"/>
  <c r="D1247" i="2"/>
  <c r="N1247" i="2" s="1"/>
  <c r="C1247" i="2"/>
  <c r="C1248" i="2" s="1"/>
  <c r="B1247" i="2"/>
  <c r="B1248" i="2" s="1"/>
  <c r="R1246" i="2"/>
  <c r="O1246" i="2"/>
  <c r="I1246" i="2"/>
  <c r="R1245" i="2"/>
  <c r="O1245" i="2"/>
  <c r="I1245" i="2"/>
  <c r="R1244" i="2"/>
  <c r="O1244" i="2"/>
  <c r="I1244" i="2"/>
  <c r="R1243" i="2"/>
  <c r="O1243" i="2"/>
  <c r="I1243" i="2"/>
  <c r="R1242" i="2"/>
  <c r="O1242" i="2"/>
  <c r="I1242" i="2"/>
  <c r="D1248" i="2" l="1"/>
  <c r="K1247" i="2"/>
  <c r="I1247" i="2"/>
  <c r="D1239" i="2"/>
  <c r="H1238" i="2"/>
  <c r="H1239" i="2" s="1"/>
  <c r="G1238" i="2"/>
  <c r="G1239" i="2" s="1"/>
  <c r="F1238" i="2"/>
  <c r="F1239" i="2" s="1"/>
  <c r="E1238" i="2"/>
  <c r="E1239" i="2" s="1"/>
  <c r="D1238" i="2"/>
  <c r="N1238" i="2" s="1"/>
  <c r="C1238" i="2"/>
  <c r="C1239" i="2" s="1"/>
  <c r="B1238" i="2"/>
  <c r="B1239" i="2" s="1"/>
  <c r="R1237" i="2"/>
  <c r="O1237" i="2"/>
  <c r="I1237" i="2"/>
  <c r="R1236" i="2"/>
  <c r="O1236" i="2"/>
  <c r="I1236" i="2"/>
  <c r="R1235" i="2"/>
  <c r="O1235" i="2"/>
  <c r="I1235" i="2"/>
  <c r="R1234" i="2"/>
  <c r="O1234" i="2"/>
  <c r="I1234" i="2"/>
  <c r="R1233" i="2"/>
  <c r="O1233" i="2"/>
  <c r="I1233" i="2"/>
  <c r="K1238" i="2" l="1"/>
  <c r="I1238" i="2"/>
  <c r="H1229" i="2"/>
  <c r="G1229" i="2"/>
  <c r="G1230" i="2" s="1"/>
  <c r="F1229" i="2"/>
  <c r="F1230" i="2" s="1"/>
  <c r="E1229" i="2"/>
  <c r="E1230" i="2" s="1"/>
  <c r="D1229" i="2"/>
  <c r="D1230" i="2" s="1"/>
  <c r="C1229" i="2"/>
  <c r="C1230" i="2" s="1"/>
  <c r="B1229" i="2"/>
  <c r="B1230" i="2" s="1"/>
  <c r="R1228" i="2"/>
  <c r="O1228" i="2"/>
  <c r="I1228" i="2"/>
  <c r="R1227" i="2"/>
  <c r="O1227" i="2"/>
  <c r="I1227" i="2"/>
  <c r="R1226" i="2"/>
  <c r="O1226" i="2"/>
  <c r="I1226" i="2"/>
  <c r="R1225" i="2"/>
  <c r="O1225" i="2"/>
  <c r="I1225" i="2"/>
  <c r="R1224" i="2"/>
  <c r="O1224" i="2"/>
  <c r="I1224" i="2"/>
  <c r="N1229" i="2" l="1"/>
  <c r="I1229" i="2"/>
  <c r="H1230" i="2"/>
  <c r="K1229" i="2"/>
  <c r="D1221" i="2"/>
  <c r="H1220" i="2"/>
  <c r="H1221" i="2" s="1"/>
  <c r="G1220" i="2"/>
  <c r="G1221" i="2" s="1"/>
  <c r="F1220" i="2"/>
  <c r="F1221" i="2" s="1"/>
  <c r="E1220" i="2"/>
  <c r="D1220" i="2"/>
  <c r="N1220" i="2" s="1"/>
  <c r="C1220" i="2"/>
  <c r="C1221" i="2" s="1"/>
  <c r="B1220" i="2"/>
  <c r="B1221" i="2" s="1"/>
  <c r="R1219" i="2"/>
  <c r="O1219" i="2"/>
  <c r="I1219" i="2"/>
  <c r="R1218" i="2"/>
  <c r="O1218" i="2"/>
  <c r="I1218" i="2"/>
  <c r="R1217" i="2"/>
  <c r="O1217" i="2"/>
  <c r="I1217" i="2"/>
  <c r="R1216" i="2"/>
  <c r="O1216" i="2"/>
  <c r="I1216" i="2"/>
  <c r="R1215" i="2"/>
  <c r="O1215" i="2"/>
  <c r="I1215" i="2"/>
  <c r="K1220" i="2" l="1"/>
  <c r="E1221" i="2"/>
  <c r="I1220" i="2"/>
  <c r="D1212" i="2"/>
  <c r="H1211" i="2"/>
  <c r="H1212" i="2" s="1"/>
  <c r="G1211" i="2"/>
  <c r="G1212" i="2" s="1"/>
  <c r="F1211" i="2"/>
  <c r="F1212" i="2" s="1"/>
  <c r="E1211" i="2"/>
  <c r="D1211" i="2"/>
  <c r="N1211" i="2" s="1"/>
  <c r="C1211" i="2"/>
  <c r="C1212" i="2" s="1"/>
  <c r="B1211" i="2"/>
  <c r="B1212" i="2" s="1"/>
  <c r="R1210" i="2"/>
  <c r="O1210" i="2"/>
  <c r="I1210" i="2"/>
  <c r="R1209" i="2"/>
  <c r="O1209" i="2"/>
  <c r="I1209" i="2"/>
  <c r="R1208" i="2"/>
  <c r="O1208" i="2"/>
  <c r="I1208" i="2"/>
  <c r="R1207" i="2"/>
  <c r="O1207" i="2"/>
  <c r="I1207" i="2"/>
  <c r="R1206" i="2"/>
  <c r="O1206" i="2"/>
  <c r="I1206" i="2"/>
  <c r="K1211" i="2" l="1"/>
  <c r="E1212" i="2"/>
  <c r="I1211" i="2"/>
  <c r="H1202" i="2"/>
  <c r="H1203" i="2" s="1"/>
  <c r="G1202" i="2"/>
  <c r="G1203" i="2" s="1"/>
  <c r="F1202" i="2"/>
  <c r="F1203" i="2" s="1"/>
  <c r="E1202" i="2"/>
  <c r="D1202" i="2"/>
  <c r="D1203" i="2" s="1"/>
  <c r="C1202" i="2"/>
  <c r="C1203" i="2" s="1"/>
  <c r="B1202" i="2"/>
  <c r="R1201" i="2"/>
  <c r="O1201" i="2"/>
  <c r="I1201" i="2"/>
  <c r="R1200" i="2"/>
  <c r="O1200" i="2"/>
  <c r="I1200" i="2"/>
  <c r="R1199" i="2"/>
  <c r="O1199" i="2"/>
  <c r="I1199" i="2"/>
  <c r="R1198" i="2"/>
  <c r="O1198" i="2"/>
  <c r="I1198" i="2"/>
  <c r="R1197" i="2"/>
  <c r="O1197" i="2"/>
  <c r="I1197" i="2"/>
  <c r="K1202" i="2" l="1"/>
  <c r="E1203" i="2"/>
  <c r="I1202" i="2"/>
  <c r="N1202" i="2"/>
  <c r="B1203" i="2"/>
  <c r="H1193" i="2"/>
  <c r="H1194" i="2" s="1"/>
  <c r="G1193" i="2"/>
  <c r="G1194" i="2" s="1"/>
  <c r="F1193" i="2"/>
  <c r="F1194" i="2" s="1"/>
  <c r="E1193" i="2"/>
  <c r="E1194" i="2" s="1"/>
  <c r="D1193" i="2"/>
  <c r="N1193" i="2" s="1"/>
  <c r="C1193" i="2"/>
  <c r="C1194" i="2" s="1"/>
  <c r="B1193" i="2"/>
  <c r="B1194" i="2" s="1"/>
  <c r="R1192" i="2"/>
  <c r="O1192" i="2"/>
  <c r="I1192" i="2"/>
  <c r="R1191" i="2"/>
  <c r="O1191" i="2"/>
  <c r="I1191" i="2"/>
  <c r="R1190" i="2"/>
  <c r="O1190" i="2"/>
  <c r="I1190" i="2"/>
  <c r="R1189" i="2"/>
  <c r="O1189" i="2"/>
  <c r="I1189" i="2"/>
  <c r="R1188" i="2"/>
  <c r="O1188" i="2"/>
  <c r="I1188" i="2"/>
  <c r="D1194" i="2" l="1"/>
  <c r="I1193" i="2"/>
  <c r="K1193" i="2"/>
  <c r="H1184" i="2"/>
  <c r="H1185" i="2" s="1"/>
  <c r="G1184" i="2"/>
  <c r="G1185" i="2" s="1"/>
  <c r="F1184" i="2"/>
  <c r="F1185" i="2" s="1"/>
  <c r="E1184" i="2"/>
  <c r="E1185" i="2" s="1"/>
  <c r="D1184" i="2"/>
  <c r="D1185" i="2" s="1"/>
  <c r="C1184" i="2"/>
  <c r="C1185" i="2" s="1"/>
  <c r="B1184" i="2"/>
  <c r="R1183" i="2"/>
  <c r="O1183" i="2"/>
  <c r="I1183" i="2"/>
  <c r="R1182" i="2"/>
  <c r="O1182" i="2"/>
  <c r="I1182" i="2"/>
  <c r="R1181" i="2"/>
  <c r="O1181" i="2"/>
  <c r="I1181" i="2"/>
  <c r="R1180" i="2"/>
  <c r="O1180" i="2"/>
  <c r="I1180" i="2"/>
  <c r="R1179" i="2"/>
  <c r="O1179" i="2"/>
  <c r="I1179" i="2"/>
  <c r="K1184" i="2" l="1"/>
  <c r="I1184" i="2"/>
  <c r="N1184" i="2"/>
  <c r="B1185" i="2"/>
  <c r="H1175" i="2" l="1"/>
  <c r="H1176" i="2" s="1"/>
  <c r="G1175" i="2"/>
  <c r="G1176" i="2" s="1"/>
  <c r="F1175" i="2"/>
  <c r="F1176" i="2" s="1"/>
  <c r="E1175" i="2"/>
  <c r="K1175" i="2" s="1"/>
  <c r="D1175" i="2"/>
  <c r="N1175" i="2" s="1"/>
  <c r="C1175" i="2"/>
  <c r="C1176" i="2" s="1"/>
  <c r="B1175" i="2"/>
  <c r="R1174" i="2"/>
  <c r="O1174" i="2"/>
  <c r="I1174" i="2"/>
  <c r="R1173" i="2"/>
  <c r="O1173" i="2"/>
  <c r="I1173" i="2"/>
  <c r="R1172" i="2"/>
  <c r="O1172" i="2"/>
  <c r="I1172" i="2"/>
  <c r="R1171" i="2"/>
  <c r="O1171" i="2"/>
  <c r="I1171" i="2"/>
  <c r="R1170" i="2"/>
  <c r="O1170" i="2"/>
  <c r="I1170" i="2"/>
  <c r="E1176" i="2" l="1"/>
  <c r="I1175" i="2"/>
  <c r="B1176" i="2"/>
  <c r="D1176" i="2"/>
  <c r="H1166" i="2"/>
  <c r="H1167" i="2" s="1"/>
  <c r="G1166" i="2"/>
  <c r="G1167" i="2" s="1"/>
  <c r="F1166" i="2"/>
  <c r="F1167" i="2" s="1"/>
  <c r="E1166" i="2"/>
  <c r="E1167" i="2" s="1"/>
  <c r="D1166" i="2"/>
  <c r="C1166" i="2"/>
  <c r="C1167" i="2" s="1"/>
  <c r="B1166" i="2"/>
  <c r="B1167" i="2" s="1"/>
  <c r="R1165" i="2"/>
  <c r="O1165" i="2"/>
  <c r="I1165" i="2"/>
  <c r="R1164" i="2"/>
  <c r="O1164" i="2"/>
  <c r="I1164" i="2"/>
  <c r="R1163" i="2"/>
  <c r="O1163" i="2"/>
  <c r="I1163" i="2"/>
  <c r="R1162" i="2"/>
  <c r="O1162" i="2"/>
  <c r="I1162" i="2"/>
  <c r="R1161" i="2"/>
  <c r="O1161" i="2"/>
  <c r="I1161" i="2"/>
  <c r="I1166" i="2" l="1"/>
  <c r="N1166" i="2"/>
  <c r="D1167" i="2"/>
  <c r="K1166" i="2"/>
  <c r="H1157" i="2"/>
  <c r="H1158" i="2" s="1"/>
  <c r="G1157" i="2"/>
  <c r="G1158" i="2" s="1"/>
  <c r="F1157" i="2"/>
  <c r="F1158" i="2" s="1"/>
  <c r="E1157" i="2"/>
  <c r="E1158" i="2" s="1"/>
  <c r="D1157" i="2"/>
  <c r="D1158" i="2" s="1"/>
  <c r="C1157" i="2"/>
  <c r="C1158" i="2" s="1"/>
  <c r="B1157" i="2"/>
  <c r="R1156" i="2"/>
  <c r="O1156" i="2"/>
  <c r="I1156" i="2"/>
  <c r="R1155" i="2"/>
  <c r="O1155" i="2"/>
  <c r="I1155" i="2"/>
  <c r="R1154" i="2"/>
  <c r="O1154" i="2"/>
  <c r="I1154" i="2"/>
  <c r="R1153" i="2"/>
  <c r="O1153" i="2"/>
  <c r="I1153" i="2"/>
  <c r="R1152" i="2"/>
  <c r="O1152" i="2"/>
  <c r="I1152" i="2"/>
  <c r="H1148" i="2"/>
  <c r="H1149" i="2" s="1"/>
  <c r="G1148" i="2"/>
  <c r="G1149" i="2" s="1"/>
  <c r="F1148" i="2"/>
  <c r="F1149" i="2" s="1"/>
  <c r="E1148" i="2"/>
  <c r="E1149" i="2" s="1"/>
  <c r="D1148" i="2"/>
  <c r="N1148" i="2" s="1"/>
  <c r="C1148" i="2"/>
  <c r="C1149" i="2" s="1"/>
  <c r="B1148" i="2"/>
  <c r="B1149" i="2" s="1"/>
  <c r="R1147" i="2"/>
  <c r="O1147" i="2"/>
  <c r="I1147" i="2"/>
  <c r="R1146" i="2"/>
  <c r="O1146" i="2"/>
  <c r="I1146" i="2"/>
  <c r="R1145" i="2"/>
  <c r="O1145" i="2"/>
  <c r="I1145" i="2"/>
  <c r="R1144" i="2"/>
  <c r="O1144" i="2"/>
  <c r="I1144" i="2"/>
  <c r="R1143" i="2"/>
  <c r="O1143" i="2"/>
  <c r="I1143" i="2"/>
  <c r="D1149" i="2" l="1"/>
  <c r="K1157" i="2"/>
  <c r="I1157" i="2"/>
  <c r="B1158" i="2"/>
  <c r="N1157" i="2"/>
  <c r="I1148" i="2"/>
  <c r="K1148" i="2"/>
  <c r="Q1137" i="2"/>
  <c r="H1139" i="2"/>
  <c r="H1140" i="2" s="1"/>
  <c r="G1139" i="2"/>
  <c r="G1140" i="2" s="1"/>
  <c r="F1139" i="2"/>
  <c r="F1140" i="2" s="1"/>
  <c r="E1139" i="2"/>
  <c r="E1140" i="2" s="1"/>
  <c r="D1139" i="2"/>
  <c r="D1140" i="2" s="1"/>
  <c r="C1139" i="2"/>
  <c r="C1140" i="2" s="1"/>
  <c r="B1139" i="2"/>
  <c r="R1138" i="2"/>
  <c r="O1138" i="2"/>
  <c r="I1138" i="2"/>
  <c r="R1137" i="2"/>
  <c r="O1137" i="2"/>
  <c r="I1137" i="2"/>
  <c r="R1136" i="2"/>
  <c r="O1136" i="2"/>
  <c r="I1136" i="2"/>
  <c r="R1135" i="2"/>
  <c r="O1135" i="2"/>
  <c r="I1135" i="2"/>
  <c r="R1134" i="2"/>
  <c r="O1134" i="2"/>
  <c r="I1134" i="2"/>
  <c r="K1139" i="2" l="1"/>
  <c r="I1139" i="2"/>
  <c r="N1139" i="2"/>
  <c r="B1140" i="2"/>
  <c r="H1130" i="2"/>
  <c r="H1131" i="2" s="1"/>
  <c r="G1130" i="2"/>
  <c r="G1131" i="2" s="1"/>
  <c r="F1130" i="2"/>
  <c r="F1131" i="2" s="1"/>
  <c r="E1130" i="2"/>
  <c r="E1131" i="2" s="1"/>
  <c r="D1130" i="2"/>
  <c r="N1130" i="2" s="1"/>
  <c r="C1130" i="2"/>
  <c r="C1131" i="2" s="1"/>
  <c r="B1130" i="2"/>
  <c r="R1129" i="2"/>
  <c r="O1129" i="2"/>
  <c r="I1129" i="2"/>
  <c r="R1128" i="2"/>
  <c r="O1128" i="2"/>
  <c r="I1128" i="2"/>
  <c r="R1127" i="2"/>
  <c r="O1127" i="2"/>
  <c r="I1127" i="2"/>
  <c r="R1126" i="2"/>
  <c r="O1126" i="2"/>
  <c r="I1126" i="2"/>
  <c r="R1125" i="2"/>
  <c r="O1125" i="2"/>
  <c r="I1125" i="2"/>
  <c r="L1499" i="2" l="1"/>
  <c r="M1499" i="2" s="1"/>
  <c r="L1517" i="2"/>
  <c r="M1517" i="2" s="1"/>
  <c r="L1508" i="2"/>
  <c r="M1508" i="2" s="1"/>
  <c r="L1490" i="2"/>
  <c r="M1490" i="2" s="1"/>
  <c r="L1481" i="2"/>
  <c r="M1481" i="2" s="1"/>
  <c r="L1463" i="2"/>
  <c r="M1463" i="2" s="1"/>
  <c r="L1472" i="2"/>
  <c r="M1472" i="2" s="1"/>
  <c r="L1454" i="2"/>
  <c r="M1454" i="2" s="1"/>
  <c r="L1391" i="2"/>
  <c r="M1391" i="2" s="1"/>
  <c r="L1445" i="2"/>
  <c r="M1445" i="2" s="1"/>
  <c r="L1427" i="2"/>
  <c r="M1427" i="2" s="1"/>
  <c r="L1418" i="2"/>
  <c r="M1418" i="2" s="1"/>
  <c r="L1436" i="2"/>
  <c r="M1436" i="2" s="1"/>
  <c r="L1409" i="2"/>
  <c r="M1409" i="2" s="1"/>
  <c r="L1400" i="2"/>
  <c r="M1400" i="2" s="1"/>
  <c r="L1382" i="2"/>
  <c r="M1382" i="2" s="1"/>
  <c r="L1373" i="2"/>
  <c r="M1373" i="2" s="1"/>
  <c r="L1364" i="2"/>
  <c r="M1364" i="2" s="1"/>
  <c r="L1355" i="2"/>
  <c r="M1355" i="2" s="1"/>
  <c r="L1346" i="2"/>
  <c r="M1346" i="2" s="1"/>
  <c r="L1337" i="2"/>
  <c r="M1337" i="2" s="1"/>
  <c r="L1310" i="2"/>
  <c r="M1310" i="2" s="1"/>
  <c r="L1328" i="2"/>
  <c r="M1328" i="2" s="1"/>
  <c r="L1319" i="2"/>
  <c r="M1319" i="2" s="1"/>
  <c r="L1301" i="2"/>
  <c r="M1301" i="2" s="1"/>
  <c r="L1292" i="2"/>
  <c r="M1292" i="2" s="1"/>
  <c r="L1283" i="2"/>
  <c r="M1283" i="2" s="1"/>
  <c r="L1274" i="2"/>
  <c r="M1274" i="2" s="1"/>
  <c r="L1265" i="2"/>
  <c r="M1265" i="2" s="1"/>
  <c r="L1256" i="2"/>
  <c r="M1256" i="2" s="1"/>
  <c r="L1247" i="2"/>
  <c r="M1247" i="2" s="1"/>
  <c r="L1238" i="2"/>
  <c r="M1238" i="2" s="1"/>
  <c r="L1229" i="2"/>
  <c r="M1229" i="2" s="1"/>
  <c r="L1220" i="2"/>
  <c r="M1220" i="2" s="1"/>
  <c r="L1211" i="2"/>
  <c r="M1211" i="2" s="1"/>
  <c r="L1202" i="2"/>
  <c r="M1202" i="2" s="1"/>
  <c r="L1193" i="2"/>
  <c r="M1193" i="2" s="1"/>
  <c r="L1157" i="2"/>
  <c r="M1157" i="2" s="1"/>
  <c r="L1175" i="2"/>
  <c r="M1175" i="2" s="1"/>
  <c r="L1148" i="2"/>
  <c r="M1148" i="2" s="1"/>
  <c r="L1139" i="2"/>
  <c r="M1139" i="2" s="1"/>
  <c r="L1166" i="2"/>
  <c r="M1166" i="2" s="1"/>
  <c r="L1184" i="2"/>
  <c r="M1184" i="2" s="1"/>
  <c r="K1130" i="2"/>
  <c r="I1130" i="2"/>
  <c r="B1131" i="2"/>
  <c r="D1131" i="2"/>
  <c r="H1121" i="2"/>
  <c r="H1122" i="2" s="1"/>
  <c r="G1121" i="2"/>
  <c r="G1122" i="2" s="1"/>
  <c r="F1121" i="2"/>
  <c r="F1122" i="2" s="1"/>
  <c r="E1121" i="2"/>
  <c r="E1122" i="2" s="1"/>
  <c r="D1121" i="2"/>
  <c r="D1122" i="2" s="1"/>
  <c r="C1121" i="2"/>
  <c r="B1121" i="2"/>
  <c r="B1122" i="2" s="1"/>
  <c r="R1120" i="2"/>
  <c r="O1120" i="2"/>
  <c r="I1120" i="2"/>
  <c r="R1119" i="2"/>
  <c r="O1119" i="2"/>
  <c r="I1119" i="2"/>
  <c r="R1118" i="2"/>
  <c r="O1118" i="2"/>
  <c r="I1118" i="2"/>
  <c r="R1117" i="2"/>
  <c r="O1117" i="2"/>
  <c r="I1117" i="2"/>
  <c r="R1116" i="2"/>
  <c r="O1116" i="2"/>
  <c r="I1116" i="2"/>
  <c r="I1121" i="2" l="1"/>
  <c r="N1121" i="2"/>
  <c r="C1122" i="2"/>
  <c r="K1121" i="2"/>
  <c r="D1113" i="2"/>
  <c r="H1112" i="2"/>
  <c r="H1113" i="2" s="1"/>
  <c r="G1112" i="2"/>
  <c r="G1113" i="2" s="1"/>
  <c r="F1112" i="2"/>
  <c r="F1113" i="2" s="1"/>
  <c r="E1112" i="2"/>
  <c r="E1113" i="2" s="1"/>
  <c r="D1112" i="2"/>
  <c r="N1112" i="2" s="1"/>
  <c r="C1112" i="2"/>
  <c r="B1112" i="2"/>
  <c r="B1113" i="2" s="1"/>
  <c r="R1111" i="2"/>
  <c r="O1111" i="2"/>
  <c r="I1111" i="2"/>
  <c r="R1110" i="2"/>
  <c r="O1110" i="2"/>
  <c r="I1110" i="2"/>
  <c r="R1109" i="2"/>
  <c r="O1109" i="2"/>
  <c r="I1109" i="2"/>
  <c r="R1108" i="2"/>
  <c r="O1108" i="2"/>
  <c r="I1108" i="2"/>
  <c r="R1107" i="2"/>
  <c r="O1107" i="2"/>
  <c r="I1107" i="2"/>
  <c r="K1112" i="2" l="1"/>
  <c r="I1112" i="2"/>
  <c r="C1113" i="2"/>
  <c r="G1103" i="2"/>
  <c r="G1104" i="2" s="1"/>
  <c r="F1103" i="2"/>
  <c r="F1104" i="2" s="1"/>
  <c r="E1103" i="2"/>
  <c r="E1104" i="2" s="1"/>
  <c r="D1103" i="2"/>
  <c r="D1104" i="2" s="1"/>
  <c r="B1103" i="2"/>
  <c r="B1104" i="2" s="1"/>
  <c r="C1103" i="2"/>
  <c r="C1104" i="2" s="1"/>
  <c r="H1103" i="2"/>
  <c r="H1104" i="2" s="1"/>
  <c r="R1102" i="2"/>
  <c r="O1102" i="2"/>
  <c r="I1102" i="2"/>
  <c r="R1101" i="2"/>
  <c r="O1101" i="2"/>
  <c r="I1101" i="2"/>
  <c r="R1100" i="2"/>
  <c r="O1100" i="2"/>
  <c r="I1100" i="2"/>
  <c r="R1099" i="2"/>
  <c r="O1099" i="2"/>
  <c r="I1099" i="2"/>
  <c r="R1098" i="2"/>
  <c r="O1098" i="2"/>
  <c r="I1098" i="2"/>
  <c r="I1103" i="2" l="1"/>
  <c r="N1103" i="2"/>
  <c r="K1103" i="2"/>
  <c r="R1093" i="2"/>
  <c r="R1092" i="2"/>
  <c r="R1091" i="2"/>
  <c r="R1090" i="2"/>
  <c r="R1089" i="2"/>
  <c r="O1093" i="2"/>
  <c r="O1092" i="2"/>
  <c r="O1091" i="2"/>
  <c r="O1090" i="2"/>
  <c r="O1089" i="2"/>
  <c r="H1094" i="2" l="1"/>
  <c r="H1095" i="2" s="1"/>
  <c r="G1094" i="2"/>
  <c r="G1095" i="2" s="1"/>
  <c r="F1094" i="2"/>
  <c r="F1095" i="2" s="1"/>
  <c r="E1094" i="2"/>
  <c r="E1095" i="2" s="1"/>
  <c r="D1094" i="2"/>
  <c r="D1095" i="2" s="1"/>
  <c r="C1094" i="2"/>
  <c r="B1094" i="2"/>
  <c r="B1095" i="2" s="1"/>
  <c r="I1093" i="2"/>
  <c r="I1092" i="2"/>
  <c r="I1091" i="2"/>
  <c r="I1090" i="2"/>
  <c r="I1089" i="2"/>
  <c r="I1094" i="2" l="1"/>
  <c r="C1095" i="2"/>
  <c r="N1094" i="2"/>
  <c r="K1094" i="2"/>
  <c r="D1086" i="2"/>
  <c r="H1085" i="2"/>
  <c r="H1086" i="2" s="1"/>
  <c r="G1085" i="2"/>
  <c r="G1086" i="2" s="1"/>
  <c r="F1085" i="2"/>
  <c r="F1086" i="2" s="1"/>
  <c r="E1085" i="2"/>
  <c r="D1085" i="2"/>
  <c r="N1085" i="2" s="1"/>
  <c r="C1085" i="2"/>
  <c r="C1086" i="2" s="1"/>
  <c r="B1085" i="2"/>
  <c r="B1086" i="2" s="1"/>
  <c r="R1084" i="2"/>
  <c r="O1084" i="2"/>
  <c r="I1084" i="2"/>
  <c r="R1083" i="2"/>
  <c r="O1083" i="2"/>
  <c r="I1083" i="2"/>
  <c r="R1082" i="2"/>
  <c r="O1082" i="2"/>
  <c r="I1082" i="2"/>
  <c r="R1081" i="2"/>
  <c r="O1081" i="2"/>
  <c r="I1081" i="2"/>
  <c r="R1080" i="2"/>
  <c r="O1080" i="2"/>
  <c r="I1080" i="2"/>
  <c r="K1085" i="2" l="1"/>
  <c r="E1086" i="2"/>
  <c r="I1085" i="2"/>
  <c r="C29" i="5"/>
  <c r="H1076" i="2" l="1"/>
  <c r="H1077" i="2" s="1"/>
  <c r="G1076" i="2"/>
  <c r="G1077" i="2" s="1"/>
  <c r="F1076" i="2"/>
  <c r="F1077" i="2" s="1"/>
  <c r="E1076" i="2"/>
  <c r="E1077" i="2" s="1"/>
  <c r="D1076" i="2"/>
  <c r="D1077" i="2" s="1"/>
  <c r="C1076" i="2"/>
  <c r="C1077" i="2" s="1"/>
  <c r="B1076" i="2"/>
  <c r="R1075" i="2"/>
  <c r="O1075" i="2"/>
  <c r="I1075" i="2"/>
  <c r="R1074" i="2"/>
  <c r="O1074" i="2"/>
  <c r="I1074" i="2"/>
  <c r="R1073" i="2"/>
  <c r="O1073" i="2"/>
  <c r="I1073" i="2"/>
  <c r="R1072" i="2"/>
  <c r="O1072" i="2"/>
  <c r="I1072" i="2"/>
  <c r="R1071" i="2"/>
  <c r="O1071" i="2"/>
  <c r="I1071" i="2"/>
  <c r="K1076" i="2" l="1"/>
  <c r="I1076" i="2"/>
  <c r="N1076" i="2"/>
  <c r="B1077" i="2"/>
  <c r="D1068" i="2"/>
  <c r="N1067" i="2"/>
  <c r="H1067" i="2"/>
  <c r="H1068" i="2" s="1"/>
  <c r="G1067" i="2"/>
  <c r="G1068" i="2" s="1"/>
  <c r="F1067" i="2"/>
  <c r="F1068" i="2" s="1"/>
  <c r="E1067" i="2"/>
  <c r="D1067" i="2"/>
  <c r="C1067" i="2"/>
  <c r="B1067" i="2"/>
  <c r="B1068" i="2" s="1"/>
  <c r="R1066" i="2"/>
  <c r="O1066" i="2"/>
  <c r="I1066" i="2"/>
  <c r="R1065" i="2"/>
  <c r="O1065" i="2"/>
  <c r="I1065" i="2"/>
  <c r="R1064" i="2"/>
  <c r="O1064" i="2"/>
  <c r="I1064" i="2"/>
  <c r="R1063" i="2"/>
  <c r="O1063" i="2"/>
  <c r="I1063" i="2"/>
  <c r="R1062" i="2"/>
  <c r="O1062" i="2"/>
  <c r="I1062" i="2"/>
  <c r="K1067" i="2" l="1"/>
  <c r="I1067" i="2"/>
  <c r="E1068" i="2"/>
  <c r="C1068" i="2"/>
  <c r="H1058" i="2"/>
  <c r="H1059" i="2" s="1"/>
  <c r="G1058" i="2"/>
  <c r="G1059" i="2" s="1"/>
  <c r="F1058" i="2"/>
  <c r="F1059" i="2" s="1"/>
  <c r="E1058" i="2"/>
  <c r="E1059" i="2" s="1"/>
  <c r="D1058" i="2"/>
  <c r="D1059" i="2" s="1"/>
  <c r="C1058" i="2"/>
  <c r="C1059" i="2" s="1"/>
  <c r="B1058" i="2"/>
  <c r="B1059" i="2" s="1"/>
  <c r="R1057" i="2"/>
  <c r="O1057" i="2"/>
  <c r="I1057" i="2"/>
  <c r="R1056" i="2"/>
  <c r="O1056" i="2"/>
  <c r="I1056" i="2"/>
  <c r="R1055" i="2"/>
  <c r="O1055" i="2"/>
  <c r="I1055" i="2"/>
  <c r="R1054" i="2"/>
  <c r="O1054" i="2"/>
  <c r="I1054" i="2"/>
  <c r="R1053" i="2"/>
  <c r="O1053" i="2"/>
  <c r="I1053" i="2"/>
  <c r="H1049" i="2"/>
  <c r="H1050" i="2" s="1"/>
  <c r="G1049" i="2"/>
  <c r="G1050" i="2" s="1"/>
  <c r="F1049" i="2"/>
  <c r="F1050" i="2" s="1"/>
  <c r="E1049" i="2"/>
  <c r="E1050" i="2" s="1"/>
  <c r="D1049" i="2"/>
  <c r="D1050" i="2" s="1"/>
  <c r="C1049" i="2"/>
  <c r="C1050" i="2" s="1"/>
  <c r="B1049" i="2"/>
  <c r="R1048" i="2"/>
  <c r="O1048" i="2"/>
  <c r="I1048" i="2"/>
  <c r="R1047" i="2"/>
  <c r="O1047" i="2"/>
  <c r="I1047" i="2"/>
  <c r="R1046" i="2"/>
  <c r="O1046" i="2"/>
  <c r="I1046" i="2"/>
  <c r="R1045" i="2"/>
  <c r="O1045" i="2"/>
  <c r="I1045" i="2"/>
  <c r="R1044" i="2"/>
  <c r="O1044" i="2"/>
  <c r="I1044" i="2"/>
  <c r="H1040" i="2"/>
  <c r="H1041" i="2" s="1"/>
  <c r="G1040" i="2"/>
  <c r="G1041" i="2" s="1"/>
  <c r="F1040" i="2"/>
  <c r="F1041" i="2" s="1"/>
  <c r="E1040" i="2"/>
  <c r="E1041" i="2" s="1"/>
  <c r="D1040" i="2"/>
  <c r="D1041" i="2" s="1"/>
  <c r="C1040" i="2"/>
  <c r="C1041" i="2" s="1"/>
  <c r="B1040" i="2"/>
  <c r="B1041" i="2" s="1"/>
  <c r="R1039" i="2"/>
  <c r="O1039" i="2"/>
  <c r="I1039" i="2"/>
  <c r="R1038" i="2"/>
  <c r="O1038" i="2"/>
  <c r="I1038" i="2"/>
  <c r="R1037" i="2"/>
  <c r="O1037" i="2"/>
  <c r="I1037" i="2"/>
  <c r="R1036" i="2"/>
  <c r="O1036" i="2"/>
  <c r="I1036" i="2"/>
  <c r="R1035" i="2"/>
  <c r="O1035" i="2"/>
  <c r="I1035" i="2"/>
  <c r="H1031" i="2"/>
  <c r="H1032" i="2" s="1"/>
  <c r="G1031" i="2"/>
  <c r="G1032" i="2" s="1"/>
  <c r="F1031" i="2"/>
  <c r="F1032" i="2" s="1"/>
  <c r="E1031" i="2"/>
  <c r="D1031" i="2"/>
  <c r="D1032" i="2" s="1"/>
  <c r="C1031" i="2"/>
  <c r="C1032" i="2" s="1"/>
  <c r="B1031" i="2"/>
  <c r="R1030" i="2"/>
  <c r="O1030" i="2"/>
  <c r="I1030" i="2"/>
  <c r="R1029" i="2"/>
  <c r="O1029" i="2"/>
  <c r="I1029" i="2"/>
  <c r="R1028" i="2"/>
  <c r="O1028" i="2"/>
  <c r="I1028" i="2"/>
  <c r="R1027" i="2"/>
  <c r="O1027" i="2"/>
  <c r="I1027" i="2"/>
  <c r="R1026" i="2"/>
  <c r="O1026" i="2"/>
  <c r="I1026" i="2"/>
  <c r="H1022" i="2"/>
  <c r="H1023" i="2" s="1"/>
  <c r="G1022" i="2"/>
  <c r="G1023" i="2" s="1"/>
  <c r="F1022" i="2"/>
  <c r="F1023" i="2" s="1"/>
  <c r="E1022" i="2"/>
  <c r="E1023" i="2" s="1"/>
  <c r="D1022" i="2"/>
  <c r="N1022" i="2" s="1"/>
  <c r="C1022" i="2"/>
  <c r="C1023" i="2" s="1"/>
  <c r="B1022" i="2"/>
  <c r="B1023" i="2" s="1"/>
  <c r="R1021" i="2"/>
  <c r="O1021" i="2"/>
  <c r="I1021" i="2"/>
  <c r="R1020" i="2"/>
  <c r="O1020" i="2"/>
  <c r="I1020" i="2"/>
  <c r="R1019" i="2"/>
  <c r="O1019" i="2"/>
  <c r="I1019" i="2"/>
  <c r="R1018" i="2"/>
  <c r="O1018" i="2"/>
  <c r="I1018" i="2"/>
  <c r="R1017" i="2"/>
  <c r="O1017" i="2"/>
  <c r="I1017" i="2"/>
  <c r="H1013" i="2"/>
  <c r="H1014" i="2" s="1"/>
  <c r="G1013" i="2"/>
  <c r="G1014" i="2" s="1"/>
  <c r="F1013" i="2"/>
  <c r="F1014" i="2" s="1"/>
  <c r="E1013" i="2"/>
  <c r="E1014" i="2" s="1"/>
  <c r="D1013" i="2"/>
  <c r="D1014" i="2" s="1"/>
  <c r="C1013" i="2"/>
  <c r="C1014" i="2" s="1"/>
  <c r="B1013" i="2"/>
  <c r="R1012" i="2"/>
  <c r="O1012" i="2"/>
  <c r="I1012" i="2"/>
  <c r="R1011" i="2"/>
  <c r="O1011" i="2"/>
  <c r="I1011" i="2"/>
  <c r="R1010" i="2"/>
  <c r="O1010" i="2"/>
  <c r="I1010" i="2"/>
  <c r="R1009" i="2"/>
  <c r="O1009" i="2"/>
  <c r="I1009" i="2"/>
  <c r="R1008" i="2"/>
  <c r="O1008" i="2"/>
  <c r="I1008" i="2"/>
  <c r="H1004" i="2"/>
  <c r="H1005" i="2" s="1"/>
  <c r="G1004" i="2"/>
  <c r="G1005" i="2" s="1"/>
  <c r="F1004" i="2"/>
  <c r="F1005" i="2" s="1"/>
  <c r="E1004" i="2"/>
  <c r="E1005" i="2" s="1"/>
  <c r="D1004" i="2"/>
  <c r="D1005" i="2" s="1"/>
  <c r="C1004" i="2"/>
  <c r="C1005" i="2" s="1"/>
  <c r="B1004" i="2"/>
  <c r="B1005" i="2" s="1"/>
  <c r="R1003" i="2"/>
  <c r="O1003" i="2"/>
  <c r="I1003" i="2"/>
  <c r="R1002" i="2"/>
  <c r="O1002" i="2"/>
  <c r="I1002" i="2"/>
  <c r="R1001" i="2"/>
  <c r="O1001" i="2"/>
  <c r="I1001" i="2"/>
  <c r="R1000" i="2"/>
  <c r="O1000" i="2"/>
  <c r="I1000" i="2"/>
  <c r="R999" i="2"/>
  <c r="O999" i="2"/>
  <c r="I999" i="2"/>
  <c r="H995" i="2"/>
  <c r="H996" i="2" s="1"/>
  <c r="G995" i="2"/>
  <c r="G996" i="2" s="1"/>
  <c r="F995" i="2"/>
  <c r="F996" i="2" s="1"/>
  <c r="E995" i="2"/>
  <c r="E996" i="2" s="1"/>
  <c r="D995" i="2"/>
  <c r="N995" i="2" s="1"/>
  <c r="C995" i="2"/>
  <c r="B995" i="2"/>
  <c r="B996" i="2" s="1"/>
  <c r="R994" i="2"/>
  <c r="O994" i="2"/>
  <c r="I994" i="2"/>
  <c r="R993" i="2"/>
  <c r="O993" i="2"/>
  <c r="I993" i="2"/>
  <c r="R992" i="2"/>
  <c r="O992" i="2"/>
  <c r="I992" i="2"/>
  <c r="R991" i="2"/>
  <c r="O991" i="2"/>
  <c r="I991" i="2"/>
  <c r="R990" i="2"/>
  <c r="O990" i="2"/>
  <c r="I990" i="2"/>
  <c r="N986" i="2"/>
  <c r="H986" i="2"/>
  <c r="H987" i="2" s="1"/>
  <c r="G986" i="2"/>
  <c r="G987" i="2" s="1"/>
  <c r="F986" i="2"/>
  <c r="F987" i="2" s="1"/>
  <c r="E986" i="2"/>
  <c r="E987" i="2" s="1"/>
  <c r="D986" i="2"/>
  <c r="D987" i="2" s="1"/>
  <c r="C986" i="2"/>
  <c r="C987" i="2" s="1"/>
  <c r="B986" i="2"/>
  <c r="B987" i="2" s="1"/>
  <c r="R985" i="2"/>
  <c r="O985" i="2"/>
  <c r="I985" i="2"/>
  <c r="R984" i="2"/>
  <c r="O984" i="2"/>
  <c r="I984" i="2"/>
  <c r="R983" i="2"/>
  <c r="O983" i="2"/>
  <c r="I983" i="2"/>
  <c r="R982" i="2"/>
  <c r="O982" i="2"/>
  <c r="I982" i="2"/>
  <c r="R981" i="2"/>
  <c r="O981" i="2"/>
  <c r="I981" i="2"/>
  <c r="G16" i="1"/>
  <c r="D978" i="2"/>
  <c r="H977" i="2"/>
  <c r="H978" i="2" s="1"/>
  <c r="G977" i="2"/>
  <c r="G978" i="2" s="1"/>
  <c r="F977" i="2"/>
  <c r="F978" i="2" s="1"/>
  <c r="E977" i="2"/>
  <c r="E978" i="2" s="1"/>
  <c r="D977" i="2"/>
  <c r="N977" i="2" s="1"/>
  <c r="C977" i="2"/>
  <c r="C978" i="2" s="1"/>
  <c r="B977" i="2"/>
  <c r="B978" i="2" s="1"/>
  <c r="R976" i="2"/>
  <c r="O976" i="2"/>
  <c r="I976" i="2"/>
  <c r="R975" i="2"/>
  <c r="O975" i="2"/>
  <c r="I975" i="2"/>
  <c r="R974" i="2"/>
  <c r="O974" i="2"/>
  <c r="I974" i="2"/>
  <c r="R973" i="2"/>
  <c r="O973" i="2"/>
  <c r="I973" i="2"/>
  <c r="R972" i="2"/>
  <c r="O972" i="2"/>
  <c r="I972" i="2"/>
  <c r="H968" i="2"/>
  <c r="H969" i="2" s="1"/>
  <c r="G968" i="2"/>
  <c r="G969" i="2" s="1"/>
  <c r="F968" i="2"/>
  <c r="F969" i="2" s="1"/>
  <c r="E968" i="2"/>
  <c r="E969" i="2" s="1"/>
  <c r="D968" i="2"/>
  <c r="D969" i="2" s="1"/>
  <c r="C968" i="2"/>
  <c r="C969" i="2" s="1"/>
  <c r="B968" i="2"/>
  <c r="B969" i="2" s="1"/>
  <c r="R967" i="2"/>
  <c r="O967" i="2"/>
  <c r="I967" i="2"/>
  <c r="R966" i="2"/>
  <c r="O966" i="2"/>
  <c r="I966" i="2"/>
  <c r="R965" i="2"/>
  <c r="O965" i="2"/>
  <c r="I965" i="2"/>
  <c r="R964" i="2"/>
  <c r="O964" i="2"/>
  <c r="I964" i="2"/>
  <c r="R963" i="2"/>
  <c r="O963" i="2"/>
  <c r="I963" i="2"/>
  <c r="D996" i="2" l="1"/>
  <c r="K1058" i="2"/>
  <c r="I1058" i="2"/>
  <c r="N1058" i="2"/>
  <c r="N1040" i="2"/>
  <c r="N1031" i="2"/>
  <c r="N1049" i="2"/>
  <c r="D1023" i="2"/>
  <c r="I1049" i="2"/>
  <c r="K1049" i="2"/>
  <c r="B1050" i="2"/>
  <c r="K1040" i="2"/>
  <c r="I1040" i="2"/>
  <c r="K1031" i="2"/>
  <c r="I1031" i="2"/>
  <c r="B1032" i="2"/>
  <c r="E1032" i="2"/>
  <c r="K1022" i="2"/>
  <c r="I1022" i="2"/>
  <c r="K1013" i="2"/>
  <c r="I1013" i="2"/>
  <c r="N1013" i="2"/>
  <c r="B1014" i="2"/>
  <c r="I1004" i="2"/>
  <c r="K1004" i="2"/>
  <c r="N1004" i="2"/>
  <c r="I995" i="2"/>
  <c r="C996" i="2"/>
  <c r="K995" i="2"/>
  <c r="I986" i="2"/>
  <c r="K986" i="2"/>
  <c r="I977" i="2"/>
  <c r="K977" i="2"/>
  <c r="K968" i="2"/>
  <c r="I968" i="2"/>
  <c r="N968" i="2"/>
  <c r="H959" i="2"/>
  <c r="H960" i="2" s="1"/>
  <c r="G959" i="2"/>
  <c r="G960" i="2" s="1"/>
  <c r="F959" i="2"/>
  <c r="F960" i="2" s="1"/>
  <c r="E959" i="2"/>
  <c r="E960" i="2" s="1"/>
  <c r="D959" i="2"/>
  <c r="D960" i="2" s="1"/>
  <c r="C959" i="2"/>
  <c r="C960" i="2" s="1"/>
  <c r="B959" i="2"/>
  <c r="R958" i="2"/>
  <c r="O958" i="2"/>
  <c r="I958" i="2"/>
  <c r="R957" i="2"/>
  <c r="O957" i="2"/>
  <c r="I957" i="2"/>
  <c r="R956" i="2"/>
  <c r="O956" i="2"/>
  <c r="I956" i="2"/>
  <c r="R955" i="2"/>
  <c r="O955" i="2"/>
  <c r="I955" i="2"/>
  <c r="R954" i="2"/>
  <c r="O954" i="2"/>
  <c r="I954" i="2"/>
  <c r="H950" i="2"/>
  <c r="H951" i="2" s="1"/>
  <c r="G950" i="2"/>
  <c r="G951" i="2" s="1"/>
  <c r="F950" i="2"/>
  <c r="F951" i="2" s="1"/>
  <c r="E950" i="2"/>
  <c r="E951" i="2" s="1"/>
  <c r="D950" i="2"/>
  <c r="N950" i="2" s="1"/>
  <c r="C950" i="2"/>
  <c r="C951" i="2" s="1"/>
  <c r="B950" i="2"/>
  <c r="B951" i="2" s="1"/>
  <c r="R949" i="2"/>
  <c r="O949" i="2"/>
  <c r="I949" i="2"/>
  <c r="R948" i="2"/>
  <c r="O948" i="2"/>
  <c r="I948" i="2"/>
  <c r="R947" i="2"/>
  <c r="O947" i="2"/>
  <c r="I947" i="2"/>
  <c r="R946" i="2"/>
  <c r="O946" i="2"/>
  <c r="I946" i="2"/>
  <c r="R945" i="2"/>
  <c r="O945" i="2"/>
  <c r="I945" i="2"/>
  <c r="H941" i="2"/>
  <c r="H942" i="2" s="1"/>
  <c r="G941" i="2"/>
  <c r="G942" i="2" s="1"/>
  <c r="F941" i="2"/>
  <c r="F942" i="2" s="1"/>
  <c r="E941" i="2"/>
  <c r="D941" i="2"/>
  <c r="N941" i="2" s="1"/>
  <c r="C941" i="2"/>
  <c r="C942" i="2" s="1"/>
  <c r="B941" i="2"/>
  <c r="B942" i="2" s="1"/>
  <c r="R940" i="2"/>
  <c r="O940" i="2"/>
  <c r="I940" i="2"/>
  <c r="R939" i="2"/>
  <c r="O939" i="2"/>
  <c r="I939" i="2"/>
  <c r="R938" i="2"/>
  <c r="O938" i="2"/>
  <c r="I938" i="2"/>
  <c r="R937" i="2"/>
  <c r="O937" i="2"/>
  <c r="I937" i="2"/>
  <c r="R936" i="2"/>
  <c r="O936" i="2"/>
  <c r="I936" i="2"/>
  <c r="H932" i="2"/>
  <c r="H933" i="2" s="1"/>
  <c r="G932" i="2"/>
  <c r="G933" i="2" s="1"/>
  <c r="F932" i="2"/>
  <c r="F933" i="2" s="1"/>
  <c r="E932" i="2"/>
  <c r="E933" i="2" s="1"/>
  <c r="D932" i="2"/>
  <c r="D933" i="2" s="1"/>
  <c r="C932" i="2"/>
  <c r="C933" i="2" s="1"/>
  <c r="B932" i="2"/>
  <c r="R931" i="2"/>
  <c r="O931" i="2"/>
  <c r="I931" i="2"/>
  <c r="R930" i="2"/>
  <c r="O930" i="2"/>
  <c r="I930" i="2"/>
  <c r="R929" i="2"/>
  <c r="O929" i="2"/>
  <c r="I929" i="2"/>
  <c r="R928" i="2"/>
  <c r="O928" i="2"/>
  <c r="I928" i="2"/>
  <c r="R927" i="2"/>
  <c r="O927" i="2"/>
  <c r="I927" i="2"/>
  <c r="H923" i="2"/>
  <c r="H924" i="2" s="1"/>
  <c r="G923" i="2"/>
  <c r="G924" i="2" s="1"/>
  <c r="F923" i="2"/>
  <c r="F924" i="2" s="1"/>
  <c r="E923" i="2"/>
  <c r="E924" i="2" s="1"/>
  <c r="D923" i="2"/>
  <c r="N923" i="2" s="1"/>
  <c r="C923" i="2"/>
  <c r="B923" i="2"/>
  <c r="B924" i="2" s="1"/>
  <c r="R922" i="2"/>
  <c r="O922" i="2"/>
  <c r="I922" i="2"/>
  <c r="R921" i="2"/>
  <c r="O921" i="2"/>
  <c r="I921" i="2"/>
  <c r="R920" i="2"/>
  <c r="O920" i="2"/>
  <c r="I920" i="2"/>
  <c r="R919" i="2"/>
  <c r="O919" i="2"/>
  <c r="I919" i="2"/>
  <c r="R918" i="2"/>
  <c r="O918" i="2"/>
  <c r="I918" i="2"/>
  <c r="H914" i="2"/>
  <c r="H915" i="2" s="1"/>
  <c r="G914" i="2"/>
  <c r="G915" i="2" s="1"/>
  <c r="F914" i="2"/>
  <c r="F915" i="2" s="1"/>
  <c r="E914" i="2"/>
  <c r="D914" i="2"/>
  <c r="D915" i="2" s="1"/>
  <c r="C914" i="2"/>
  <c r="C915" i="2" s="1"/>
  <c r="B914" i="2"/>
  <c r="B915" i="2" s="1"/>
  <c r="R913" i="2"/>
  <c r="O913" i="2"/>
  <c r="I913" i="2"/>
  <c r="R912" i="2"/>
  <c r="O912" i="2"/>
  <c r="I912" i="2"/>
  <c r="R911" i="2"/>
  <c r="O911" i="2"/>
  <c r="I911" i="2"/>
  <c r="R910" i="2"/>
  <c r="O910" i="2"/>
  <c r="I910" i="2"/>
  <c r="R909" i="2"/>
  <c r="O909" i="2"/>
  <c r="I909" i="2"/>
  <c r="H905" i="2"/>
  <c r="H906" i="2" s="1"/>
  <c r="G905" i="2"/>
  <c r="G906" i="2" s="1"/>
  <c r="F905" i="2"/>
  <c r="F906" i="2" s="1"/>
  <c r="E905" i="2"/>
  <c r="D905" i="2"/>
  <c r="C905" i="2"/>
  <c r="C906" i="2" s="1"/>
  <c r="B905" i="2"/>
  <c r="B906" i="2" s="1"/>
  <c r="R904" i="2"/>
  <c r="O904" i="2"/>
  <c r="I904" i="2"/>
  <c r="R903" i="2"/>
  <c r="O903" i="2"/>
  <c r="I903" i="2"/>
  <c r="R902" i="2"/>
  <c r="O902" i="2"/>
  <c r="I902" i="2"/>
  <c r="R901" i="2"/>
  <c r="O901" i="2"/>
  <c r="I901" i="2"/>
  <c r="R900" i="2"/>
  <c r="O900" i="2"/>
  <c r="I900" i="2"/>
  <c r="H896" i="2"/>
  <c r="H897" i="2" s="1"/>
  <c r="G896" i="2"/>
  <c r="G897" i="2" s="1"/>
  <c r="F896" i="2"/>
  <c r="F897" i="2" s="1"/>
  <c r="E896" i="2"/>
  <c r="D896" i="2"/>
  <c r="N896" i="2" s="1"/>
  <c r="C896" i="2"/>
  <c r="C897" i="2" s="1"/>
  <c r="B896" i="2"/>
  <c r="B897" i="2" s="1"/>
  <c r="R895" i="2"/>
  <c r="O895" i="2"/>
  <c r="I895" i="2"/>
  <c r="R894" i="2"/>
  <c r="O894" i="2"/>
  <c r="I894" i="2"/>
  <c r="R893" i="2"/>
  <c r="O893" i="2"/>
  <c r="I893" i="2"/>
  <c r="R892" i="2"/>
  <c r="O892" i="2"/>
  <c r="I892" i="2"/>
  <c r="R891" i="2"/>
  <c r="O891" i="2"/>
  <c r="I891" i="2"/>
  <c r="H887" i="2"/>
  <c r="H888" i="2" s="1"/>
  <c r="G887" i="2"/>
  <c r="G888" i="2" s="1"/>
  <c r="F887" i="2"/>
  <c r="F888" i="2" s="1"/>
  <c r="E887" i="2"/>
  <c r="E888" i="2" s="1"/>
  <c r="D887" i="2"/>
  <c r="D888" i="2" s="1"/>
  <c r="C887" i="2"/>
  <c r="C888" i="2" s="1"/>
  <c r="B887" i="2"/>
  <c r="B888" i="2" s="1"/>
  <c r="R886" i="2"/>
  <c r="O886" i="2"/>
  <c r="I886" i="2"/>
  <c r="R885" i="2"/>
  <c r="O885" i="2"/>
  <c r="I885" i="2"/>
  <c r="R884" i="2"/>
  <c r="O884" i="2"/>
  <c r="I884" i="2"/>
  <c r="R883" i="2"/>
  <c r="O883" i="2"/>
  <c r="I883" i="2"/>
  <c r="R882" i="2"/>
  <c r="O882" i="2"/>
  <c r="I882" i="2"/>
  <c r="H878" i="2"/>
  <c r="H879" i="2" s="1"/>
  <c r="G878" i="2"/>
  <c r="G879" i="2" s="1"/>
  <c r="F878" i="2"/>
  <c r="F879" i="2" s="1"/>
  <c r="E878" i="2"/>
  <c r="E879" i="2" s="1"/>
  <c r="D878" i="2"/>
  <c r="D879" i="2" s="1"/>
  <c r="C878" i="2"/>
  <c r="C879" i="2" s="1"/>
  <c r="B878" i="2"/>
  <c r="R877" i="2"/>
  <c r="O877" i="2"/>
  <c r="I877" i="2"/>
  <c r="R876" i="2"/>
  <c r="O876" i="2"/>
  <c r="I876" i="2"/>
  <c r="R875" i="2"/>
  <c r="O875" i="2"/>
  <c r="I875" i="2"/>
  <c r="R874" i="2"/>
  <c r="O874" i="2"/>
  <c r="I874" i="2"/>
  <c r="R873" i="2"/>
  <c r="O873" i="2"/>
  <c r="I873" i="2"/>
  <c r="H869" i="2"/>
  <c r="H870" i="2" s="1"/>
  <c r="G869" i="2"/>
  <c r="G870" i="2" s="1"/>
  <c r="F869" i="2"/>
  <c r="F870" i="2" s="1"/>
  <c r="E869" i="2"/>
  <c r="E870" i="2" s="1"/>
  <c r="D869" i="2"/>
  <c r="D870" i="2" s="1"/>
  <c r="C869" i="2"/>
  <c r="C870" i="2" s="1"/>
  <c r="B869" i="2"/>
  <c r="R868" i="2"/>
  <c r="O868" i="2"/>
  <c r="I868" i="2"/>
  <c r="R867" i="2"/>
  <c r="O867" i="2"/>
  <c r="I867" i="2"/>
  <c r="R866" i="2"/>
  <c r="O866" i="2"/>
  <c r="I866" i="2"/>
  <c r="R865" i="2"/>
  <c r="O865" i="2"/>
  <c r="I865" i="2"/>
  <c r="R864" i="2"/>
  <c r="O864" i="2"/>
  <c r="I864" i="2"/>
  <c r="R859" i="2"/>
  <c r="O859" i="2"/>
  <c r="R858" i="2"/>
  <c r="O858" i="2"/>
  <c r="R857" i="2"/>
  <c r="O857" i="2"/>
  <c r="R856" i="2"/>
  <c r="O856" i="2"/>
  <c r="R855" i="2"/>
  <c r="O855" i="2"/>
  <c r="H860" i="2"/>
  <c r="H861" i="2" s="1"/>
  <c r="G860" i="2"/>
  <c r="G861" i="2" s="1"/>
  <c r="F860" i="2"/>
  <c r="F861" i="2" s="1"/>
  <c r="E860" i="2"/>
  <c r="E861" i="2" s="1"/>
  <c r="D860" i="2"/>
  <c r="D861" i="2" s="1"/>
  <c r="C860" i="2"/>
  <c r="C861" i="2" s="1"/>
  <c r="B860" i="2"/>
  <c r="B861" i="2" s="1"/>
  <c r="I859" i="2"/>
  <c r="I858" i="2"/>
  <c r="I857" i="2"/>
  <c r="I856" i="2"/>
  <c r="I855" i="2"/>
  <c r="H851" i="2"/>
  <c r="H852" i="2" s="1"/>
  <c r="G851" i="2"/>
  <c r="G852" i="2" s="1"/>
  <c r="F851" i="2"/>
  <c r="F852" i="2" s="1"/>
  <c r="E851" i="2"/>
  <c r="E852" i="2" s="1"/>
  <c r="D851" i="2"/>
  <c r="D852" i="2" s="1"/>
  <c r="C851" i="2"/>
  <c r="C852" i="2" s="1"/>
  <c r="B851" i="2"/>
  <c r="R850" i="2"/>
  <c r="O850" i="2"/>
  <c r="I850" i="2"/>
  <c r="R849" i="2"/>
  <c r="O849" i="2"/>
  <c r="I849" i="2"/>
  <c r="R848" i="2"/>
  <c r="O848" i="2"/>
  <c r="I848" i="2"/>
  <c r="R847" i="2"/>
  <c r="O847" i="2"/>
  <c r="I847" i="2"/>
  <c r="R846" i="2"/>
  <c r="O846" i="2"/>
  <c r="I846" i="2"/>
  <c r="H842" i="2"/>
  <c r="H843" i="2" s="1"/>
  <c r="G842" i="2"/>
  <c r="G843" i="2" s="1"/>
  <c r="F842" i="2"/>
  <c r="F843" i="2" s="1"/>
  <c r="E842" i="2"/>
  <c r="E843" i="2" s="1"/>
  <c r="D842" i="2"/>
  <c r="N842" i="2" s="1"/>
  <c r="C842" i="2"/>
  <c r="C843" i="2" s="1"/>
  <c r="B842" i="2"/>
  <c r="B843" i="2" s="1"/>
  <c r="R841" i="2"/>
  <c r="O841" i="2"/>
  <c r="I841" i="2"/>
  <c r="R840" i="2"/>
  <c r="O840" i="2"/>
  <c r="I840" i="2"/>
  <c r="R839" i="2"/>
  <c r="O839" i="2"/>
  <c r="I839" i="2"/>
  <c r="R838" i="2"/>
  <c r="O838" i="2"/>
  <c r="I838" i="2"/>
  <c r="R837" i="2"/>
  <c r="O837" i="2"/>
  <c r="I837" i="2"/>
  <c r="H833" i="2"/>
  <c r="H834" i="2" s="1"/>
  <c r="G833" i="2"/>
  <c r="G834" i="2" s="1"/>
  <c r="F833" i="2"/>
  <c r="F834" i="2" s="1"/>
  <c r="E833" i="2"/>
  <c r="D833" i="2"/>
  <c r="N833" i="2" s="1"/>
  <c r="C833" i="2"/>
  <c r="C834" i="2" s="1"/>
  <c r="B833" i="2"/>
  <c r="B834" i="2" s="1"/>
  <c r="R832" i="2"/>
  <c r="O832" i="2"/>
  <c r="I832" i="2"/>
  <c r="R831" i="2"/>
  <c r="O831" i="2"/>
  <c r="I831" i="2"/>
  <c r="R830" i="2"/>
  <c r="O830" i="2"/>
  <c r="I830" i="2"/>
  <c r="R829" i="2"/>
  <c r="O829" i="2"/>
  <c r="I829" i="2"/>
  <c r="R828" i="2"/>
  <c r="O828" i="2"/>
  <c r="I828" i="2"/>
  <c r="H824" i="2"/>
  <c r="H825" i="2" s="1"/>
  <c r="G824" i="2"/>
  <c r="G825" i="2" s="1"/>
  <c r="F824" i="2"/>
  <c r="F825" i="2" s="1"/>
  <c r="E824" i="2"/>
  <c r="E825" i="2" s="1"/>
  <c r="D824" i="2"/>
  <c r="D825" i="2" s="1"/>
  <c r="C824" i="2"/>
  <c r="C825" i="2" s="1"/>
  <c r="B824" i="2"/>
  <c r="B825" i="2" s="1"/>
  <c r="R823" i="2"/>
  <c r="O823" i="2"/>
  <c r="I823" i="2"/>
  <c r="R822" i="2"/>
  <c r="O822" i="2"/>
  <c r="I822" i="2"/>
  <c r="R821" i="2"/>
  <c r="O821" i="2"/>
  <c r="I821" i="2"/>
  <c r="R820" i="2"/>
  <c r="O820" i="2"/>
  <c r="I820" i="2"/>
  <c r="R819" i="2"/>
  <c r="O819" i="2"/>
  <c r="I819" i="2"/>
  <c r="R814" i="2"/>
  <c r="O814" i="2"/>
  <c r="R813" i="2"/>
  <c r="O813" i="2"/>
  <c r="R812" i="2"/>
  <c r="O812" i="2"/>
  <c r="R811" i="2"/>
  <c r="O811" i="2"/>
  <c r="R810" i="2"/>
  <c r="O810" i="2"/>
  <c r="H815" i="2"/>
  <c r="H816" i="2" s="1"/>
  <c r="G815" i="2"/>
  <c r="G816" i="2" s="1"/>
  <c r="F815" i="2"/>
  <c r="F816" i="2" s="1"/>
  <c r="E815" i="2"/>
  <c r="E816" i="2" s="1"/>
  <c r="D815" i="2"/>
  <c r="D816" i="2" s="1"/>
  <c r="C815" i="2"/>
  <c r="C816" i="2" s="1"/>
  <c r="B815" i="2"/>
  <c r="B816" i="2" s="1"/>
  <c r="I814" i="2"/>
  <c r="I813" i="2"/>
  <c r="I812" i="2"/>
  <c r="I811" i="2"/>
  <c r="I810" i="2"/>
  <c r="N914" i="2" l="1"/>
  <c r="D942" i="2"/>
  <c r="K914" i="2"/>
  <c r="D951" i="2"/>
  <c r="K959" i="2"/>
  <c r="I959" i="2"/>
  <c r="N959" i="2"/>
  <c r="B960" i="2"/>
  <c r="K950" i="2"/>
  <c r="I950" i="2"/>
  <c r="K941" i="2"/>
  <c r="E942" i="2"/>
  <c r="I941" i="2"/>
  <c r="K932" i="2"/>
  <c r="I932" i="2"/>
  <c r="N932" i="2"/>
  <c r="B933" i="2"/>
  <c r="I923" i="2"/>
  <c r="D897" i="2"/>
  <c r="N887" i="2"/>
  <c r="C924" i="2"/>
  <c r="D924" i="2"/>
  <c r="K923" i="2"/>
  <c r="E915" i="2"/>
  <c r="I914" i="2"/>
  <c r="N851" i="2"/>
  <c r="K860" i="2"/>
  <c r="N860" i="2"/>
  <c r="K905" i="2"/>
  <c r="I905" i="2"/>
  <c r="N905" i="2"/>
  <c r="D906" i="2"/>
  <c r="E906" i="2"/>
  <c r="K896" i="2"/>
  <c r="E897" i="2"/>
  <c r="I896" i="2"/>
  <c r="K887" i="2"/>
  <c r="I887" i="2"/>
  <c r="K878" i="2"/>
  <c r="I878" i="2"/>
  <c r="B879" i="2"/>
  <c r="N878" i="2"/>
  <c r="K869" i="2"/>
  <c r="I869" i="2"/>
  <c r="B870" i="2"/>
  <c r="N869" i="2"/>
  <c r="I860" i="2"/>
  <c r="I851" i="2"/>
  <c r="B852" i="2"/>
  <c r="K851" i="2"/>
  <c r="D834" i="2"/>
  <c r="D843" i="2"/>
  <c r="K842" i="2"/>
  <c r="I842" i="2"/>
  <c r="K833" i="2"/>
  <c r="E834" i="2"/>
  <c r="I833" i="2"/>
  <c r="N824" i="2"/>
  <c r="K824" i="2"/>
  <c r="I824" i="2"/>
  <c r="K815" i="2"/>
  <c r="N815" i="2"/>
  <c r="I815" i="2"/>
  <c r="H806" i="2"/>
  <c r="H807" i="2" s="1"/>
  <c r="G806" i="2"/>
  <c r="G807" i="2" s="1"/>
  <c r="F806" i="2"/>
  <c r="F807" i="2" s="1"/>
  <c r="E806" i="2"/>
  <c r="E807" i="2" s="1"/>
  <c r="D806" i="2"/>
  <c r="N806" i="2" s="1"/>
  <c r="C806" i="2"/>
  <c r="B806" i="2"/>
  <c r="B807" i="2" s="1"/>
  <c r="R805" i="2"/>
  <c r="O805" i="2"/>
  <c r="I805" i="2"/>
  <c r="R804" i="2"/>
  <c r="O804" i="2"/>
  <c r="I804" i="2"/>
  <c r="R803" i="2"/>
  <c r="O803" i="2"/>
  <c r="I803" i="2"/>
  <c r="R802" i="2"/>
  <c r="O802" i="2"/>
  <c r="I802" i="2"/>
  <c r="R801" i="2"/>
  <c r="O801" i="2"/>
  <c r="I801" i="2"/>
  <c r="I806" i="2" l="1"/>
  <c r="C807" i="2"/>
  <c r="D807" i="2"/>
  <c r="K806" i="2"/>
  <c r="H797" i="2"/>
  <c r="H798" i="2" s="1"/>
  <c r="G797" i="2"/>
  <c r="G798" i="2" s="1"/>
  <c r="F797" i="2"/>
  <c r="F798" i="2" s="1"/>
  <c r="E797" i="2"/>
  <c r="E798" i="2" s="1"/>
  <c r="D797" i="2"/>
  <c r="N797" i="2" s="1"/>
  <c r="C797" i="2"/>
  <c r="C798" i="2" s="1"/>
  <c r="B797" i="2"/>
  <c r="B798" i="2" s="1"/>
  <c r="R796" i="2"/>
  <c r="O796" i="2"/>
  <c r="I796" i="2"/>
  <c r="R795" i="2"/>
  <c r="O795" i="2"/>
  <c r="I795" i="2"/>
  <c r="R794" i="2"/>
  <c r="O794" i="2"/>
  <c r="I794" i="2"/>
  <c r="R793" i="2"/>
  <c r="O793" i="2"/>
  <c r="I793" i="2"/>
  <c r="R792" i="2"/>
  <c r="O792" i="2"/>
  <c r="I792" i="2"/>
  <c r="D798" i="2" l="1"/>
  <c r="K797" i="2"/>
  <c r="I797" i="2"/>
  <c r="H788" i="2"/>
  <c r="H789" i="2" s="1"/>
  <c r="G788" i="2"/>
  <c r="G789" i="2" s="1"/>
  <c r="F788" i="2"/>
  <c r="E788" i="2"/>
  <c r="E789" i="2" s="1"/>
  <c r="D788" i="2"/>
  <c r="N788" i="2" s="1"/>
  <c r="C788" i="2"/>
  <c r="C789" i="2" s="1"/>
  <c r="B788" i="2"/>
  <c r="B789" i="2" s="1"/>
  <c r="R787" i="2"/>
  <c r="O787" i="2"/>
  <c r="I787" i="2"/>
  <c r="R786" i="2"/>
  <c r="O786" i="2"/>
  <c r="I786" i="2"/>
  <c r="R785" i="2"/>
  <c r="O785" i="2"/>
  <c r="I785" i="2"/>
  <c r="R784" i="2"/>
  <c r="O784" i="2"/>
  <c r="I784" i="2"/>
  <c r="R783" i="2"/>
  <c r="O783" i="2"/>
  <c r="I783" i="2"/>
  <c r="D789" i="2" l="1"/>
  <c r="K788" i="2"/>
  <c r="F789" i="2"/>
  <c r="I788" i="2"/>
  <c r="H779" i="2" l="1"/>
  <c r="H780" i="2" s="1"/>
  <c r="G779" i="2"/>
  <c r="G780" i="2" s="1"/>
  <c r="F779" i="2"/>
  <c r="F780" i="2" s="1"/>
  <c r="E779" i="2"/>
  <c r="E780" i="2" s="1"/>
  <c r="D779" i="2"/>
  <c r="N779" i="2" s="1"/>
  <c r="C779" i="2"/>
  <c r="C780" i="2" s="1"/>
  <c r="B779" i="2"/>
  <c r="B780" i="2" s="1"/>
  <c r="R778" i="2"/>
  <c r="O778" i="2"/>
  <c r="I778" i="2"/>
  <c r="R777" i="2"/>
  <c r="O777" i="2"/>
  <c r="I777" i="2"/>
  <c r="R776" i="2"/>
  <c r="O776" i="2"/>
  <c r="I776" i="2"/>
  <c r="R775" i="2"/>
  <c r="O775" i="2"/>
  <c r="I775" i="2"/>
  <c r="R774" i="2"/>
  <c r="O774" i="2"/>
  <c r="I774" i="2"/>
  <c r="D780" i="2" l="1"/>
  <c r="K779" i="2"/>
  <c r="I779" i="2"/>
  <c r="B770" i="2"/>
  <c r="B771" i="2" s="1"/>
  <c r="H770" i="2"/>
  <c r="H771" i="2" s="1"/>
  <c r="G770" i="2"/>
  <c r="G771" i="2" s="1"/>
  <c r="F770" i="2"/>
  <c r="F771" i="2" s="1"/>
  <c r="E770" i="2"/>
  <c r="E771" i="2" s="1"/>
  <c r="D770" i="2"/>
  <c r="N770" i="2" s="1"/>
  <c r="C770" i="2"/>
  <c r="C771" i="2" s="1"/>
  <c r="R769" i="2"/>
  <c r="O769" i="2"/>
  <c r="I769" i="2"/>
  <c r="R768" i="2"/>
  <c r="O768" i="2"/>
  <c r="I768" i="2"/>
  <c r="R767" i="2"/>
  <c r="O767" i="2"/>
  <c r="I767" i="2"/>
  <c r="R766" i="2"/>
  <c r="O766" i="2"/>
  <c r="I766" i="2"/>
  <c r="R765" i="2"/>
  <c r="O765" i="2"/>
  <c r="I765" i="2"/>
  <c r="D771" i="2" l="1"/>
  <c r="K770" i="2"/>
  <c r="I770" i="2"/>
  <c r="H761" i="2" l="1"/>
  <c r="H762" i="2" s="1"/>
  <c r="G761" i="2"/>
  <c r="G762" i="2" s="1"/>
  <c r="F761" i="2"/>
  <c r="F762" i="2" s="1"/>
  <c r="E761" i="2"/>
  <c r="E762" i="2" s="1"/>
  <c r="D761" i="2"/>
  <c r="N761" i="2" s="1"/>
  <c r="C761" i="2"/>
  <c r="C762" i="2" s="1"/>
  <c r="B761" i="2"/>
  <c r="B762" i="2" s="1"/>
  <c r="R760" i="2"/>
  <c r="O760" i="2"/>
  <c r="I760" i="2"/>
  <c r="R759" i="2"/>
  <c r="O759" i="2"/>
  <c r="I759" i="2"/>
  <c r="R758" i="2"/>
  <c r="O758" i="2"/>
  <c r="I758" i="2"/>
  <c r="R757" i="2"/>
  <c r="O757" i="2"/>
  <c r="I757" i="2"/>
  <c r="R756" i="2"/>
  <c r="O756" i="2"/>
  <c r="I756" i="2"/>
  <c r="D762" i="2" l="1"/>
  <c r="K761" i="2"/>
  <c r="I761" i="2"/>
  <c r="H752" i="2" l="1"/>
  <c r="H753" i="2" s="1"/>
  <c r="G752" i="2"/>
  <c r="G753" i="2" s="1"/>
  <c r="F752" i="2"/>
  <c r="F753" i="2" s="1"/>
  <c r="E752" i="2"/>
  <c r="E753" i="2" s="1"/>
  <c r="D752" i="2"/>
  <c r="N752" i="2" s="1"/>
  <c r="C752" i="2"/>
  <c r="C753" i="2" s="1"/>
  <c r="B752" i="2"/>
  <c r="B753" i="2" s="1"/>
  <c r="R751" i="2"/>
  <c r="O751" i="2"/>
  <c r="I751" i="2"/>
  <c r="R750" i="2"/>
  <c r="O750" i="2"/>
  <c r="I750" i="2"/>
  <c r="R749" i="2"/>
  <c r="O749" i="2"/>
  <c r="I749" i="2"/>
  <c r="R748" i="2"/>
  <c r="O748" i="2"/>
  <c r="I748" i="2"/>
  <c r="R747" i="2"/>
  <c r="O747" i="2"/>
  <c r="I747" i="2"/>
  <c r="D753" i="2" l="1"/>
  <c r="K752" i="2"/>
  <c r="I752" i="2"/>
  <c r="H743" i="2"/>
  <c r="H744" i="2" s="1"/>
  <c r="G743" i="2"/>
  <c r="G744" i="2" s="1"/>
  <c r="F743" i="2"/>
  <c r="F744" i="2" s="1"/>
  <c r="E743" i="2"/>
  <c r="D743" i="2"/>
  <c r="N743" i="2" s="1"/>
  <c r="C743" i="2"/>
  <c r="C744" i="2" s="1"/>
  <c r="B743" i="2"/>
  <c r="R742" i="2"/>
  <c r="O742" i="2"/>
  <c r="I742" i="2"/>
  <c r="R741" i="2"/>
  <c r="O741" i="2"/>
  <c r="I741" i="2"/>
  <c r="R740" i="2"/>
  <c r="O740" i="2"/>
  <c r="I740" i="2"/>
  <c r="R739" i="2"/>
  <c r="O739" i="2"/>
  <c r="I739" i="2"/>
  <c r="R738" i="2"/>
  <c r="O738" i="2"/>
  <c r="I738" i="2"/>
  <c r="K743" i="2" l="1"/>
  <c r="I743" i="2"/>
  <c r="B744" i="2"/>
  <c r="D744" i="2"/>
  <c r="E744" i="2"/>
  <c r="H734" i="2"/>
  <c r="H735" i="2" s="1"/>
  <c r="G734" i="2"/>
  <c r="G735" i="2" s="1"/>
  <c r="F734" i="2"/>
  <c r="F735" i="2" s="1"/>
  <c r="E734" i="2"/>
  <c r="E735" i="2" s="1"/>
  <c r="D734" i="2"/>
  <c r="N734" i="2" s="1"/>
  <c r="C734" i="2"/>
  <c r="C735" i="2" s="1"/>
  <c r="B734" i="2"/>
  <c r="B735" i="2" s="1"/>
  <c r="R733" i="2"/>
  <c r="O733" i="2"/>
  <c r="I733" i="2"/>
  <c r="R732" i="2"/>
  <c r="O732" i="2"/>
  <c r="I732" i="2"/>
  <c r="R731" i="2"/>
  <c r="O731" i="2"/>
  <c r="I731" i="2"/>
  <c r="R730" i="2"/>
  <c r="O730" i="2"/>
  <c r="I730" i="2"/>
  <c r="R729" i="2"/>
  <c r="O729" i="2"/>
  <c r="I729" i="2"/>
  <c r="D735" i="2" l="1"/>
  <c r="K734" i="2"/>
  <c r="I734" i="2"/>
  <c r="H725" i="2"/>
  <c r="H726" i="2" s="1"/>
  <c r="G725" i="2"/>
  <c r="G726" i="2" s="1"/>
  <c r="F725" i="2"/>
  <c r="F726" i="2" s="1"/>
  <c r="E725" i="2"/>
  <c r="D725" i="2"/>
  <c r="D726" i="2" s="1"/>
  <c r="C725" i="2"/>
  <c r="C726" i="2" s="1"/>
  <c r="B725" i="2"/>
  <c r="R724" i="2"/>
  <c r="O724" i="2"/>
  <c r="I724" i="2"/>
  <c r="R723" i="2"/>
  <c r="O723" i="2"/>
  <c r="I723" i="2"/>
  <c r="R722" i="2"/>
  <c r="O722" i="2"/>
  <c r="I722" i="2"/>
  <c r="R721" i="2"/>
  <c r="O721" i="2"/>
  <c r="I721" i="2"/>
  <c r="R720" i="2"/>
  <c r="O720" i="2"/>
  <c r="I720" i="2"/>
  <c r="K725" i="2" l="1"/>
  <c r="E726" i="2"/>
  <c r="I725" i="2"/>
  <c r="B726" i="2"/>
  <c r="N725" i="2"/>
  <c r="D717" i="2"/>
  <c r="H716" i="2"/>
  <c r="H717" i="2" s="1"/>
  <c r="G716" i="2"/>
  <c r="G717" i="2" s="1"/>
  <c r="F716" i="2"/>
  <c r="F717" i="2" s="1"/>
  <c r="E716" i="2"/>
  <c r="E717" i="2" s="1"/>
  <c r="D716" i="2"/>
  <c r="N716" i="2" s="1"/>
  <c r="C716" i="2"/>
  <c r="C717" i="2" s="1"/>
  <c r="B716" i="2"/>
  <c r="B717" i="2" s="1"/>
  <c r="R715" i="2"/>
  <c r="O715" i="2"/>
  <c r="I715" i="2"/>
  <c r="R714" i="2"/>
  <c r="O714" i="2"/>
  <c r="I714" i="2"/>
  <c r="R713" i="2"/>
  <c r="O713" i="2"/>
  <c r="I713" i="2"/>
  <c r="R712" i="2"/>
  <c r="O712" i="2"/>
  <c r="I712" i="2"/>
  <c r="R711" i="2"/>
  <c r="O711" i="2"/>
  <c r="I711" i="2"/>
  <c r="I716" i="2" l="1"/>
  <c r="K716" i="2"/>
  <c r="H707" i="2"/>
  <c r="H708" i="2" s="1"/>
  <c r="G707" i="2"/>
  <c r="G708" i="2" s="1"/>
  <c r="F707" i="2"/>
  <c r="F708" i="2" s="1"/>
  <c r="E707" i="2"/>
  <c r="D707" i="2"/>
  <c r="N707" i="2" s="1"/>
  <c r="C707" i="2"/>
  <c r="C708" i="2" s="1"/>
  <c r="B707" i="2"/>
  <c r="B708" i="2" s="1"/>
  <c r="R706" i="2"/>
  <c r="O706" i="2"/>
  <c r="I706" i="2"/>
  <c r="R705" i="2"/>
  <c r="O705" i="2"/>
  <c r="I705" i="2"/>
  <c r="R704" i="2"/>
  <c r="O704" i="2"/>
  <c r="I704" i="2"/>
  <c r="R703" i="2"/>
  <c r="O703" i="2"/>
  <c r="I703" i="2"/>
  <c r="R702" i="2"/>
  <c r="O702" i="2"/>
  <c r="I702" i="2"/>
  <c r="K707" i="2" l="1"/>
  <c r="L716" i="2"/>
  <c r="M716" i="2" s="1"/>
  <c r="D708" i="2"/>
  <c r="E708" i="2"/>
  <c r="I707" i="2"/>
  <c r="H698" i="2"/>
  <c r="H699" i="2" s="1"/>
  <c r="G698" i="2"/>
  <c r="G699" i="2" s="1"/>
  <c r="F698" i="2"/>
  <c r="F699" i="2" s="1"/>
  <c r="E698" i="2"/>
  <c r="E699" i="2" s="1"/>
  <c r="D698" i="2"/>
  <c r="N698" i="2" s="1"/>
  <c r="C698" i="2"/>
  <c r="C699" i="2" s="1"/>
  <c r="B698" i="2"/>
  <c r="B699" i="2" s="1"/>
  <c r="R697" i="2"/>
  <c r="O697" i="2"/>
  <c r="I697" i="2"/>
  <c r="R696" i="2"/>
  <c r="O696" i="2"/>
  <c r="I696" i="2"/>
  <c r="R695" i="2"/>
  <c r="O695" i="2"/>
  <c r="I695" i="2"/>
  <c r="R694" i="2"/>
  <c r="O694" i="2"/>
  <c r="I694" i="2"/>
  <c r="R693" i="2"/>
  <c r="O693" i="2"/>
  <c r="I693" i="2"/>
  <c r="L1130" i="2" l="1"/>
  <c r="M1130" i="2" s="1"/>
  <c r="L1121" i="2"/>
  <c r="M1121" i="2" s="1"/>
  <c r="L1112" i="2"/>
  <c r="M1112" i="2" s="1"/>
  <c r="L1103" i="2"/>
  <c r="M1103" i="2" s="1"/>
  <c r="L1094" i="2"/>
  <c r="M1094" i="2" s="1"/>
  <c r="L1085" i="2"/>
  <c r="M1085" i="2" s="1"/>
  <c r="L1067" i="2"/>
  <c r="M1067" i="2" s="1"/>
  <c r="L1076" i="2"/>
  <c r="M1076" i="2" s="1"/>
  <c r="L1058" i="2"/>
  <c r="M1058" i="2" s="1"/>
  <c r="L824" i="2"/>
  <c r="M824" i="2" s="1"/>
  <c r="L968" i="2"/>
  <c r="M968" i="2" s="1"/>
  <c r="L995" i="2"/>
  <c r="M995" i="2" s="1"/>
  <c r="L1040" i="2"/>
  <c r="M1040" i="2" s="1"/>
  <c r="L986" i="2"/>
  <c r="M986" i="2" s="1"/>
  <c r="L977" i="2"/>
  <c r="M977" i="2" s="1"/>
  <c r="L1022" i="2"/>
  <c r="M1022" i="2" s="1"/>
  <c r="L1004" i="2"/>
  <c r="M1004" i="2" s="1"/>
  <c r="L1031" i="2"/>
  <c r="M1031" i="2" s="1"/>
  <c r="L1049" i="2"/>
  <c r="M1049" i="2" s="1"/>
  <c r="L1013" i="2"/>
  <c r="M1013" i="2" s="1"/>
  <c r="L932" i="2"/>
  <c r="M932" i="2" s="1"/>
  <c r="L959" i="2"/>
  <c r="M959" i="2" s="1"/>
  <c r="L950" i="2"/>
  <c r="M950" i="2" s="1"/>
  <c r="L941" i="2"/>
  <c r="M941" i="2" s="1"/>
  <c r="L815" i="2"/>
  <c r="M815" i="2" s="1"/>
  <c r="L914" i="2"/>
  <c r="M914" i="2" s="1"/>
  <c r="L923" i="2"/>
  <c r="M923" i="2" s="1"/>
  <c r="L770" i="2"/>
  <c r="M770" i="2" s="1"/>
  <c r="L743" i="2"/>
  <c r="M743" i="2" s="1"/>
  <c r="L779" i="2"/>
  <c r="M779" i="2" s="1"/>
  <c r="L761" i="2"/>
  <c r="M761" i="2" s="1"/>
  <c r="L752" i="2"/>
  <c r="M752" i="2" s="1"/>
  <c r="L707" i="2"/>
  <c r="M707" i="2" s="1"/>
  <c r="L797" i="2"/>
  <c r="M797" i="2" s="1"/>
  <c r="L725" i="2"/>
  <c r="M725" i="2" s="1"/>
  <c r="L806" i="2"/>
  <c r="M806" i="2" s="1"/>
  <c r="L788" i="2"/>
  <c r="M788" i="2" s="1"/>
  <c r="L734" i="2"/>
  <c r="M734" i="2" s="1"/>
  <c r="L860" i="2"/>
  <c r="M860" i="2" s="1"/>
  <c r="L851" i="2"/>
  <c r="M851" i="2" s="1"/>
  <c r="L896" i="2"/>
  <c r="M896" i="2" s="1"/>
  <c r="L887" i="2"/>
  <c r="M887" i="2" s="1"/>
  <c r="L869" i="2"/>
  <c r="M869" i="2" s="1"/>
  <c r="L905" i="2"/>
  <c r="M905" i="2" s="1"/>
  <c r="L878" i="2"/>
  <c r="M878" i="2" s="1"/>
  <c r="L833" i="2"/>
  <c r="M833" i="2" s="1"/>
  <c r="L842" i="2"/>
  <c r="M842" i="2" s="1"/>
  <c r="D699" i="2"/>
  <c r="I698" i="2"/>
  <c r="K698" i="2"/>
  <c r="H689" i="2"/>
  <c r="H690" i="2" s="1"/>
  <c r="G689" i="2"/>
  <c r="G690" i="2" s="1"/>
  <c r="F689" i="2"/>
  <c r="F690" i="2" s="1"/>
  <c r="E689" i="2"/>
  <c r="E690" i="2" s="1"/>
  <c r="D689" i="2"/>
  <c r="D690" i="2" s="1"/>
  <c r="C689" i="2"/>
  <c r="C690" i="2" s="1"/>
  <c r="B689" i="2"/>
  <c r="B690" i="2" s="1"/>
  <c r="R688" i="2"/>
  <c r="O688" i="2"/>
  <c r="I688" i="2"/>
  <c r="R687" i="2"/>
  <c r="O687" i="2"/>
  <c r="I687" i="2"/>
  <c r="R686" i="2"/>
  <c r="O686" i="2"/>
  <c r="I686" i="2"/>
  <c r="R685" i="2"/>
  <c r="O685" i="2"/>
  <c r="I685" i="2"/>
  <c r="R684" i="2"/>
  <c r="O684" i="2"/>
  <c r="I684" i="2"/>
  <c r="N689" i="2" l="1"/>
  <c r="K689" i="2"/>
  <c r="I689" i="2"/>
  <c r="H680" i="2"/>
  <c r="H681" i="2" s="1"/>
  <c r="G680" i="2"/>
  <c r="G681" i="2" s="1"/>
  <c r="F680" i="2"/>
  <c r="F681" i="2" s="1"/>
  <c r="E680" i="2"/>
  <c r="E681" i="2" s="1"/>
  <c r="D680" i="2"/>
  <c r="D681" i="2" s="1"/>
  <c r="C680" i="2"/>
  <c r="C681" i="2" s="1"/>
  <c r="B680" i="2"/>
  <c r="B681" i="2" s="1"/>
  <c r="R679" i="2"/>
  <c r="O679" i="2"/>
  <c r="I679" i="2"/>
  <c r="R678" i="2"/>
  <c r="O678" i="2"/>
  <c r="I678" i="2"/>
  <c r="R677" i="2"/>
  <c r="O677" i="2"/>
  <c r="I677" i="2"/>
  <c r="R676" i="2"/>
  <c r="O676" i="2"/>
  <c r="I676" i="2"/>
  <c r="R675" i="2"/>
  <c r="O675" i="2"/>
  <c r="I675" i="2"/>
  <c r="N680" i="2" l="1"/>
  <c r="K680" i="2"/>
  <c r="I680" i="2"/>
  <c r="H671" i="2"/>
  <c r="H672" i="2" s="1"/>
  <c r="G671" i="2"/>
  <c r="G672" i="2" s="1"/>
  <c r="F671" i="2"/>
  <c r="F672" i="2" s="1"/>
  <c r="E671" i="2"/>
  <c r="E672" i="2" s="1"/>
  <c r="D671" i="2"/>
  <c r="D672" i="2" s="1"/>
  <c r="C671" i="2"/>
  <c r="C672" i="2" s="1"/>
  <c r="B671" i="2"/>
  <c r="R670" i="2"/>
  <c r="O670" i="2"/>
  <c r="I670" i="2"/>
  <c r="R669" i="2"/>
  <c r="O669" i="2"/>
  <c r="I669" i="2"/>
  <c r="R668" i="2"/>
  <c r="O668" i="2"/>
  <c r="I668" i="2"/>
  <c r="R667" i="2"/>
  <c r="O667" i="2"/>
  <c r="I667" i="2"/>
  <c r="R666" i="2"/>
  <c r="O666" i="2"/>
  <c r="I666" i="2"/>
  <c r="N671" i="2" l="1"/>
  <c r="K671" i="2"/>
  <c r="I671" i="2"/>
  <c r="B672" i="2"/>
  <c r="H662" i="2" l="1"/>
  <c r="H663" i="2" s="1"/>
  <c r="G662" i="2"/>
  <c r="G663" i="2" s="1"/>
  <c r="F662" i="2"/>
  <c r="F663" i="2" s="1"/>
  <c r="E662" i="2"/>
  <c r="E663" i="2" s="1"/>
  <c r="D662" i="2"/>
  <c r="N662" i="2" s="1"/>
  <c r="C662" i="2"/>
  <c r="C663" i="2" s="1"/>
  <c r="B662" i="2"/>
  <c r="B663" i="2" s="1"/>
  <c r="R661" i="2"/>
  <c r="O661" i="2"/>
  <c r="I661" i="2"/>
  <c r="R660" i="2"/>
  <c r="O660" i="2"/>
  <c r="I660" i="2"/>
  <c r="R659" i="2"/>
  <c r="O659" i="2"/>
  <c r="I659" i="2"/>
  <c r="R658" i="2"/>
  <c r="O658" i="2"/>
  <c r="I658" i="2"/>
  <c r="R657" i="2"/>
  <c r="O657" i="2"/>
  <c r="I657" i="2"/>
  <c r="D663" i="2" l="1"/>
  <c r="K662" i="2"/>
  <c r="I662" i="2"/>
  <c r="H653" i="2"/>
  <c r="H654" i="2" s="1"/>
  <c r="G653" i="2"/>
  <c r="G654" i="2" s="1"/>
  <c r="F653" i="2"/>
  <c r="F654" i="2" s="1"/>
  <c r="E653" i="2"/>
  <c r="E654" i="2" s="1"/>
  <c r="D653" i="2"/>
  <c r="D654" i="2" s="1"/>
  <c r="C653" i="2"/>
  <c r="C654" i="2" s="1"/>
  <c r="B653" i="2"/>
  <c r="B654" i="2" s="1"/>
  <c r="R652" i="2"/>
  <c r="O652" i="2"/>
  <c r="I652" i="2"/>
  <c r="R651" i="2"/>
  <c r="O651" i="2"/>
  <c r="I651" i="2"/>
  <c r="R650" i="2"/>
  <c r="O650" i="2"/>
  <c r="I650" i="2"/>
  <c r="R649" i="2"/>
  <c r="O649" i="2"/>
  <c r="I649" i="2"/>
  <c r="R648" i="2"/>
  <c r="O648" i="2"/>
  <c r="I648" i="2"/>
  <c r="N653" i="2" l="1"/>
  <c r="K653" i="2"/>
  <c r="I653" i="2"/>
  <c r="C635" i="2"/>
  <c r="R632" i="2"/>
  <c r="R641" i="2"/>
  <c r="H644" i="2"/>
  <c r="H645" i="2" s="1"/>
  <c r="G644" i="2"/>
  <c r="G645" i="2" s="1"/>
  <c r="F644" i="2"/>
  <c r="F645" i="2" s="1"/>
  <c r="E644" i="2"/>
  <c r="E645" i="2" s="1"/>
  <c r="D644" i="2"/>
  <c r="N644" i="2" s="1"/>
  <c r="C644" i="2"/>
  <c r="C645" i="2" s="1"/>
  <c r="B644" i="2"/>
  <c r="B645" i="2" s="1"/>
  <c r="R643" i="2"/>
  <c r="O643" i="2"/>
  <c r="I643" i="2"/>
  <c r="R642" i="2"/>
  <c r="O642" i="2"/>
  <c r="I642" i="2"/>
  <c r="O641" i="2"/>
  <c r="I641" i="2"/>
  <c r="R640" i="2"/>
  <c r="O640" i="2"/>
  <c r="I640" i="2"/>
  <c r="R639" i="2"/>
  <c r="O639" i="2"/>
  <c r="I639" i="2"/>
  <c r="D645" i="2" l="1"/>
  <c r="K644" i="2"/>
  <c r="I644" i="2"/>
  <c r="F635" i="2"/>
  <c r="F636" i="2" s="1"/>
  <c r="R634" i="2"/>
  <c r="R633" i="2"/>
  <c r="R631" i="2"/>
  <c r="R630" i="2"/>
  <c r="H635" i="2"/>
  <c r="H636" i="2" s="1"/>
  <c r="G635" i="2"/>
  <c r="G636" i="2" s="1"/>
  <c r="E635" i="2"/>
  <c r="E636" i="2" s="1"/>
  <c r="D635" i="2"/>
  <c r="N635" i="2" s="1"/>
  <c r="C636" i="2"/>
  <c r="B635" i="2"/>
  <c r="O634" i="2"/>
  <c r="I634" i="2"/>
  <c r="O633" i="2"/>
  <c r="I633" i="2"/>
  <c r="O632" i="2"/>
  <c r="I632" i="2"/>
  <c r="O631" i="2"/>
  <c r="I631" i="2"/>
  <c r="O630" i="2"/>
  <c r="I630" i="2"/>
  <c r="K635" i="2" l="1"/>
  <c r="D636" i="2"/>
  <c r="I635" i="2"/>
  <c r="B636" i="2"/>
  <c r="R625" i="2"/>
  <c r="R624" i="2"/>
  <c r="R623" i="2"/>
  <c r="R622" i="2"/>
  <c r="R621" i="2"/>
  <c r="H626" i="2"/>
  <c r="H627" i="2" s="1"/>
  <c r="G626" i="2"/>
  <c r="G627" i="2" s="1"/>
  <c r="E626" i="2"/>
  <c r="E627" i="2" s="1"/>
  <c r="D626" i="2"/>
  <c r="D627" i="2" s="1"/>
  <c r="C626" i="2"/>
  <c r="C627" i="2" s="1"/>
  <c r="B626" i="2"/>
  <c r="O625" i="2"/>
  <c r="I625" i="2"/>
  <c r="O624" i="2"/>
  <c r="I624" i="2"/>
  <c r="O623" i="2"/>
  <c r="I623" i="2"/>
  <c r="O622" i="2"/>
  <c r="I622" i="2"/>
  <c r="O621" i="2"/>
  <c r="I621" i="2"/>
  <c r="I626" i="2" l="1"/>
  <c r="B627" i="2"/>
  <c r="N626" i="2"/>
  <c r="K626" i="2"/>
  <c r="R616" i="2"/>
  <c r="R615" i="2"/>
  <c r="R614" i="2"/>
  <c r="R613" i="2"/>
  <c r="R612" i="2"/>
  <c r="R607" i="2"/>
  <c r="R606" i="2"/>
  <c r="R605" i="2"/>
  <c r="R604" i="2"/>
  <c r="R603" i="2"/>
  <c r="R598" i="2"/>
  <c r="R597" i="2"/>
  <c r="R596" i="2"/>
  <c r="R595" i="2"/>
  <c r="R594" i="2"/>
  <c r="R589" i="2"/>
  <c r="R588" i="2"/>
  <c r="R587" i="2"/>
  <c r="R586" i="2"/>
  <c r="R585" i="2"/>
  <c r="H617" i="2" l="1"/>
  <c r="H618" i="2" s="1"/>
  <c r="G617" i="2"/>
  <c r="G618" i="2" s="1"/>
  <c r="E617" i="2"/>
  <c r="E618" i="2" s="1"/>
  <c r="D617" i="2"/>
  <c r="N617" i="2" s="1"/>
  <c r="C617" i="2"/>
  <c r="C618" i="2" s="1"/>
  <c r="B617" i="2"/>
  <c r="B618" i="2" s="1"/>
  <c r="O616" i="2"/>
  <c r="I616" i="2"/>
  <c r="O615" i="2"/>
  <c r="I615" i="2"/>
  <c r="O614" i="2"/>
  <c r="I614" i="2"/>
  <c r="O613" i="2"/>
  <c r="I613" i="2"/>
  <c r="O612" i="2"/>
  <c r="I612" i="2"/>
  <c r="D618" i="2" l="1"/>
  <c r="K617" i="2"/>
  <c r="I617" i="2"/>
  <c r="H608" i="2"/>
  <c r="H609" i="2" s="1"/>
  <c r="G608" i="2"/>
  <c r="G609" i="2" s="1"/>
  <c r="E608" i="2"/>
  <c r="E609" i="2" s="1"/>
  <c r="D608" i="2"/>
  <c r="D609" i="2" s="1"/>
  <c r="C608" i="2"/>
  <c r="C609" i="2" s="1"/>
  <c r="B608" i="2"/>
  <c r="B609" i="2" s="1"/>
  <c r="O607" i="2"/>
  <c r="I607" i="2"/>
  <c r="O606" i="2"/>
  <c r="I606" i="2"/>
  <c r="O605" i="2"/>
  <c r="I605" i="2"/>
  <c r="O604" i="2"/>
  <c r="I604" i="2"/>
  <c r="O603" i="2"/>
  <c r="I603" i="2"/>
  <c r="N608" i="2" l="1"/>
  <c r="I608" i="2"/>
  <c r="K608" i="2"/>
  <c r="H599" i="2"/>
  <c r="H600" i="2" s="1"/>
  <c r="G599" i="2"/>
  <c r="G600" i="2" s="1"/>
  <c r="E599" i="2"/>
  <c r="E600" i="2" s="1"/>
  <c r="D599" i="2"/>
  <c r="D600" i="2" s="1"/>
  <c r="C599" i="2"/>
  <c r="C600" i="2" s="1"/>
  <c r="B599" i="2"/>
  <c r="B600" i="2" s="1"/>
  <c r="O598" i="2"/>
  <c r="I598" i="2"/>
  <c r="O597" i="2"/>
  <c r="I597" i="2"/>
  <c r="O596" i="2"/>
  <c r="I596" i="2"/>
  <c r="O595" i="2"/>
  <c r="I595" i="2"/>
  <c r="O594" i="2"/>
  <c r="I594" i="2"/>
  <c r="I599" i="2" l="1"/>
  <c r="K599" i="2"/>
  <c r="N599" i="2"/>
  <c r="H590" i="2"/>
  <c r="H591" i="2" s="1"/>
  <c r="G590" i="2"/>
  <c r="G591" i="2" s="1"/>
  <c r="E590" i="2"/>
  <c r="E591" i="2" s="1"/>
  <c r="D590" i="2"/>
  <c r="N590" i="2" s="1"/>
  <c r="C590" i="2"/>
  <c r="C591" i="2" s="1"/>
  <c r="B590" i="2"/>
  <c r="O589" i="2"/>
  <c r="I589" i="2"/>
  <c r="O588" i="2"/>
  <c r="I588" i="2"/>
  <c r="O587" i="2"/>
  <c r="I587" i="2"/>
  <c r="O586" i="2"/>
  <c r="I586" i="2"/>
  <c r="O585" i="2"/>
  <c r="I585" i="2"/>
  <c r="I590" i="2" l="1"/>
  <c r="B591" i="2"/>
  <c r="D591" i="2"/>
  <c r="K590" i="2"/>
  <c r="H581" i="2"/>
  <c r="H582" i="2" s="1"/>
  <c r="G581" i="2"/>
  <c r="G582" i="2" s="1"/>
  <c r="E581" i="2"/>
  <c r="E582" i="2" s="1"/>
  <c r="D581" i="2"/>
  <c r="D582" i="2" s="1"/>
  <c r="C581" i="2"/>
  <c r="C582" i="2" s="1"/>
  <c r="B581" i="2"/>
  <c r="O580" i="2"/>
  <c r="I580" i="2"/>
  <c r="O579" i="2"/>
  <c r="I579" i="2"/>
  <c r="O578" i="2"/>
  <c r="I578" i="2"/>
  <c r="O577" i="2"/>
  <c r="I577" i="2"/>
  <c r="O576" i="2"/>
  <c r="I576" i="2"/>
  <c r="K581" i="2" l="1"/>
  <c r="I581" i="2"/>
  <c r="N581" i="2"/>
  <c r="B582" i="2"/>
  <c r="H572" i="2"/>
  <c r="H573" i="2" s="1"/>
  <c r="G572" i="2"/>
  <c r="G573" i="2" s="1"/>
  <c r="E572" i="2"/>
  <c r="E573" i="2" s="1"/>
  <c r="D572" i="2"/>
  <c r="D573" i="2" s="1"/>
  <c r="C572" i="2"/>
  <c r="C573" i="2" s="1"/>
  <c r="B572" i="2"/>
  <c r="O571" i="2"/>
  <c r="I571" i="2"/>
  <c r="O570" i="2"/>
  <c r="I570" i="2"/>
  <c r="O569" i="2"/>
  <c r="I569" i="2"/>
  <c r="O568" i="2"/>
  <c r="I568" i="2"/>
  <c r="O567" i="2"/>
  <c r="I567" i="2"/>
  <c r="I572" i="2" l="1"/>
  <c r="K572" i="2"/>
  <c r="N572" i="2"/>
  <c r="B573" i="2"/>
  <c r="H563" i="2"/>
  <c r="H564" i="2" s="1"/>
  <c r="G563" i="2"/>
  <c r="G564" i="2" s="1"/>
  <c r="E563" i="2"/>
  <c r="K563" i="2" s="1"/>
  <c r="D563" i="2"/>
  <c r="C563" i="2"/>
  <c r="C564" i="2" s="1"/>
  <c r="B563" i="2"/>
  <c r="B564" i="2" s="1"/>
  <c r="O562" i="2"/>
  <c r="I562" i="2"/>
  <c r="O561" i="2"/>
  <c r="I561" i="2"/>
  <c r="O560" i="2"/>
  <c r="I560" i="2"/>
  <c r="O559" i="2"/>
  <c r="I559" i="2"/>
  <c r="O558" i="2"/>
  <c r="I558" i="2"/>
  <c r="I563" i="2" l="1"/>
  <c r="N563" i="2"/>
  <c r="D564" i="2"/>
  <c r="E564" i="2"/>
  <c r="H554" i="2" l="1"/>
  <c r="H555" i="2" s="1"/>
  <c r="G554" i="2"/>
  <c r="G555" i="2" s="1"/>
  <c r="E554" i="2"/>
  <c r="E555" i="2" s="1"/>
  <c r="D554" i="2"/>
  <c r="D555" i="2" s="1"/>
  <c r="C554" i="2"/>
  <c r="C555" i="2" s="1"/>
  <c r="B554" i="2"/>
  <c r="O553" i="2"/>
  <c r="I553" i="2"/>
  <c r="O552" i="2"/>
  <c r="I552" i="2"/>
  <c r="O551" i="2"/>
  <c r="I551" i="2"/>
  <c r="O550" i="2"/>
  <c r="I550" i="2"/>
  <c r="O549" i="2"/>
  <c r="I549" i="2"/>
  <c r="I554" i="2" l="1"/>
  <c r="B555" i="2"/>
  <c r="N554" i="2"/>
  <c r="K554" i="2"/>
  <c r="H545" i="2"/>
  <c r="H546" i="2" s="1"/>
  <c r="G545" i="2"/>
  <c r="G546" i="2" s="1"/>
  <c r="E545" i="2"/>
  <c r="E546" i="2" s="1"/>
  <c r="D545" i="2"/>
  <c r="N545" i="2" s="1"/>
  <c r="C545" i="2"/>
  <c r="C546" i="2" s="1"/>
  <c r="B545" i="2"/>
  <c r="O544" i="2"/>
  <c r="I544" i="2"/>
  <c r="O543" i="2"/>
  <c r="I543" i="2"/>
  <c r="O542" i="2"/>
  <c r="I542" i="2"/>
  <c r="O541" i="2"/>
  <c r="I541" i="2"/>
  <c r="O540" i="2"/>
  <c r="I540" i="2"/>
  <c r="I545" i="2" l="1"/>
  <c r="B546" i="2"/>
  <c r="D546" i="2"/>
  <c r="K545" i="2"/>
  <c r="H536" i="2"/>
  <c r="H537" i="2" s="1"/>
  <c r="G536" i="2"/>
  <c r="G537" i="2" s="1"/>
  <c r="E536" i="2"/>
  <c r="E537" i="2" s="1"/>
  <c r="D536" i="2"/>
  <c r="D537" i="2" s="1"/>
  <c r="C536" i="2"/>
  <c r="C537" i="2" s="1"/>
  <c r="B536" i="2"/>
  <c r="O535" i="2"/>
  <c r="I535" i="2"/>
  <c r="O534" i="2"/>
  <c r="I534" i="2"/>
  <c r="O533" i="2"/>
  <c r="I533" i="2"/>
  <c r="O532" i="2"/>
  <c r="I532" i="2"/>
  <c r="O531" i="2"/>
  <c r="I531" i="2"/>
  <c r="I536" i="2" l="1"/>
  <c r="B537" i="2"/>
  <c r="N536" i="2"/>
  <c r="K536" i="2"/>
  <c r="H527" i="2"/>
  <c r="H528" i="2" s="1"/>
  <c r="G527" i="2"/>
  <c r="G528" i="2" s="1"/>
  <c r="E527" i="2"/>
  <c r="K527" i="2" s="1"/>
  <c r="D527" i="2"/>
  <c r="D528" i="2" s="1"/>
  <c r="C527" i="2"/>
  <c r="B527" i="2"/>
  <c r="B528" i="2" s="1"/>
  <c r="O526" i="2"/>
  <c r="I526" i="2"/>
  <c r="O525" i="2"/>
  <c r="I525" i="2"/>
  <c r="O524" i="2"/>
  <c r="I524" i="2"/>
  <c r="O523" i="2"/>
  <c r="I523" i="2"/>
  <c r="O522" i="2"/>
  <c r="I522" i="2"/>
  <c r="I527" i="2" l="1"/>
  <c r="N527" i="2"/>
  <c r="C528" i="2"/>
  <c r="E528" i="2"/>
  <c r="H518" i="2" l="1"/>
  <c r="H519" i="2" s="1"/>
  <c r="G518" i="2"/>
  <c r="G519" i="2" s="1"/>
  <c r="E518" i="2"/>
  <c r="K518" i="2" s="1"/>
  <c r="D518" i="2"/>
  <c r="N518" i="2" s="1"/>
  <c r="C518" i="2"/>
  <c r="C519" i="2" s="1"/>
  <c r="B518" i="2"/>
  <c r="B519" i="2" s="1"/>
  <c r="O517" i="2"/>
  <c r="I517" i="2"/>
  <c r="O516" i="2"/>
  <c r="I516" i="2"/>
  <c r="O515" i="2"/>
  <c r="I515" i="2"/>
  <c r="O514" i="2"/>
  <c r="I514" i="2"/>
  <c r="O513" i="2"/>
  <c r="I513" i="2"/>
  <c r="L698" i="2" l="1"/>
  <c r="M698" i="2" s="1"/>
  <c r="L689" i="2"/>
  <c r="M689" i="2" s="1"/>
  <c r="L680" i="2"/>
  <c r="M680" i="2" s="1"/>
  <c r="L671" i="2"/>
  <c r="M671" i="2" s="1"/>
  <c r="L662" i="2"/>
  <c r="M662" i="2" s="1"/>
  <c r="L653" i="2"/>
  <c r="M653" i="2" s="1"/>
  <c r="L644" i="2"/>
  <c r="M644" i="2" s="1"/>
  <c r="L635" i="2"/>
  <c r="M635" i="2" s="1"/>
  <c r="L626" i="2"/>
  <c r="M626" i="2" s="1"/>
  <c r="L617" i="2"/>
  <c r="M617" i="2" s="1"/>
  <c r="L608" i="2"/>
  <c r="M608" i="2" s="1"/>
  <c r="L599" i="2"/>
  <c r="M599" i="2" s="1"/>
  <c r="L590" i="2"/>
  <c r="M590" i="2" s="1"/>
  <c r="L581" i="2"/>
  <c r="M581" i="2" s="1"/>
  <c r="L572" i="2"/>
  <c r="M572" i="2" s="1"/>
  <c r="L563" i="2"/>
  <c r="M563" i="2" s="1"/>
  <c r="L554" i="2"/>
  <c r="M554" i="2" s="1"/>
  <c r="L545" i="2"/>
  <c r="M545" i="2" s="1"/>
  <c r="L518" i="2"/>
  <c r="M518" i="2" s="1"/>
  <c r="L527" i="2"/>
  <c r="M527" i="2" s="1"/>
  <c r="L536" i="2"/>
  <c r="M536" i="2" s="1"/>
  <c r="D519" i="2"/>
  <c r="E519" i="2"/>
  <c r="I518" i="2"/>
  <c r="H509" i="2"/>
  <c r="H510" i="2" s="1"/>
  <c r="G509" i="2"/>
  <c r="G510" i="2" s="1"/>
  <c r="E509" i="2"/>
  <c r="E510" i="2" s="1"/>
  <c r="D509" i="2"/>
  <c r="N509" i="2" s="1"/>
  <c r="C509" i="2"/>
  <c r="C510" i="2" s="1"/>
  <c r="B509" i="2"/>
  <c r="B510" i="2" s="1"/>
  <c r="O508" i="2"/>
  <c r="I508" i="2"/>
  <c r="O507" i="2"/>
  <c r="I507" i="2"/>
  <c r="O506" i="2"/>
  <c r="I506" i="2"/>
  <c r="O505" i="2"/>
  <c r="I505" i="2"/>
  <c r="O504" i="2"/>
  <c r="I504" i="2"/>
  <c r="D510" i="2" l="1"/>
  <c r="K509" i="2"/>
  <c r="I509" i="2"/>
  <c r="H500" i="2"/>
  <c r="H501" i="2" s="1"/>
  <c r="G500" i="2"/>
  <c r="G501" i="2" s="1"/>
  <c r="E500" i="2"/>
  <c r="E501" i="2" s="1"/>
  <c r="D500" i="2"/>
  <c r="N500" i="2" s="1"/>
  <c r="C500" i="2"/>
  <c r="C501" i="2" s="1"/>
  <c r="B500" i="2"/>
  <c r="O499" i="2"/>
  <c r="I499" i="2"/>
  <c r="O498" i="2"/>
  <c r="I498" i="2"/>
  <c r="O497" i="2"/>
  <c r="I497" i="2"/>
  <c r="O496" i="2"/>
  <c r="I496" i="2"/>
  <c r="O495" i="2"/>
  <c r="I495" i="2"/>
  <c r="D501" i="2" l="1"/>
  <c r="K500" i="2"/>
  <c r="I500" i="2"/>
  <c r="B501" i="2"/>
  <c r="H491" i="2"/>
  <c r="H492" i="2" s="1"/>
  <c r="G491" i="2"/>
  <c r="G492" i="2" s="1"/>
  <c r="E491" i="2"/>
  <c r="E492" i="2" s="1"/>
  <c r="D491" i="2"/>
  <c r="D492" i="2" s="1"/>
  <c r="C491" i="2"/>
  <c r="C492" i="2" s="1"/>
  <c r="B491" i="2"/>
  <c r="B492" i="2" s="1"/>
  <c r="O490" i="2"/>
  <c r="I490" i="2"/>
  <c r="O489" i="2"/>
  <c r="I489" i="2"/>
  <c r="O488" i="2"/>
  <c r="I488" i="2"/>
  <c r="I491" i="2" l="1"/>
  <c r="N491" i="2"/>
  <c r="K491" i="2"/>
  <c r="H483" i="2"/>
  <c r="H484" i="2" s="1"/>
  <c r="G483" i="2"/>
  <c r="G484" i="2" s="1"/>
  <c r="E483" i="2"/>
  <c r="D483" i="2"/>
  <c r="N483" i="2" s="1"/>
  <c r="C483" i="2"/>
  <c r="C484" i="2" s="1"/>
  <c r="B483" i="2"/>
  <c r="B484" i="2" s="1"/>
  <c r="O482" i="2"/>
  <c r="I482" i="2"/>
  <c r="O481" i="2"/>
  <c r="I481" i="2"/>
  <c r="O480" i="2"/>
  <c r="I480" i="2"/>
  <c r="O479" i="2"/>
  <c r="I479" i="2"/>
  <c r="O478" i="2"/>
  <c r="I478" i="2"/>
  <c r="D484" i="2" l="1"/>
  <c r="I483" i="2"/>
  <c r="K483" i="2"/>
  <c r="E484" i="2"/>
  <c r="H474" i="2"/>
  <c r="H475" i="2" s="1"/>
  <c r="G474" i="2"/>
  <c r="G475" i="2" s="1"/>
  <c r="E474" i="2"/>
  <c r="E475" i="2" s="1"/>
  <c r="D474" i="2"/>
  <c r="D475" i="2" s="1"/>
  <c r="C474" i="2"/>
  <c r="C475" i="2" s="1"/>
  <c r="B474" i="2"/>
  <c r="B475" i="2" s="1"/>
  <c r="O473" i="2"/>
  <c r="I473" i="2"/>
  <c r="O472" i="2"/>
  <c r="I472" i="2"/>
  <c r="O471" i="2"/>
  <c r="I471" i="2"/>
  <c r="O470" i="2"/>
  <c r="I470" i="2"/>
  <c r="O469" i="2"/>
  <c r="I469" i="2"/>
  <c r="K474" i="2" l="1"/>
  <c r="N474" i="2"/>
  <c r="I474" i="2"/>
  <c r="H465" i="2" l="1"/>
  <c r="H466" i="2" s="1"/>
  <c r="G465" i="2"/>
  <c r="G466" i="2" s="1"/>
  <c r="E465" i="2"/>
  <c r="E466" i="2" s="1"/>
  <c r="D465" i="2"/>
  <c r="N465" i="2" s="1"/>
  <c r="C465" i="2"/>
  <c r="C466" i="2" s="1"/>
  <c r="B465" i="2"/>
  <c r="B466" i="2" s="1"/>
  <c r="O464" i="2"/>
  <c r="I464" i="2"/>
  <c r="O463" i="2"/>
  <c r="I463" i="2"/>
  <c r="O462" i="2"/>
  <c r="I462" i="2"/>
  <c r="O461" i="2"/>
  <c r="I461" i="2"/>
  <c r="O460" i="2"/>
  <c r="I460" i="2"/>
  <c r="D466" i="2" l="1"/>
  <c r="K465" i="2"/>
  <c r="I465" i="2"/>
  <c r="H456" i="2"/>
  <c r="H457" i="2" s="1"/>
  <c r="G456" i="2"/>
  <c r="G457" i="2" s="1"/>
  <c r="E456" i="2"/>
  <c r="K456" i="2" s="1"/>
  <c r="D456" i="2"/>
  <c r="D457" i="2" s="1"/>
  <c r="C456" i="2"/>
  <c r="C457" i="2" s="1"/>
  <c r="B456" i="2"/>
  <c r="O455" i="2"/>
  <c r="I455" i="2"/>
  <c r="O454" i="2"/>
  <c r="I454" i="2"/>
  <c r="O453" i="2"/>
  <c r="I453" i="2"/>
  <c r="O452" i="2"/>
  <c r="I452" i="2"/>
  <c r="O451" i="2"/>
  <c r="I451" i="2"/>
  <c r="E457" i="2" l="1"/>
  <c r="I456" i="2"/>
  <c r="B457" i="2"/>
  <c r="N456" i="2"/>
  <c r="H447" i="2"/>
  <c r="H448" i="2" s="1"/>
  <c r="G447" i="2"/>
  <c r="G448" i="2" s="1"/>
  <c r="E447" i="2"/>
  <c r="E448" i="2" s="1"/>
  <c r="D447" i="2"/>
  <c r="N447" i="2" s="1"/>
  <c r="C447" i="2"/>
  <c r="C448" i="2" s="1"/>
  <c r="B447" i="2"/>
  <c r="O446" i="2"/>
  <c r="I446" i="2"/>
  <c r="O445" i="2"/>
  <c r="I445" i="2"/>
  <c r="O444" i="2"/>
  <c r="I444" i="2"/>
  <c r="O443" i="2"/>
  <c r="I443" i="2"/>
  <c r="O442" i="2"/>
  <c r="I442" i="2"/>
  <c r="K447" i="2" l="1"/>
  <c r="D448" i="2"/>
  <c r="I447" i="2"/>
  <c r="B448" i="2"/>
  <c r="H438" i="2"/>
  <c r="H439" i="2" s="1"/>
  <c r="G438" i="2"/>
  <c r="G439" i="2" s="1"/>
  <c r="E438" i="2"/>
  <c r="E439" i="2" s="1"/>
  <c r="D438" i="2"/>
  <c r="N438" i="2" s="1"/>
  <c r="C438" i="2"/>
  <c r="C439" i="2" s="1"/>
  <c r="B438" i="2"/>
  <c r="B439" i="2" s="1"/>
  <c r="O437" i="2"/>
  <c r="I437" i="2"/>
  <c r="O436" i="2"/>
  <c r="I436" i="2"/>
  <c r="O435" i="2"/>
  <c r="I435" i="2"/>
  <c r="O434" i="2"/>
  <c r="I434" i="2"/>
  <c r="O433" i="2"/>
  <c r="I433" i="2"/>
  <c r="D439" i="2" l="1"/>
  <c r="I438" i="2"/>
  <c r="K438" i="2"/>
  <c r="H429" i="2"/>
  <c r="H430" i="2" s="1"/>
  <c r="G429" i="2"/>
  <c r="G430" i="2" s="1"/>
  <c r="E429" i="2"/>
  <c r="E430" i="2" s="1"/>
  <c r="D429" i="2"/>
  <c r="N429" i="2" s="1"/>
  <c r="C429" i="2"/>
  <c r="C430" i="2" s="1"/>
  <c r="B429" i="2"/>
  <c r="B430" i="2" s="1"/>
  <c r="O428" i="2"/>
  <c r="I428" i="2"/>
  <c r="O427" i="2"/>
  <c r="I427" i="2"/>
  <c r="O426" i="2"/>
  <c r="I426" i="2"/>
  <c r="O425" i="2"/>
  <c r="I425" i="2"/>
  <c r="O424" i="2"/>
  <c r="I424" i="2"/>
  <c r="D430" i="2" l="1"/>
  <c r="I429" i="2"/>
  <c r="K429" i="2"/>
  <c r="H420" i="2"/>
  <c r="H421" i="2" s="1"/>
  <c r="G420" i="2"/>
  <c r="G421" i="2" s="1"/>
  <c r="E420" i="2"/>
  <c r="E421" i="2" s="1"/>
  <c r="D420" i="2"/>
  <c r="N420" i="2" s="1"/>
  <c r="C420" i="2"/>
  <c r="C421" i="2" s="1"/>
  <c r="B420" i="2"/>
  <c r="O419" i="2"/>
  <c r="I419" i="2"/>
  <c r="O418" i="2"/>
  <c r="I418" i="2"/>
  <c r="O417" i="2"/>
  <c r="I417" i="2"/>
  <c r="O416" i="2"/>
  <c r="I416" i="2"/>
  <c r="O415" i="2"/>
  <c r="I415" i="2"/>
  <c r="I420" i="2" l="1"/>
  <c r="B421" i="2"/>
  <c r="D421" i="2"/>
  <c r="K420" i="2"/>
  <c r="H411" i="2"/>
  <c r="H412" i="2" s="1"/>
  <c r="G411" i="2"/>
  <c r="G412" i="2" s="1"/>
  <c r="E411" i="2"/>
  <c r="E412" i="2" s="1"/>
  <c r="D411" i="2"/>
  <c r="D412" i="2" s="1"/>
  <c r="C411" i="2"/>
  <c r="C412" i="2" s="1"/>
  <c r="B411" i="2"/>
  <c r="B412" i="2" s="1"/>
  <c r="O410" i="2"/>
  <c r="I410" i="2"/>
  <c r="O409" i="2"/>
  <c r="I409" i="2"/>
  <c r="O408" i="2"/>
  <c r="I408" i="2"/>
  <c r="O407" i="2"/>
  <c r="I407" i="2"/>
  <c r="O406" i="2"/>
  <c r="I406" i="2"/>
  <c r="N411" i="2" l="1"/>
  <c r="I411" i="2"/>
  <c r="K411" i="2"/>
  <c r="H402" i="2"/>
  <c r="H403" i="2" s="1"/>
  <c r="G402" i="2"/>
  <c r="G403" i="2" s="1"/>
  <c r="E402" i="2"/>
  <c r="E403" i="2" s="1"/>
  <c r="D402" i="2"/>
  <c r="N402" i="2" s="1"/>
  <c r="C402" i="2"/>
  <c r="C403" i="2" s="1"/>
  <c r="B402" i="2"/>
  <c r="B403" i="2" s="1"/>
  <c r="O401" i="2"/>
  <c r="I401" i="2"/>
  <c r="O400" i="2"/>
  <c r="I400" i="2"/>
  <c r="O399" i="2"/>
  <c r="I399" i="2"/>
  <c r="O398" i="2"/>
  <c r="I398" i="2"/>
  <c r="O397" i="2"/>
  <c r="I397" i="2"/>
  <c r="Y47" i="3"/>
  <c r="D403" i="2" l="1"/>
  <c r="I402" i="2"/>
  <c r="K402" i="2"/>
  <c r="H393" i="2"/>
  <c r="G393" i="2"/>
  <c r="G394" i="2" s="1"/>
  <c r="E393" i="2"/>
  <c r="E394" i="2" s="1"/>
  <c r="D393" i="2"/>
  <c r="N393" i="2" s="1"/>
  <c r="C393" i="2"/>
  <c r="C394" i="2" s="1"/>
  <c r="B393" i="2"/>
  <c r="B394" i="2" s="1"/>
  <c r="O392" i="2"/>
  <c r="I392" i="2"/>
  <c r="O391" i="2"/>
  <c r="I391" i="2"/>
  <c r="O390" i="2"/>
  <c r="I390" i="2"/>
  <c r="O389" i="2"/>
  <c r="I389" i="2"/>
  <c r="O388" i="2"/>
  <c r="I388" i="2"/>
  <c r="K393" i="2" l="1"/>
  <c r="D394" i="2"/>
  <c r="I393" i="2"/>
  <c r="H394" i="2"/>
  <c r="O383" i="2" l="1"/>
  <c r="O382" i="2"/>
  <c r="O381" i="2"/>
  <c r="O380" i="2"/>
  <c r="O379" i="2"/>
  <c r="G384" i="2"/>
  <c r="G385" i="2" s="1"/>
  <c r="H384" i="2"/>
  <c r="H385" i="2" s="1"/>
  <c r="E384" i="2"/>
  <c r="E385" i="2" s="1"/>
  <c r="D384" i="2"/>
  <c r="D385" i="2" s="1"/>
  <c r="C384" i="2"/>
  <c r="C385" i="2" s="1"/>
  <c r="B384" i="2"/>
  <c r="B385" i="2" s="1"/>
  <c r="I383" i="2"/>
  <c r="I382" i="2"/>
  <c r="I381" i="2"/>
  <c r="I380" i="2"/>
  <c r="I379" i="2"/>
  <c r="K384" i="2" l="1"/>
  <c r="N384" i="2"/>
  <c r="I384" i="2"/>
  <c r="H375" i="2"/>
  <c r="H376" i="2" s="1"/>
  <c r="G375" i="2"/>
  <c r="G376" i="2" s="1"/>
  <c r="E375" i="2"/>
  <c r="E376" i="2" s="1"/>
  <c r="K375" i="2" s="1"/>
  <c r="D375" i="2"/>
  <c r="D376" i="2" s="1"/>
  <c r="N375" i="2" s="1"/>
  <c r="C375" i="2"/>
  <c r="C376" i="2" s="1"/>
  <c r="B375" i="2"/>
  <c r="B376" i="2" s="1"/>
  <c r="I374" i="2"/>
  <c r="I373" i="2"/>
  <c r="I372" i="2"/>
  <c r="I371" i="2"/>
  <c r="I370" i="2"/>
  <c r="I375" i="2" l="1"/>
  <c r="H366" i="2"/>
  <c r="H367" i="2" s="1"/>
  <c r="G366" i="2"/>
  <c r="G367" i="2" s="1"/>
  <c r="E366" i="2"/>
  <c r="K366" i="2" s="1"/>
  <c r="D366" i="2"/>
  <c r="C366" i="2"/>
  <c r="C367" i="2" s="1"/>
  <c r="B366" i="2"/>
  <c r="B367" i="2" s="1"/>
  <c r="I365" i="2"/>
  <c r="I364" i="2"/>
  <c r="I363" i="2"/>
  <c r="I362" i="2"/>
  <c r="I361" i="2"/>
  <c r="D367" i="2" l="1"/>
  <c r="N366" i="2"/>
  <c r="E367" i="2"/>
  <c r="I366" i="2"/>
  <c r="H357" i="2"/>
  <c r="H358" i="2" s="1"/>
  <c r="G357" i="2"/>
  <c r="G358" i="2" s="1"/>
  <c r="E357" i="2"/>
  <c r="E358" i="2" s="1"/>
  <c r="K358" i="2" s="1"/>
  <c r="D357" i="2"/>
  <c r="D358" i="2" s="1"/>
  <c r="N358" i="2" s="1"/>
  <c r="C357" i="2"/>
  <c r="C358" i="2" s="1"/>
  <c r="B357" i="2"/>
  <c r="B358" i="2" s="1"/>
  <c r="I356" i="2"/>
  <c r="I355" i="2"/>
  <c r="I354" i="2"/>
  <c r="I353" i="2"/>
  <c r="I352" i="2"/>
  <c r="I357" i="2" l="1"/>
  <c r="H339" i="2"/>
  <c r="H340" i="2" s="1"/>
  <c r="G339" i="2"/>
  <c r="G340" i="2" s="1"/>
  <c r="E339" i="2"/>
  <c r="E340" i="2" s="1"/>
  <c r="D339" i="2"/>
  <c r="C339" i="2"/>
  <c r="C340" i="2" s="1"/>
  <c r="B339" i="2"/>
  <c r="B340" i="2" s="1"/>
  <c r="I338" i="2"/>
  <c r="I337" i="2"/>
  <c r="I336" i="2"/>
  <c r="I335" i="2"/>
  <c r="I334" i="2"/>
  <c r="H348" i="2"/>
  <c r="H349" i="2" s="1"/>
  <c r="G348" i="2"/>
  <c r="G349" i="2" s="1"/>
  <c r="E348" i="2"/>
  <c r="E349" i="2" s="1"/>
  <c r="D348" i="2"/>
  <c r="N348" i="2" s="1"/>
  <c r="C348" i="2"/>
  <c r="C349" i="2" s="1"/>
  <c r="B348" i="2"/>
  <c r="B349" i="2" s="1"/>
  <c r="I347" i="2"/>
  <c r="I346" i="2"/>
  <c r="I345" i="2"/>
  <c r="I344" i="2"/>
  <c r="I343" i="2"/>
  <c r="K339" i="2" l="1"/>
  <c r="K348" i="2"/>
  <c r="D349" i="2"/>
  <c r="D340" i="2"/>
  <c r="N339" i="2"/>
  <c r="I339" i="2"/>
  <c r="I348" i="2"/>
  <c r="H330" i="2"/>
  <c r="H331" i="2" s="1"/>
  <c r="G330" i="2"/>
  <c r="G331" i="2" s="1"/>
  <c r="E330" i="2"/>
  <c r="K330" i="2" s="1"/>
  <c r="D330" i="2"/>
  <c r="N330" i="2" s="1"/>
  <c r="C330" i="2"/>
  <c r="C331" i="2" s="1"/>
  <c r="B330" i="2"/>
  <c r="B331" i="2" s="1"/>
  <c r="I329" i="2"/>
  <c r="I328" i="2"/>
  <c r="I327" i="2"/>
  <c r="I326" i="2"/>
  <c r="I325" i="2"/>
  <c r="I330" i="2" l="1"/>
  <c r="D331" i="2"/>
  <c r="E331" i="2"/>
  <c r="K249" i="2" l="1"/>
  <c r="L249" i="2" l="1"/>
  <c r="M249" i="2" s="1"/>
  <c r="G321" i="2"/>
  <c r="G322" i="2" s="1"/>
  <c r="I320" i="2"/>
  <c r="I319" i="2"/>
  <c r="I318" i="2"/>
  <c r="I317" i="2"/>
  <c r="I316" i="2"/>
  <c r="H321" i="2"/>
  <c r="H322" i="2" s="1"/>
  <c r="E321" i="2"/>
  <c r="K321" i="2" s="1"/>
  <c r="D321" i="2"/>
  <c r="N321" i="2" s="1"/>
  <c r="C321" i="2"/>
  <c r="C322" i="2" s="1"/>
  <c r="B321" i="2"/>
  <c r="B322" i="2" s="1"/>
  <c r="E322" i="2" l="1"/>
  <c r="D322" i="2"/>
  <c r="I321" i="2"/>
  <c r="H312" i="2"/>
  <c r="H313" i="2" s="1"/>
  <c r="G312" i="2"/>
  <c r="G313" i="2" s="1"/>
  <c r="E312" i="2"/>
  <c r="D312" i="2"/>
  <c r="C312" i="2"/>
  <c r="C313" i="2" s="1"/>
  <c r="B312" i="2"/>
  <c r="B313" i="2" s="1"/>
  <c r="I311" i="2"/>
  <c r="I310" i="2"/>
  <c r="I309" i="2"/>
  <c r="I308" i="2"/>
  <c r="I307" i="2"/>
  <c r="D313" i="2" l="1"/>
  <c r="N312" i="2"/>
  <c r="E313" i="2"/>
  <c r="K312" i="2"/>
  <c r="I312" i="2"/>
  <c r="H303" i="2"/>
  <c r="H304" i="2" s="1"/>
  <c r="G303" i="2"/>
  <c r="G304" i="2" s="1"/>
  <c r="E303" i="2"/>
  <c r="D303" i="2"/>
  <c r="C303" i="2"/>
  <c r="C304" i="2" s="1"/>
  <c r="B303" i="2"/>
  <c r="B304" i="2" s="1"/>
  <c r="I302" i="2"/>
  <c r="I301" i="2"/>
  <c r="I300" i="2"/>
  <c r="I299" i="2"/>
  <c r="I298" i="2"/>
  <c r="E304" i="2" l="1"/>
  <c r="K303" i="2"/>
  <c r="D304" i="2"/>
  <c r="N303" i="2"/>
  <c r="I303" i="2"/>
  <c r="H294" i="2"/>
  <c r="H295" i="2" s="1"/>
  <c r="G294" i="2"/>
  <c r="G295" i="2" s="1"/>
  <c r="E294" i="2"/>
  <c r="D294" i="2"/>
  <c r="C294" i="2"/>
  <c r="C295" i="2" s="1"/>
  <c r="B294" i="2"/>
  <c r="B295" i="2" s="1"/>
  <c r="I293" i="2"/>
  <c r="I292" i="2"/>
  <c r="I291" i="2"/>
  <c r="I290" i="2"/>
  <c r="I289" i="2"/>
  <c r="E295" i="2" l="1"/>
  <c r="K294" i="2"/>
  <c r="D295" i="2"/>
  <c r="N294" i="2"/>
  <c r="I294" i="2"/>
  <c r="H285" i="2"/>
  <c r="H286" i="2" s="1"/>
  <c r="G285" i="2"/>
  <c r="G286" i="2" s="1"/>
  <c r="E285" i="2"/>
  <c r="D285" i="2"/>
  <c r="C285" i="2"/>
  <c r="C286" i="2" s="1"/>
  <c r="B285" i="2"/>
  <c r="B286" i="2" s="1"/>
  <c r="I284" i="2"/>
  <c r="I283" i="2"/>
  <c r="I282" i="2"/>
  <c r="I281" i="2"/>
  <c r="I280" i="2"/>
  <c r="D286" i="2" l="1"/>
  <c r="N285" i="2"/>
  <c r="E286" i="2"/>
  <c r="K285" i="2"/>
  <c r="I285" i="2"/>
  <c r="H276" i="2"/>
  <c r="H277" i="2" s="1"/>
  <c r="G276" i="2"/>
  <c r="G277" i="2" s="1"/>
  <c r="E276" i="2"/>
  <c r="D276" i="2"/>
  <c r="C276" i="2"/>
  <c r="C277" i="2" s="1"/>
  <c r="B276" i="2"/>
  <c r="B277" i="2" s="1"/>
  <c r="I275" i="2"/>
  <c r="I274" i="2"/>
  <c r="I273" i="2"/>
  <c r="I272" i="2"/>
  <c r="I271" i="2"/>
  <c r="D277" i="2" l="1"/>
  <c r="N276" i="2"/>
  <c r="E277" i="2"/>
  <c r="K276" i="2"/>
  <c r="I276" i="2"/>
  <c r="H267" i="2"/>
  <c r="H268" i="2" s="1"/>
  <c r="G267" i="2"/>
  <c r="G268" i="2" s="1"/>
  <c r="E267" i="2"/>
  <c r="D267" i="2"/>
  <c r="C267" i="2"/>
  <c r="C268" i="2" s="1"/>
  <c r="B267" i="2"/>
  <c r="B268" i="2" s="1"/>
  <c r="I266" i="2"/>
  <c r="I265" i="2"/>
  <c r="I264" i="2"/>
  <c r="I263" i="2"/>
  <c r="I262" i="2"/>
  <c r="E268" i="2" l="1"/>
  <c r="K267" i="2"/>
  <c r="D268" i="2"/>
  <c r="N267" i="2"/>
  <c r="I267" i="2"/>
  <c r="B258" i="2"/>
  <c r="B259" i="2" s="1"/>
  <c r="C258" i="2"/>
  <c r="C259" i="2" s="1"/>
  <c r="D258" i="2"/>
  <c r="E258" i="2"/>
  <c r="H258" i="2"/>
  <c r="I255" i="2"/>
  <c r="I254" i="2"/>
  <c r="I253" i="2"/>
  <c r="G258" i="2"/>
  <c r="G259" i="2" s="1"/>
  <c r="I257" i="2"/>
  <c r="I256" i="2"/>
  <c r="E259" i="2" l="1"/>
  <c r="K258" i="2"/>
  <c r="D259" i="2"/>
  <c r="N258" i="2"/>
  <c r="I258" i="2"/>
  <c r="H259" i="2"/>
  <c r="H249" i="2"/>
  <c r="H250" i="2" s="1"/>
  <c r="G249" i="2"/>
  <c r="G250" i="2" s="1"/>
  <c r="E249" i="2"/>
  <c r="E250" i="2" s="1"/>
  <c r="D249" i="2"/>
  <c r="C249" i="2"/>
  <c r="C250" i="2" s="1"/>
  <c r="B249" i="2"/>
  <c r="B250" i="2" s="1"/>
  <c r="I248" i="2"/>
  <c r="I247" i="2"/>
  <c r="I246" i="2"/>
  <c r="I245" i="2"/>
  <c r="I244" i="2"/>
  <c r="H240" i="2"/>
  <c r="H241" i="2" s="1"/>
  <c r="G240" i="2"/>
  <c r="G241" i="2" s="1"/>
  <c r="E240" i="2"/>
  <c r="E241" i="2" s="1"/>
  <c r="D240" i="2"/>
  <c r="K240" i="2" s="1"/>
  <c r="C240" i="2"/>
  <c r="C241" i="2" s="1"/>
  <c r="B240" i="2"/>
  <c r="B241" i="2" s="1"/>
  <c r="I239" i="2"/>
  <c r="I238" i="2"/>
  <c r="I237" i="2"/>
  <c r="I236" i="2"/>
  <c r="I235" i="2"/>
  <c r="H231" i="2"/>
  <c r="H232" i="2" s="1"/>
  <c r="G231" i="2"/>
  <c r="G232" i="2" s="1"/>
  <c r="E231" i="2"/>
  <c r="E232" i="2" s="1"/>
  <c r="D231" i="2"/>
  <c r="D232" i="2" s="1"/>
  <c r="C231" i="2"/>
  <c r="C232" i="2" s="1"/>
  <c r="B231" i="2"/>
  <c r="B232" i="2" s="1"/>
  <c r="I230" i="2"/>
  <c r="I229" i="2"/>
  <c r="I228" i="2"/>
  <c r="I227" i="2"/>
  <c r="I226" i="2"/>
  <c r="L500" i="2" l="1"/>
  <c r="M500" i="2" s="1"/>
  <c r="L509" i="2"/>
  <c r="M509" i="2" s="1"/>
  <c r="L231" i="2"/>
  <c r="D250" i="2"/>
  <c r="N249" i="2"/>
  <c r="L491" i="2"/>
  <c r="M491" i="2" s="1"/>
  <c r="L420" i="2"/>
  <c r="M420" i="2" s="1"/>
  <c r="L366" i="2"/>
  <c r="M366" i="2" s="1"/>
  <c r="L258" i="2"/>
  <c r="M258" i="2" s="1"/>
  <c r="L285" i="2"/>
  <c r="M285" i="2" s="1"/>
  <c r="L267" i="2"/>
  <c r="M267" i="2" s="1"/>
  <c r="L447" i="2"/>
  <c r="M447" i="2" s="1"/>
  <c r="L358" i="2"/>
  <c r="M358" i="2" s="1"/>
  <c r="L438" i="2"/>
  <c r="M438" i="2" s="1"/>
  <c r="L384" i="2"/>
  <c r="M384" i="2" s="1"/>
  <c r="L303" i="2"/>
  <c r="M303" i="2" s="1"/>
  <c r="L474" i="2"/>
  <c r="M474" i="2" s="1"/>
  <c r="L411" i="2"/>
  <c r="M411" i="2" s="1"/>
  <c r="L339" i="2"/>
  <c r="M339" i="2" s="1"/>
  <c r="L321" i="2"/>
  <c r="M321" i="2" s="1"/>
  <c r="L312" i="2"/>
  <c r="M312" i="2" s="1"/>
  <c r="L465" i="2"/>
  <c r="M465" i="2" s="1"/>
  <c r="L402" i="2"/>
  <c r="M402" i="2" s="1"/>
  <c r="L375" i="2"/>
  <c r="M375" i="2" s="1"/>
  <c r="L483" i="2"/>
  <c r="M483" i="2" s="1"/>
  <c r="L393" i="2"/>
  <c r="M393" i="2" s="1"/>
  <c r="L330" i="2"/>
  <c r="M330" i="2" s="1"/>
  <c r="L276" i="2"/>
  <c r="M276" i="2" s="1"/>
  <c r="L456" i="2"/>
  <c r="M456" i="2" s="1"/>
  <c r="L294" i="2"/>
  <c r="M294" i="2" s="1"/>
  <c r="L429" i="2"/>
  <c r="M429" i="2" s="1"/>
  <c r="L348" i="2"/>
  <c r="M348" i="2" s="1"/>
  <c r="K244" i="2"/>
  <c r="D241" i="2"/>
  <c r="K231" i="2"/>
  <c r="L244" i="2"/>
  <c r="I249" i="2"/>
  <c r="L240" i="2"/>
  <c r="I240" i="2"/>
  <c r="I231" i="2"/>
  <c r="D196" i="2"/>
  <c r="K196" i="2" s="1"/>
  <c r="D222" i="2"/>
  <c r="D223" i="2" s="1"/>
  <c r="D213" i="2"/>
  <c r="D214" i="2" s="1"/>
  <c r="D204" i="2"/>
  <c r="D205" i="2" s="1"/>
  <c r="D181" i="2"/>
  <c r="D182" i="2" s="1"/>
  <c r="D189" i="2"/>
  <c r="D190" i="2" s="1"/>
  <c r="O1517" i="2" l="1"/>
  <c r="O1508" i="2"/>
  <c r="O1499" i="2"/>
  <c r="O1490" i="2"/>
  <c r="O1481" i="2"/>
  <c r="O1472" i="2"/>
  <c r="O1463" i="2"/>
  <c r="O1454" i="2"/>
  <c r="O1436" i="2"/>
  <c r="O1445" i="2"/>
  <c r="O1427" i="2"/>
  <c r="O1418" i="2"/>
  <c r="O1391" i="2"/>
  <c r="O1409" i="2"/>
  <c r="O1400" i="2"/>
  <c r="O1373" i="2"/>
  <c r="O1382" i="2"/>
  <c r="O1364" i="2"/>
  <c r="O1355" i="2"/>
  <c r="O1346" i="2"/>
  <c r="O1337" i="2"/>
  <c r="O1310" i="2"/>
  <c r="O1328" i="2"/>
  <c r="O1319" i="2"/>
  <c r="O1301" i="2"/>
  <c r="O1292" i="2"/>
  <c r="O1283" i="2"/>
  <c r="O1274" i="2"/>
  <c r="O1256" i="2"/>
  <c r="O1265" i="2"/>
  <c r="O1247" i="2"/>
  <c r="O1238" i="2"/>
  <c r="O1229" i="2"/>
  <c r="O1220" i="2"/>
  <c r="O1211" i="2"/>
  <c r="O1193" i="2"/>
  <c r="O1202" i="2"/>
  <c r="O1184" i="2"/>
  <c r="O1175" i="2"/>
  <c r="O1148" i="2"/>
  <c r="O1166" i="2"/>
  <c r="O1157" i="2"/>
  <c r="O1139" i="2"/>
  <c r="O1130" i="2"/>
  <c r="O1121" i="2"/>
  <c r="O1112" i="2"/>
  <c r="O1103" i="2"/>
  <c r="O1094" i="2"/>
  <c r="O1085" i="2"/>
  <c r="O1067" i="2"/>
  <c r="O1076" i="2"/>
  <c r="O1058" i="2"/>
  <c r="O1040" i="2"/>
  <c r="O977" i="2"/>
  <c r="O986" i="2"/>
  <c r="O941" i="2"/>
  <c r="O1022" i="2"/>
  <c r="O995" i="2"/>
  <c r="O1004" i="2"/>
  <c r="O1049" i="2"/>
  <c r="O950" i="2"/>
  <c r="O1031" i="2"/>
  <c r="O968" i="2"/>
  <c r="O1013" i="2"/>
  <c r="O932" i="2"/>
  <c r="O959" i="2"/>
  <c r="O923" i="2"/>
  <c r="O914" i="2"/>
  <c r="O860" i="2"/>
  <c r="O851" i="2"/>
  <c r="O887" i="2"/>
  <c r="O896" i="2"/>
  <c r="O905" i="2"/>
  <c r="O878" i="2"/>
  <c r="O869" i="2"/>
  <c r="O824" i="2"/>
  <c r="O842" i="2"/>
  <c r="O833" i="2"/>
  <c r="O815" i="2"/>
  <c r="O806" i="2"/>
  <c r="O797" i="2"/>
  <c r="O788" i="2"/>
  <c r="O779" i="2"/>
  <c r="O770" i="2"/>
  <c r="O761" i="2"/>
  <c r="O752" i="2"/>
  <c r="O743" i="2"/>
  <c r="O734" i="2"/>
  <c r="O716" i="2"/>
  <c r="O725" i="2"/>
  <c r="O707" i="2"/>
  <c r="O698" i="2"/>
  <c r="O689" i="2"/>
  <c r="O680" i="2"/>
  <c r="O671" i="2"/>
  <c r="O662" i="2"/>
  <c r="O653" i="2"/>
  <c r="O644" i="2"/>
  <c r="O635" i="2"/>
  <c r="O626" i="2"/>
  <c r="O617" i="2"/>
  <c r="O608" i="2"/>
  <c r="O599" i="2"/>
  <c r="O590" i="2"/>
  <c r="O581" i="2"/>
  <c r="O572" i="2"/>
  <c r="O563" i="2"/>
  <c r="O554" i="2"/>
  <c r="O545" i="2"/>
  <c r="O536" i="2"/>
  <c r="O527" i="2"/>
  <c r="O518" i="2"/>
  <c r="O509" i="2"/>
  <c r="O500" i="2"/>
  <c r="K181" i="2"/>
  <c r="O483" i="2"/>
  <c r="O491" i="2"/>
  <c r="O474" i="2"/>
  <c r="O465" i="2"/>
  <c r="O447" i="2"/>
  <c r="O456" i="2"/>
  <c r="O438" i="2"/>
  <c r="O429" i="2"/>
  <c r="O420" i="2"/>
  <c r="O402" i="2"/>
  <c r="O411" i="2"/>
  <c r="O393" i="2"/>
  <c r="O375" i="2"/>
  <c r="O330" i="2"/>
  <c r="O258" i="2"/>
  <c r="O321" i="2"/>
  <c r="O249" i="2"/>
  <c r="O267" i="2"/>
  <c r="O384" i="2"/>
  <c r="O312" i="2"/>
  <c r="O348" i="2"/>
  <c r="O303" i="2"/>
  <c r="O366" i="2"/>
  <c r="O294" i="2"/>
  <c r="O276" i="2"/>
  <c r="O358" i="2"/>
  <c r="O285" i="2"/>
  <c r="O339" i="2"/>
  <c r="D197" i="2"/>
  <c r="K222" i="2"/>
  <c r="K189" i="2"/>
  <c r="K204" i="2"/>
  <c r="K213" i="2"/>
  <c r="H222" i="2"/>
  <c r="H223" i="2" s="1"/>
  <c r="G222" i="2"/>
  <c r="G223" i="2" s="1"/>
  <c r="E222" i="2"/>
  <c r="C222" i="2"/>
  <c r="C223" i="2" s="1"/>
  <c r="B222" i="2"/>
  <c r="I221" i="2"/>
  <c r="I220" i="2"/>
  <c r="I219" i="2"/>
  <c r="I218" i="2"/>
  <c r="I217" i="2"/>
  <c r="K241" i="2" l="1"/>
  <c r="M245" i="2" s="1"/>
  <c r="N245" i="2" s="1"/>
  <c r="E223" i="2"/>
  <c r="L222" i="2"/>
  <c r="I222" i="2"/>
  <c r="B223" i="2"/>
  <c r="H213" i="2"/>
  <c r="G213" i="2"/>
  <c r="G214" i="2" s="1"/>
  <c r="E213" i="2"/>
  <c r="C213" i="2"/>
  <c r="C214" i="2" s="1"/>
  <c r="B213" i="2"/>
  <c r="B214" i="2" s="1"/>
  <c r="I212" i="2"/>
  <c r="I211" i="2"/>
  <c r="I210" i="2"/>
  <c r="I209" i="2"/>
  <c r="I208" i="2"/>
  <c r="E214" i="2" l="1"/>
  <c r="L213" i="2"/>
  <c r="I213" i="2"/>
  <c r="H214" i="2"/>
  <c r="H204" i="2" l="1"/>
  <c r="H205" i="2" s="1"/>
  <c r="G204" i="2"/>
  <c r="G205" i="2" s="1"/>
  <c r="E204" i="2"/>
  <c r="C204" i="2"/>
  <c r="C205" i="2" s="1"/>
  <c r="B204" i="2"/>
  <c r="B205" i="2" s="1"/>
  <c r="I203" i="2"/>
  <c r="I202" i="2"/>
  <c r="I201" i="2"/>
  <c r="I200" i="2"/>
  <c r="I199" i="2"/>
  <c r="E205" i="2" l="1"/>
  <c r="L204" i="2"/>
  <c r="I204" i="2"/>
  <c r="H196" i="2"/>
  <c r="H197" i="2" s="1"/>
  <c r="G196" i="2"/>
  <c r="G197" i="2" s="1"/>
  <c r="E196" i="2"/>
  <c r="C196" i="2"/>
  <c r="C197" i="2" s="1"/>
  <c r="B196" i="2"/>
  <c r="B197" i="2" s="1"/>
  <c r="I195" i="2"/>
  <c r="I194" i="2"/>
  <c r="I193" i="2"/>
  <c r="I192" i="2"/>
  <c r="E197" i="2" l="1"/>
  <c r="L196" i="2"/>
  <c r="I196" i="2"/>
  <c r="H189" i="2"/>
  <c r="H190" i="2" s="1"/>
  <c r="G189" i="2"/>
  <c r="G190" i="2" s="1"/>
  <c r="E189" i="2"/>
  <c r="C189" i="2"/>
  <c r="C190" i="2" s="1"/>
  <c r="B189" i="2"/>
  <c r="B190" i="2" s="1"/>
  <c r="I188" i="2"/>
  <c r="I187" i="2"/>
  <c r="I186" i="2"/>
  <c r="I185" i="2"/>
  <c r="I184" i="2"/>
  <c r="E190" i="2" l="1"/>
  <c r="L189" i="2"/>
  <c r="I189" i="2"/>
  <c r="H181" i="2"/>
  <c r="H182" i="2" s="1"/>
  <c r="G181" i="2"/>
  <c r="G182" i="2" s="1"/>
  <c r="E181" i="2"/>
  <c r="E182" i="2" s="1"/>
  <c r="C181" i="2"/>
  <c r="C182" i="2" s="1"/>
  <c r="B181" i="2"/>
  <c r="B182" i="2" s="1"/>
  <c r="I180" i="2"/>
  <c r="I179" i="2"/>
  <c r="I178" i="2"/>
  <c r="I177" i="2"/>
  <c r="I176" i="2"/>
  <c r="L181" i="2" l="1"/>
  <c r="I181" i="2"/>
  <c r="H173" i="2" l="1"/>
  <c r="H174" i="2" s="1"/>
  <c r="G173" i="2"/>
  <c r="G174" i="2" s="1"/>
  <c r="E173" i="2"/>
  <c r="C173" i="2"/>
  <c r="C174" i="2" s="1"/>
  <c r="B173" i="2"/>
  <c r="B174" i="2" s="1"/>
  <c r="I172" i="2"/>
  <c r="I171" i="2"/>
  <c r="I170" i="2"/>
  <c r="I169" i="2"/>
  <c r="I168" i="2"/>
  <c r="E174" i="2" l="1"/>
  <c r="L173" i="2"/>
  <c r="I173" i="2"/>
  <c r="H165" i="2"/>
  <c r="H166" i="2" s="1"/>
  <c r="G165" i="2"/>
  <c r="G166" i="2" s="1"/>
  <c r="E165" i="2"/>
  <c r="C165" i="2"/>
  <c r="C166" i="2" s="1"/>
  <c r="B165" i="2"/>
  <c r="B166" i="2" s="1"/>
  <c r="I164" i="2"/>
  <c r="I163" i="2"/>
  <c r="I162" i="2"/>
  <c r="I161" i="2"/>
  <c r="I160" i="2"/>
  <c r="E166" i="2" l="1"/>
  <c r="L165" i="2"/>
  <c r="I165" i="2"/>
  <c r="H157" i="2"/>
  <c r="H158" i="2" s="1"/>
  <c r="G157" i="2"/>
  <c r="G158" i="2" s="1"/>
  <c r="E157" i="2"/>
  <c r="C157" i="2"/>
  <c r="C158" i="2" s="1"/>
  <c r="B157" i="2"/>
  <c r="B158" i="2" s="1"/>
  <c r="I156" i="2"/>
  <c r="I155" i="2"/>
  <c r="I154" i="2"/>
  <c r="I153" i="2"/>
  <c r="I152" i="2"/>
  <c r="E158" i="2" l="1"/>
  <c r="L157" i="2"/>
  <c r="I157" i="2"/>
  <c r="H149" i="2"/>
  <c r="H150" i="2" s="1"/>
  <c r="G149" i="2"/>
  <c r="G150" i="2" s="1"/>
  <c r="E149" i="2"/>
  <c r="L149" i="2" s="1"/>
  <c r="C149" i="2"/>
  <c r="C150" i="2" s="1"/>
  <c r="B149" i="2"/>
  <c r="B150" i="2" s="1"/>
  <c r="I148" i="2"/>
  <c r="I147" i="2"/>
  <c r="I146" i="2"/>
  <c r="I145" i="2"/>
  <c r="I144" i="2"/>
  <c r="E150" i="2" l="1"/>
  <c r="I149" i="2"/>
  <c r="H140" i="2"/>
  <c r="G140" i="2"/>
  <c r="E140" i="2"/>
  <c r="C140" i="2"/>
  <c r="I139" i="2"/>
  <c r="I138" i="2"/>
  <c r="H141" i="2" l="1"/>
  <c r="G141" i="2"/>
  <c r="E141" i="2"/>
  <c r="C141" i="2"/>
  <c r="B140" i="2"/>
  <c r="B141" i="2" s="1"/>
  <c r="I137" i="2"/>
  <c r="I136" i="2"/>
  <c r="H133" i="2"/>
  <c r="H134" i="2" s="1"/>
  <c r="G133" i="2"/>
  <c r="G134" i="2" s="1"/>
  <c r="E133" i="2"/>
  <c r="E134" i="2" s="1"/>
  <c r="C133" i="2"/>
  <c r="C134" i="2" s="1"/>
  <c r="B133" i="2"/>
  <c r="I132" i="2"/>
  <c r="I131" i="2"/>
  <c r="I130" i="2"/>
  <c r="H127" i="2"/>
  <c r="H128" i="2" s="1"/>
  <c r="G127" i="2"/>
  <c r="G128" i="2" s="1"/>
  <c r="E127" i="2"/>
  <c r="E128" i="2" s="1"/>
  <c r="C127" i="2"/>
  <c r="C128" i="2" s="1"/>
  <c r="B127" i="2"/>
  <c r="B128" i="2" s="1"/>
  <c r="I126" i="2"/>
  <c r="I125" i="2"/>
  <c r="I124" i="2"/>
  <c r="I123" i="2"/>
  <c r="I122" i="2"/>
  <c r="L133" i="2" l="1"/>
  <c r="L140" i="2"/>
  <c r="I140" i="2"/>
  <c r="I133" i="2"/>
  <c r="B134" i="2"/>
  <c r="L127" i="2"/>
  <c r="I127" i="2"/>
  <c r="H117" i="2" l="1"/>
  <c r="H118" i="2" s="1"/>
  <c r="G117" i="2"/>
  <c r="G118" i="2" s="1"/>
  <c r="E117" i="2"/>
  <c r="C117" i="2"/>
  <c r="C118" i="2" s="1"/>
  <c r="B117" i="2"/>
  <c r="B118" i="2" s="1"/>
  <c r="I116" i="2"/>
  <c r="I115" i="2"/>
  <c r="I114" i="2"/>
  <c r="I113" i="2"/>
  <c r="I112" i="2"/>
  <c r="E118" i="2" l="1"/>
  <c r="L117" i="2"/>
  <c r="I117" i="2"/>
  <c r="H108" i="2"/>
  <c r="H109" i="2" s="1"/>
  <c r="G108" i="2"/>
  <c r="G109" i="2" s="1"/>
  <c r="E108" i="2"/>
  <c r="E109" i="2" s="1"/>
  <c r="C108" i="2"/>
  <c r="C109" i="2" s="1"/>
  <c r="B108" i="2"/>
  <c r="I107" i="2"/>
  <c r="I106" i="2"/>
  <c r="I105" i="2"/>
  <c r="I104" i="2"/>
  <c r="I103" i="2"/>
  <c r="L108" i="2" l="1"/>
  <c r="I108" i="2"/>
  <c r="B109" i="2"/>
  <c r="H99" i="2"/>
  <c r="H100" i="2" s="1"/>
  <c r="G99" i="2"/>
  <c r="G100" i="2" s="1"/>
  <c r="E99" i="2"/>
  <c r="L99" i="2" s="1"/>
  <c r="C99" i="2"/>
  <c r="C100" i="2" s="1"/>
  <c r="B99" i="2"/>
  <c r="B100" i="2" s="1"/>
  <c r="I98" i="2"/>
  <c r="I97" i="2"/>
  <c r="I96" i="2"/>
  <c r="I95" i="2"/>
  <c r="I94" i="2"/>
  <c r="I89" i="2"/>
  <c r="E90" i="2"/>
  <c r="L90" i="2" s="1"/>
  <c r="C90" i="2"/>
  <c r="C91" i="2" s="1"/>
  <c r="H90" i="2"/>
  <c r="H91" i="2" s="1"/>
  <c r="G90" i="2"/>
  <c r="G91" i="2" s="1"/>
  <c r="B90" i="2"/>
  <c r="B91" i="2" s="1"/>
  <c r="I88" i="2"/>
  <c r="I87" i="2"/>
  <c r="I86" i="2"/>
  <c r="I85" i="2"/>
  <c r="B80" i="2"/>
  <c r="B81" i="2" s="1"/>
  <c r="C80" i="2"/>
  <c r="C81" i="2" s="1"/>
  <c r="E80" i="2"/>
  <c r="E81" i="2" s="1"/>
  <c r="H80" i="2"/>
  <c r="H81" i="2" s="1"/>
  <c r="G80" i="2"/>
  <c r="G81" i="2" s="1"/>
  <c r="I79" i="2"/>
  <c r="I78" i="2"/>
  <c r="I77" i="2"/>
  <c r="I76" i="2"/>
  <c r="I75" i="2"/>
  <c r="H72" i="2"/>
  <c r="H73" i="2" s="1"/>
  <c r="G72" i="2"/>
  <c r="G73" i="2" s="1"/>
  <c r="E72" i="2"/>
  <c r="L72" i="2" s="1"/>
  <c r="C72" i="2"/>
  <c r="C73" i="2" s="1"/>
  <c r="B72" i="2"/>
  <c r="B73" i="2" s="1"/>
  <c r="I71" i="2"/>
  <c r="I70" i="2"/>
  <c r="I69" i="2"/>
  <c r="I68" i="2"/>
  <c r="I67" i="2"/>
  <c r="E4" i="2"/>
  <c r="L4" i="2" s="1"/>
  <c r="E13" i="2"/>
  <c r="E14" i="2" s="1"/>
  <c r="E21" i="2"/>
  <c r="E22" i="2" s="1"/>
  <c r="E30" i="2"/>
  <c r="L30" i="2" s="1"/>
  <c r="E38" i="2"/>
  <c r="E39" i="2" s="1"/>
  <c r="E45" i="2"/>
  <c r="E46" i="2" s="1"/>
  <c r="E53" i="2"/>
  <c r="E54" i="2" s="1"/>
  <c r="E64" i="2"/>
  <c r="L64" i="2" s="1"/>
  <c r="H64" i="2"/>
  <c r="H65" i="2" s="1"/>
  <c r="G64" i="2"/>
  <c r="G65" i="2" s="1"/>
  <c r="C64" i="2"/>
  <c r="C65" i="2" s="1"/>
  <c r="B64" i="2"/>
  <c r="B65" i="2" s="1"/>
  <c r="I63" i="2"/>
  <c r="I62" i="2"/>
  <c r="I61" i="2"/>
  <c r="I60" i="2"/>
  <c r="I59" i="2"/>
  <c r="H53" i="2"/>
  <c r="H54" i="2" s="1"/>
  <c r="G53" i="2"/>
  <c r="G54" i="2" s="1"/>
  <c r="C53" i="2"/>
  <c r="B53" i="2"/>
  <c r="B54" i="2" s="1"/>
  <c r="I52" i="2"/>
  <c r="I51" i="2"/>
  <c r="I50" i="2"/>
  <c r="I49" i="2"/>
  <c r="I48" i="2"/>
  <c r="H45" i="2"/>
  <c r="H46" i="2" s="1"/>
  <c r="G45" i="2"/>
  <c r="G46" i="2" s="1"/>
  <c r="C45" i="2"/>
  <c r="B45" i="2"/>
  <c r="B46" i="2" s="1"/>
  <c r="I44" i="2"/>
  <c r="I43" i="2"/>
  <c r="I42" i="2"/>
  <c r="I41" i="2"/>
  <c r="H4" i="2"/>
  <c r="H5" i="2" s="1"/>
  <c r="G4" i="2"/>
  <c r="G5" i="2" s="1"/>
  <c r="C4" i="2"/>
  <c r="C5" i="2" s="1"/>
  <c r="B4" i="2"/>
  <c r="B5" i="2" s="1"/>
  <c r="I3" i="2"/>
  <c r="I2" i="2"/>
  <c r="I37" i="2"/>
  <c r="I36" i="2"/>
  <c r="I35" i="2"/>
  <c r="I34" i="2"/>
  <c r="I33" i="2"/>
  <c r="H38" i="2"/>
  <c r="H39" i="2" s="1"/>
  <c r="G38" i="2"/>
  <c r="C38" i="2"/>
  <c r="C39" i="2" s="1"/>
  <c r="B38" i="2"/>
  <c r="B39" i="2" s="1"/>
  <c r="H30" i="2"/>
  <c r="H31" i="2" s="1"/>
  <c r="G30" i="2"/>
  <c r="G31" i="2" s="1"/>
  <c r="C30" i="2"/>
  <c r="C31" i="2" s="1"/>
  <c r="B30" i="2"/>
  <c r="B31" i="2" s="1"/>
  <c r="I29" i="2"/>
  <c r="I28" i="2"/>
  <c r="I27" i="2"/>
  <c r="I26" i="2"/>
  <c r="I25" i="2"/>
  <c r="C21" i="2"/>
  <c r="H21" i="2"/>
  <c r="H22" i="2" s="1"/>
  <c r="G21" i="2"/>
  <c r="G22" i="2" s="1"/>
  <c r="B21" i="2"/>
  <c r="B22" i="2" s="1"/>
  <c r="I20" i="2"/>
  <c r="I19" i="2"/>
  <c r="I18" i="2"/>
  <c r="I17" i="2"/>
  <c r="I16" i="2"/>
  <c r="H13" i="2"/>
  <c r="H14" i="2" s="1"/>
  <c r="G13" i="2"/>
  <c r="G14" i="2" s="1"/>
  <c r="C13" i="2"/>
  <c r="C14" i="2" s="1"/>
  <c r="B13" i="2"/>
  <c r="B14" i="2" s="1"/>
  <c r="I12" i="2"/>
  <c r="I11" i="2"/>
  <c r="I10" i="2"/>
  <c r="I9" i="2"/>
  <c r="I8" i="2"/>
  <c r="F16" i="1"/>
  <c r="E5" i="2" l="1"/>
  <c r="J53" i="2"/>
  <c r="J45" i="2"/>
  <c r="L53" i="2"/>
  <c r="E100" i="2"/>
  <c r="J38" i="2"/>
  <c r="L21" i="2"/>
  <c r="J21" i="2"/>
  <c r="L13" i="2"/>
  <c r="L38" i="2"/>
  <c r="E73" i="2"/>
  <c r="C46" i="2"/>
  <c r="L45" i="2"/>
  <c r="E91" i="2"/>
  <c r="C22" i="2"/>
  <c r="G39" i="2"/>
  <c r="C54" i="2"/>
  <c r="L80" i="2"/>
  <c r="E65" i="2"/>
  <c r="I90" i="2"/>
  <c r="J30" i="2"/>
  <c r="E31" i="2"/>
  <c r="I99" i="2"/>
  <c r="M231" i="2" l="1"/>
  <c r="M244" i="2"/>
  <c r="N244" i="2"/>
  <c r="O244" i="2" s="1"/>
  <c r="N240" i="2"/>
  <c r="O240" i="2" s="1"/>
  <c r="N231" i="2"/>
  <c r="O231" i="2" s="1"/>
  <c r="M240" i="2"/>
  <c r="N222" i="2"/>
  <c r="O222" i="2" s="1"/>
  <c r="M222" i="2"/>
  <c r="M204" i="2"/>
  <c r="N204" i="2"/>
  <c r="O204" i="2" s="1"/>
  <c r="N174" i="2"/>
  <c r="O174" i="2" s="1"/>
  <c r="N183" i="2"/>
  <c r="O183" i="2" s="1"/>
  <c r="N146" i="2"/>
  <c r="O146" i="2" s="1"/>
  <c r="N101" i="2"/>
</calcChain>
</file>

<file path=xl/sharedStrings.xml><?xml version="1.0" encoding="utf-8"?>
<sst xmlns="http://schemas.openxmlformats.org/spreadsheetml/2006/main" count="8354" uniqueCount="1192">
  <si>
    <t>Monday</t>
  </si>
  <si>
    <t>Tuesday</t>
  </si>
  <si>
    <t>Thursday</t>
  </si>
  <si>
    <t>Friday</t>
  </si>
  <si>
    <t>PLIS</t>
  </si>
  <si>
    <t>PRIME</t>
  </si>
  <si>
    <t>SPM</t>
  </si>
  <si>
    <t>EIS</t>
  </si>
  <si>
    <t>PLIS @ 40% = 16-20 hours a week</t>
  </si>
  <si>
    <t>PRIME at 20% = 8-10 hours a week</t>
  </si>
  <si>
    <t>HC SPM at 20% = 10 hours a week</t>
  </si>
  <si>
    <t>Conflict with EIS Sprint Planning</t>
  </si>
  <si>
    <t>Weds</t>
  </si>
  <si>
    <t>September</t>
  </si>
  <si>
    <t>Quest</t>
  </si>
  <si>
    <t>HCSPM</t>
  </si>
  <si>
    <t>MTGS</t>
  </si>
  <si>
    <t>October</t>
  </si>
  <si>
    <t>eHealth Abstract Planning</t>
  </si>
  <si>
    <t>chili cookoff, compliance, e-health, objectives</t>
  </si>
  <si>
    <t>Health Management</t>
  </si>
  <si>
    <t>November</t>
  </si>
  <si>
    <t>4 hours HC SPM on Sunday October 27</t>
  </si>
  <si>
    <t>hour phone call with Michael about career objectives</t>
  </si>
  <si>
    <t>Compliance training</t>
  </si>
  <si>
    <t>Timesheets and other administrivia</t>
  </si>
  <si>
    <t>Health Leads and reviewing slides for Health SIG</t>
  </si>
  <si>
    <t>AMS Ops meeting</t>
  </si>
  <si>
    <t>SOTP</t>
  </si>
  <si>
    <t>Biweekly Ops</t>
  </si>
  <si>
    <t>Administrivia</t>
  </si>
  <si>
    <t>Holiday</t>
  </si>
  <si>
    <t>Health SIG/Lunch and Learn</t>
  </si>
  <si>
    <t>Most of day Syl field trip</t>
  </si>
  <si>
    <t>Biweekly Ops meeting</t>
  </si>
  <si>
    <t>Left early for staff meeting, etc</t>
  </si>
  <si>
    <t>Weekend work</t>
  </si>
  <si>
    <t>Pickup Syl early for curriculum completion</t>
  </si>
  <si>
    <t>Syl Dentist</t>
  </si>
  <si>
    <t>Lunch with Derek and David</t>
  </si>
  <si>
    <t>Possibly more time in evening working on HC translations.</t>
  </si>
  <si>
    <t>December</t>
  </si>
  <si>
    <t>Health Leads and resume stuff</t>
  </si>
  <si>
    <t>Resume stuff</t>
  </si>
  <si>
    <t>SWISH</t>
  </si>
  <si>
    <t>Travel - sick</t>
  </si>
  <si>
    <t>January</t>
  </si>
  <si>
    <t>HIPAA training and internal Technical Interview Presentation</t>
  </si>
  <si>
    <t>Health Canada bi-weekly check</t>
  </si>
  <si>
    <t>Tech Meeting and Ops</t>
  </si>
  <si>
    <t>Spare</t>
  </si>
  <si>
    <t>Health Leads</t>
  </si>
  <si>
    <t>February</t>
  </si>
  <si>
    <t>HC checkin and follow up</t>
  </si>
  <si>
    <t>Operations and Health checkin</t>
  </si>
  <si>
    <t>end of January</t>
  </si>
  <si>
    <t xml:space="preserve">Coffee with Nat; prep for conversation with Health Gateway </t>
  </si>
  <si>
    <t>IDAM foundation; Conversation with CC about PRIME etc</t>
  </si>
  <si>
    <t>Power BI User Group</t>
  </si>
  <si>
    <t>PLIS FHIR API - 1 hour meeting with Brad Head</t>
  </si>
  <si>
    <t>PLIS FHIR API - high level design and 1 hour meeting with Health Gateway team</t>
  </si>
  <si>
    <t>Biweekly Ops and HC touchbase</t>
  </si>
  <si>
    <t>Tech</t>
  </si>
  <si>
    <t>PRIME SWU</t>
  </si>
  <si>
    <t>HC check in</t>
  </si>
  <si>
    <t>sick time</t>
  </si>
  <si>
    <t>Health SIG; XML Notepad concerns about images</t>
  </si>
  <si>
    <t>met with Marius and Chris</t>
  </si>
  <si>
    <t>Q4FHIR</t>
  </si>
  <si>
    <t xml:space="preserve">PLIS FHIR Mapping document; eHealth preparations + getting ready for Health SIG 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</si>
  <si>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</si>
  <si>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</si>
  <si>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</si>
  <si>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</si>
  <si>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</si>
  <si>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</si>
  <si>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</si>
  <si>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</si>
  <si>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</si>
  <si>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TDWG</t>
  </si>
  <si>
    <t>HPFB</t>
  </si>
  <si>
    <t>BW Ops</t>
  </si>
  <si>
    <t>CACO</t>
  </si>
  <si>
    <t>PLIS FHIR</t>
  </si>
  <si>
    <t>SOTP/HG</t>
  </si>
  <si>
    <t>Downtime</t>
  </si>
  <si>
    <t>PLIS Ops</t>
  </si>
  <si>
    <t>NATHLTH</t>
  </si>
  <si>
    <t>MFG</t>
  </si>
  <si>
    <t>VON</t>
  </si>
  <si>
    <t>Vic Ops</t>
  </si>
  <si>
    <t>Ops and CACO</t>
  </si>
  <si>
    <t>NatHlth checkin</t>
  </si>
  <si>
    <t>Time</t>
  </si>
  <si>
    <t>CPSBC</t>
  </si>
  <si>
    <t>Clinical Observership shound be RU (and No for Manual)</t>
  </si>
  <si>
    <t>CNBC</t>
  </si>
  <si>
    <t>Temporary Nurse Practitioner (time-limited) needs to be added (Manual, RU, does not have Rus)</t>
  </si>
  <si>
    <t>Non-practising Licensed Nurse Practitioner needs to be added (Manual, Validate, OBO</t>
  </si>
  <si>
    <t>Practising Licensed Graduate Nurse should be OBO (and Manual)</t>
  </si>
  <si>
    <t>Non-practising Registered Nurse should be RU (and Manual)</t>
  </si>
  <si>
    <t>Provisional Licensed Graduate Nurse should be OBO (and Manual)</t>
  </si>
  <si>
    <t>Temporary Licensed Practical Nurse (Emergency) should be Manual</t>
  </si>
  <si>
    <t>RU</t>
  </si>
  <si>
    <t>Not Manual</t>
  </si>
  <si>
    <t>Validate</t>
  </si>
  <si>
    <t xml:space="preserve">Needs to be added </t>
  </si>
  <si>
    <t>Manual</t>
  </si>
  <si>
    <t>Does not have OBO</t>
  </si>
  <si>
    <t>OBO</t>
  </si>
  <si>
    <t>NoVal</t>
  </si>
  <si>
    <t>Spreadsheet says RU</t>
  </si>
  <si>
    <t>Spreadsheet says RU; Heidi says OBO</t>
  </si>
  <si>
    <t>2ALLHND</t>
  </si>
  <si>
    <t>APPIAN</t>
  </si>
  <si>
    <t>HPFB???</t>
  </si>
  <si>
    <t>3/31/202</t>
  </si>
  <si>
    <t>appian</t>
  </si>
  <si>
    <t>Admin</t>
  </si>
  <si>
    <t>VicChkin</t>
  </si>
  <si>
    <t>PRIME/IDM</t>
  </si>
  <si>
    <t>Admin/CA</t>
  </si>
  <si>
    <t>HG-OSR</t>
  </si>
  <si>
    <t>Erik</t>
  </si>
  <si>
    <t>Andre</t>
  </si>
  <si>
    <t>Metabase</t>
  </si>
  <si>
    <t>BC Ops</t>
  </si>
  <si>
    <t>CA/CO</t>
  </si>
  <si>
    <t>Allstaff</t>
  </si>
  <si>
    <t>HINF351</t>
  </si>
  <si>
    <t>HPFB??</t>
  </si>
  <si>
    <t>HINF</t>
  </si>
  <si>
    <t>PRIME/CC</t>
  </si>
  <si>
    <t>PRIME-OSR</t>
  </si>
  <si>
    <t>5/6 NATHLTH is review for Infoway</t>
  </si>
  <si>
    <t>HINF?</t>
  </si>
  <si>
    <t>HPFB…</t>
  </si>
  <si>
    <t>PRIME-PLR</t>
  </si>
  <si>
    <t>HPFB-GC</t>
  </si>
  <si>
    <t>Week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</si>
  <si>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</si>
  <si>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</si>
  <si>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</si>
  <si>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</si>
  <si>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</si>
  <si>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</si>
  <si>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</si>
  <si>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</si>
  <si>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</si>
  <si>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</si>
  <si>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</si>
  <si>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</si>
  <si>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</si>
  <si>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Lecture</t>
  </si>
  <si>
    <t>Introduction</t>
  </si>
  <si>
    <t>Decision Making Methodology</t>
  </si>
  <si>
    <t>Needs Analysis</t>
  </si>
  <si>
    <t>Vac/VD</t>
  </si>
  <si>
    <t>Selection Process</t>
  </si>
  <si>
    <t>The RFP</t>
  </si>
  <si>
    <t>Due</t>
  </si>
  <si>
    <t>01Group</t>
  </si>
  <si>
    <t>Midterm</t>
  </si>
  <si>
    <t>Cost Benefit Methodology</t>
  </si>
  <si>
    <t>Andre?</t>
  </si>
  <si>
    <t>Cost Benefit Methodology/Purchasing Tips</t>
  </si>
  <si>
    <t>Vac/CD</t>
  </si>
  <si>
    <t>Meeting Client and Vendor Needs</t>
  </si>
  <si>
    <t>Vendor and Client Experiences/RFP Alternatives</t>
  </si>
  <si>
    <t>02Indiv</t>
  </si>
  <si>
    <t>Usability</t>
  </si>
  <si>
    <t>Benchmarking</t>
  </si>
  <si>
    <t>Final</t>
  </si>
  <si>
    <t>Making the Right Choice</t>
  </si>
  <si>
    <t>Heidi?</t>
  </si>
  <si>
    <t>Risk and Delivery Management</t>
  </si>
  <si>
    <t>HINF/Ops</t>
  </si>
  <si>
    <t>TDWG/Ops</t>
  </si>
  <si>
    <t>5/14 NATHLTH is call for Infoway</t>
  </si>
  <si>
    <t>PLR/PLIS</t>
  </si>
  <si>
    <t>FHIR</t>
  </si>
  <si>
    <t>MAZDA</t>
  </si>
  <si>
    <t>ALLHND/NATHLTH</t>
  </si>
  <si>
    <t>OFF</t>
  </si>
  <si>
    <t>HLTH(HPFB)</t>
  </si>
  <si>
    <t>IDIRPSWD</t>
  </si>
  <si>
    <t>Health Canada New Contract</t>
  </si>
  <si>
    <t>Daily</t>
  </si>
  <si>
    <t>MTG/OFF</t>
  </si>
  <si>
    <t>EIS/MTG</t>
  </si>
  <si>
    <t>HC Hours</t>
  </si>
  <si>
    <t>HC Days</t>
  </si>
  <si>
    <t>HC Burn</t>
  </si>
  <si>
    <t>Jeff</t>
  </si>
  <si>
    <t>PRIME/IAM</t>
  </si>
  <si>
    <t>BCHLTH</t>
  </si>
  <si>
    <t>AllHands7</t>
  </si>
  <si>
    <t>FHIRWG</t>
  </si>
  <si>
    <t>Lorraine</t>
  </si>
  <si>
    <t>FHIR/LC</t>
  </si>
  <si>
    <t>PLIS FOps</t>
  </si>
  <si>
    <t>HC TB</t>
  </si>
  <si>
    <t>Q4F Hours</t>
  </si>
  <si>
    <t>Q4F TTL</t>
  </si>
  <si>
    <t>PLISOps</t>
  </si>
  <si>
    <t>Interview</t>
  </si>
  <si>
    <t>PrescribeIT</t>
  </si>
  <si>
    <t>HINF etc</t>
  </si>
  <si>
    <t>FHIR WG</t>
  </si>
  <si>
    <t>Wkend</t>
  </si>
  <si>
    <t>BCFHIRWG</t>
  </si>
  <si>
    <t>Jim</t>
  </si>
  <si>
    <t>AllStaff</t>
  </si>
  <si>
    <t>PLISFHIR</t>
  </si>
  <si>
    <t>PRIME.5</t>
  </si>
  <si>
    <t>BC Chk</t>
  </si>
  <si>
    <t>VicCHKIN</t>
  </si>
  <si>
    <t>BC BW Ops</t>
  </si>
  <si>
    <t>VETF</t>
  </si>
  <si>
    <t>BC FHIR</t>
  </si>
  <si>
    <t>VICCHKIN</t>
  </si>
  <si>
    <t>BCHlTH</t>
  </si>
  <si>
    <t>Training</t>
  </si>
  <si>
    <t>NTHLTH</t>
  </si>
  <si>
    <t>SW/IDAM</t>
  </si>
  <si>
    <t>Career</t>
  </si>
  <si>
    <t>JURY DUTY? NO.</t>
  </si>
  <si>
    <t>Timeoff</t>
  </si>
  <si>
    <t>NAT FHIR</t>
  </si>
  <si>
    <t>BizDev</t>
  </si>
  <si>
    <t>HC…</t>
  </si>
  <si>
    <t>PRIME?</t>
  </si>
  <si>
    <t>PLIS SOTP</t>
  </si>
  <si>
    <t>MTH-Tech</t>
  </si>
  <si>
    <t>HC/NATH</t>
  </si>
  <si>
    <t>HIBC Bid</t>
  </si>
  <si>
    <t>VIC/NATH</t>
  </si>
  <si>
    <t>MM/PERF</t>
  </si>
  <si>
    <t>Bids</t>
  </si>
  <si>
    <t>BWOps</t>
  </si>
  <si>
    <t>Milestones</t>
  </si>
  <si>
    <t>BCTech</t>
  </si>
  <si>
    <t>HCChkin</t>
  </si>
  <si>
    <t>PLIS MFG</t>
  </si>
  <si>
    <t>INTPerf</t>
  </si>
  <si>
    <t>HIBC Bic</t>
  </si>
  <si>
    <t>Vac</t>
  </si>
  <si>
    <t>HLTHLeads</t>
  </si>
  <si>
    <t>Hi Anthony – you might have some thoughts about this – RFP for modernization strategy for CIHI for their analytics. Paul Twigg doesn’t feel like this is in our wheelhouse, and I suspect that he’s probably right. I’d be interested in your take, though.</t>
  </si>
  <si>
    <t>Thanks,</t>
  </si>
  <si>
    <t>Piers</t>
  </si>
  <si>
    <t>PLISTrain</t>
  </si>
  <si>
    <t>MTHTech</t>
  </si>
  <si>
    <t>CA/CO/VETF</t>
  </si>
  <si>
    <t>Int-CM-IS</t>
  </si>
  <si>
    <t>VicChk/HLTH</t>
  </si>
  <si>
    <t>Admin.5</t>
  </si>
  <si>
    <t>Acripps</t>
  </si>
  <si>
    <t>HC</t>
  </si>
  <si>
    <t>HPFBWRK</t>
  </si>
  <si>
    <t>BCFHIR</t>
  </si>
  <si>
    <t>HPFBWrk</t>
  </si>
  <si>
    <t>DFSO Bid</t>
  </si>
  <si>
    <t>PLIS TRN</t>
  </si>
  <si>
    <t>DHSO Bid</t>
  </si>
  <si>
    <t>NBGaaS Bid</t>
  </si>
  <si>
    <t>Allhands</t>
  </si>
  <si>
    <t>HFBWRK</t>
  </si>
  <si>
    <t>Vacation</t>
  </si>
  <si>
    <t>PRIME+.5</t>
  </si>
  <si>
    <t>HPFB prototyping with PagedJS approach</t>
  </si>
  <si>
    <t>FHIR CA-BASE</t>
  </si>
  <si>
    <t>PLIS Ops.5</t>
  </si>
  <si>
    <t>MILES.5</t>
  </si>
  <si>
    <t>HLTH LDS</t>
  </si>
  <si>
    <t>HLTH LDS.5</t>
  </si>
  <si>
    <t>11/202/2020</t>
  </si>
  <si>
    <t>Meet with Tracy and working on a variety of small things, like "Missing Information", Withholding Kit Dosage Form</t>
  </si>
  <si>
    <t>Working on a variety of small things, like "Missing Information" and TOC</t>
  </si>
  <si>
    <t>PLIS TRAIN</t>
  </si>
  <si>
    <t>HC CHKIN</t>
  </si>
  <si>
    <t>HLTHLDS</t>
  </si>
  <si>
    <t>Mmichelle</t>
  </si>
  <si>
    <t>Meeting with Tracy and push to HPFB</t>
  </si>
  <si>
    <t>Witholding Kit Dosage Form, Print Jump to Top, TOC Boilerpate</t>
  </si>
  <si>
    <t>AgileVic</t>
  </si>
  <si>
    <t>MM</t>
  </si>
  <si>
    <t>PHSA EA Bid</t>
  </si>
  <si>
    <t>SWU15 Bid</t>
  </si>
  <si>
    <t>Meeting with Tracy to push to HPFB</t>
  </si>
  <si>
    <t>Fix Missing Information logic for navigation section heading</t>
  </si>
  <si>
    <t>Fix Page Breaks for Print Version and added conditional TOC before Section Content</t>
  </si>
  <si>
    <t>PLIS FHIR.5</t>
  </si>
  <si>
    <t>HC Chkin</t>
  </si>
  <si>
    <t>Mmichael</t>
  </si>
  <si>
    <t>PRIMERet</t>
  </si>
  <si>
    <t>NatHlth</t>
  </si>
  <si>
    <t>MMEcho.5</t>
  </si>
  <si>
    <t>CA-FHIR</t>
  </si>
  <si>
    <t>SWU15 Bid.5</t>
  </si>
  <si>
    <t>SWU15Bid.5</t>
  </si>
  <si>
    <t xml:space="preserve">Resolving Issues with WeasyPrint Service and CORS </t>
  </si>
  <si>
    <t>Vicloc</t>
  </si>
  <si>
    <t>HPFB+.5</t>
  </si>
  <si>
    <t>HPFB.5</t>
  </si>
  <si>
    <t>Meeting with Tracy and push to HPFB repo</t>
  </si>
  <si>
    <t>Resolving issues with ExistDB</t>
  </si>
  <si>
    <t>HIPAA</t>
  </si>
  <si>
    <t>TechSup</t>
  </si>
  <si>
    <t>Vic Chkin</t>
  </si>
  <si>
    <t>ExistDB prototype development</t>
  </si>
  <si>
    <t>Resolving issues with relative image paths</t>
  </si>
  <si>
    <t xml:space="preserve">Creating Docker-Compose </t>
  </si>
  <si>
    <t>Meeting with Trcay and push to HPFB repo</t>
  </si>
  <si>
    <t>Switch Navigation to section.id.root</t>
  </si>
  <si>
    <t>HCC19App</t>
  </si>
  <si>
    <t>SWU</t>
  </si>
  <si>
    <t>Getting nginx proxy config to work with docker-compose - Part I</t>
  </si>
  <si>
    <t>Getting nginx proxy config to work with docker-compose - Part II</t>
  </si>
  <si>
    <t>Experimenting with tables and documenting changes to styles</t>
  </si>
  <si>
    <t>Meeting with Tracy</t>
  </si>
  <si>
    <t>Experimenting with table styles</t>
  </si>
  <si>
    <t>MMJFunk</t>
  </si>
  <si>
    <t>MMZPez</t>
  </si>
  <si>
    <t>HIBC</t>
  </si>
  <si>
    <t>Approval transform development</t>
  </si>
  <si>
    <t>Planning for COVID-19 App</t>
  </si>
  <si>
    <t>HC19App</t>
  </si>
  <si>
    <t>HCC19.5</t>
  </si>
  <si>
    <t>HCC19</t>
  </si>
  <si>
    <t>SWU.5</t>
  </si>
  <si>
    <t>VicChkin.5</t>
  </si>
  <si>
    <t>SWU+.5</t>
  </si>
  <si>
    <t>Microagg.5</t>
  </si>
  <si>
    <t>Merge PDF Generation changes into fresh checkout from HPFB</t>
  </si>
  <si>
    <t>Test PDF Generation changes for Friday commit</t>
  </si>
  <si>
    <t>Direct ExistDB to local CSS</t>
  </si>
  <si>
    <t>Meeting with Tracy and commit changes</t>
  </si>
  <si>
    <t>Discussion about Drupal API</t>
  </si>
  <si>
    <t>VicOps</t>
  </si>
  <si>
    <t>SWU16</t>
  </si>
  <si>
    <t>SWU16.5</t>
  </si>
  <si>
    <t>Meeting with Tracy and commit changes; accessibility and COV19 DM call</t>
  </si>
  <si>
    <t>Use Therapeutic Class code</t>
  </si>
  <si>
    <t>Hide NOC/c and BDD section heading in Print</t>
  </si>
  <si>
    <t>Changes to Approval workflow mechanism</t>
  </si>
  <si>
    <t>Agile</t>
  </si>
  <si>
    <t>Stronger</t>
  </si>
  <si>
    <t>Accessibility changes</t>
  </si>
  <si>
    <t>Accessibility changes and COVID app</t>
  </si>
  <si>
    <t>5,6,8</t>
  </si>
  <si>
    <t>MMZac</t>
  </si>
  <si>
    <t>HCCVT</t>
  </si>
  <si>
    <t>HCCVT+.5</t>
  </si>
  <si>
    <t>Meeting with Tracy and commit to HPFB</t>
  </si>
  <si>
    <t>COVID app Product Resource screen</t>
  </si>
  <si>
    <t>Accessibility call and follow up work</t>
  </si>
  <si>
    <t>Meeting with Tracy and accessibility changes; COVID app Product Details screen</t>
  </si>
  <si>
    <t>Andrew</t>
  </si>
  <si>
    <t>HCCVT.5</t>
  </si>
  <si>
    <t>Fixed broken HTML5 output encoding</t>
  </si>
  <si>
    <t>Dispositions on proposed accessibility changes</t>
  </si>
  <si>
    <t>NatTech</t>
  </si>
  <si>
    <t>Rajeev</t>
  </si>
  <si>
    <t>MMStuff</t>
  </si>
  <si>
    <t>CVT App change</t>
  </si>
  <si>
    <t>Meetings with Tracy and CVT folks; push to HPFB</t>
  </si>
  <si>
    <t>Meetings with CVT dev and Dan/Ted</t>
  </si>
  <si>
    <t>HCCVT branch and merge in new repo</t>
  </si>
  <si>
    <t>Show Print Links for External Resources</t>
  </si>
  <si>
    <t>HPFB Accessibility</t>
  </si>
  <si>
    <t>AgilePrep.5</t>
  </si>
  <si>
    <t>RatingMTG</t>
  </si>
  <si>
    <t>MM Stuff</t>
  </si>
  <si>
    <t>Meeting with Kat and Pete etc</t>
  </si>
  <si>
    <t>Meeting with Tracy and discussion about Accessibility</t>
  </si>
  <si>
    <t>CVT Development, working on Redux and Project Planning</t>
  </si>
  <si>
    <t>CVT App Design and WET accordions</t>
  </si>
  <si>
    <t>Need to make up 6 hours on HCSPM</t>
  </si>
  <si>
    <t>Q1</t>
  </si>
  <si>
    <t>Q2</t>
  </si>
  <si>
    <t>AllHands</t>
  </si>
  <si>
    <t>CVTApp</t>
  </si>
  <si>
    <t>NatHLTH</t>
  </si>
  <si>
    <t>HIBC etc</t>
  </si>
  <si>
    <t>CVT App</t>
  </si>
  <si>
    <t>UVicCLSI</t>
  </si>
  <si>
    <t>Bruce</t>
  </si>
  <si>
    <t>Meeting with Tracy; meeting with Kat, CVT App work</t>
  </si>
  <si>
    <t>Working on WET mockup; CVT standups</t>
  </si>
  <si>
    <t xml:space="preserve">Working on WET mockup; CVT Consumer Information screen </t>
  </si>
  <si>
    <t>DHPR Resources meeting; Meet with Tracy; CVT App Sprint Review</t>
  </si>
  <si>
    <t>CVT App standup and Consumer Information table</t>
  </si>
  <si>
    <t>Meeting with Tracy and Brian around WET mockup; CVT App work</t>
  </si>
  <si>
    <t>Working on WET mockup</t>
  </si>
  <si>
    <t>HPFB Accessibility discussion with Tracy &amp; Brian; CVT standups</t>
  </si>
  <si>
    <t>HCLaptop</t>
  </si>
  <si>
    <t>Meetings about Docubridge identifiers and stylesheet discussion with Tracy and Brian</t>
  </si>
  <si>
    <t>WET4/BS3 experimentation; HC Laptop installation and CVT App dev</t>
  </si>
  <si>
    <t>WET4/BS3 experimentation; HC Laptop setup</t>
  </si>
  <si>
    <t>CVT App+.5</t>
  </si>
  <si>
    <t>DTS</t>
  </si>
  <si>
    <t>Meeting with Tracy; resolving issues with Footnotes</t>
  </si>
  <si>
    <t>Meeting with Dan and Ted about API</t>
  </si>
  <si>
    <t>DHPR</t>
  </si>
  <si>
    <t>Interview (Emmanual Everett)</t>
  </si>
  <si>
    <t>AgileMeet</t>
  </si>
  <si>
    <t>Meeting with Tracy and Brian; Meeting with Ted and Pete about API</t>
  </si>
  <si>
    <t>Resolving Issues with Footnotes and Navigation; CVT Badges</t>
  </si>
  <si>
    <t>Discussions about Identifiers in XML PM</t>
  </si>
  <si>
    <t>CVT App Scrum and follow up conversations</t>
  </si>
  <si>
    <t>Regulatory changes to Composition, etc.</t>
  </si>
  <si>
    <t>CVT App.5</t>
  </si>
  <si>
    <t>Int.Red</t>
  </si>
  <si>
    <t>CVT and HPFB calls and demos; committed changes</t>
  </si>
  <si>
    <t>Developed New and Updated badges and coordinated Bookmarking changes in CVT App</t>
  </si>
  <si>
    <t>Moved Product Details to Bottom of PM</t>
  </si>
  <si>
    <t>Changes related to formatted dates on PM Title Page</t>
  </si>
  <si>
    <t>JFunk.5</t>
  </si>
  <si>
    <t>CVT and HPFB calls and demos</t>
  </si>
  <si>
    <t>XML Governance and follow up</t>
  </si>
  <si>
    <t>XML PM touchpoint</t>
  </si>
  <si>
    <t>CVT App scrum and API calls</t>
  </si>
  <si>
    <t>Consumer Information wrangling</t>
  </si>
  <si>
    <t>HPFB/All</t>
  </si>
  <si>
    <t>CVT touchpoints and HPFB Consumer Details</t>
  </si>
  <si>
    <t>CVT Product Details Badges</t>
  </si>
  <si>
    <t>HPFB Consumer Details and Review Section</t>
  </si>
  <si>
    <t>CVT and HPFB demos and checkin</t>
  </si>
  <si>
    <t>Mmichell.5</t>
  </si>
  <si>
    <t>CVT and HPFB demos</t>
  </si>
  <si>
    <t>CVT Consumer Accordions</t>
  </si>
  <si>
    <t>CVT Consumer Accordions; conversation with Vianney</t>
  </si>
  <si>
    <t>HPFB Accessibility and CVT App Consumer Info</t>
  </si>
  <si>
    <t>HPFB and CVT demos</t>
  </si>
  <si>
    <t>HPFB Accessibility and CVT App discussions</t>
  </si>
  <si>
    <t>HPFB Accessibility and CVT App design</t>
  </si>
  <si>
    <t>HPFB and CVT demo preparation</t>
  </si>
  <si>
    <t>BCOps</t>
  </si>
  <si>
    <t>ChrisCoey</t>
  </si>
  <si>
    <t>HPFB and CVT demos; HPFB checkin</t>
  </si>
  <si>
    <t>HPFB Governance and Product Composition</t>
  </si>
  <si>
    <t>CVT Regulatory Announcements</t>
  </si>
  <si>
    <t>HPFB Clinical Trials sections</t>
  </si>
  <si>
    <t>VC/IDAM.5</t>
  </si>
  <si>
    <t>CVT</t>
  </si>
  <si>
    <t>HPFB and CVT Demos</t>
  </si>
  <si>
    <t>HPFB and CVT Architecture</t>
  </si>
  <si>
    <t>CVT Formatted Dates</t>
  </si>
  <si>
    <t>CVT Formatted Dates; XML PM Touchpoint</t>
  </si>
  <si>
    <t>HPFB architectural planning</t>
  </si>
  <si>
    <t>MM.5JFunk</t>
  </si>
  <si>
    <t>MMLipton.5</t>
  </si>
  <si>
    <t>DID&amp;VC</t>
  </si>
  <si>
    <t>XMLPM touchbase; CVT planning</t>
  </si>
  <si>
    <t>CVT planning</t>
  </si>
  <si>
    <t>Experimenting with RMLC tables</t>
  </si>
  <si>
    <t>Status calls with CVT and XML PM</t>
  </si>
  <si>
    <t>Docker</t>
  </si>
  <si>
    <t>MMAndrea</t>
  </si>
  <si>
    <t>PLIS AWG</t>
  </si>
  <si>
    <t>CVT Transition Planning</t>
  </si>
  <si>
    <t>XML PM Touchpoint</t>
  </si>
  <si>
    <t>RMLC Tables and Title Page Spacing</t>
  </si>
  <si>
    <t>Q3</t>
  </si>
  <si>
    <t>PRIME/HC</t>
  </si>
  <si>
    <t>MMEric</t>
  </si>
  <si>
    <t>Tables and Boxed Statements; HPFB Versioning; CVT Planning and Design</t>
  </si>
  <si>
    <t>PRIME/HPFB</t>
  </si>
  <si>
    <t>7/22/201</t>
  </si>
  <si>
    <t>RedHat L&amp;L</t>
  </si>
  <si>
    <t>Setting up GitLab boards and issues</t>
  </si>
  <si>
    <t>Setting up GitLab boards and issues; CVI API meeting</t>
  </si>
  <si>
    <t>DHPR touchpoint and commencing work on ExistDB application</t>
  </si>
  <si>
    <t>PCM call</t>
  </si>
  <si>
    <t>CVT  App</t>
  </si>
  <si>
    <t>Governance call and DHPR 1.1 prototype</t>
  </si>
  <si>
    <t>Added Link to COVID Portal to CVT App Product Details</t>
  </si>
  <si>
    <t>DHPR 1.1 prototype and CVT sprint planning</t>
  </si>
  <si>
    <t>Timesheets</t>
  </si>
  <si>
    <t>Mmichelle.5</t>
  </si>
  <si>
    <t>DHPR 1.1 Prototype, working with Boxed Statements and Footnotes, and CVT backlog grooming</t>
  </si>
  <si>
    <t>DHPR 1.1 Prototype and DHPR touchpoint, CVT backlog grooming</t>
  </si>
  <si>
    <t>MMEcho</t>
  </si>
  <si>
    <t>HCChkin.5</t>
  </si>
  <si>
    <t>3.5 Vac</t>
  </si>
  <si>
    <t>VWC.5</t>
  </si>
  <si>
    <t>Status calls and sprint review for CVT and XML PM; DHPR 1.1 Prototype adding PM Link</t>
  </si>
  <si>
    <t>CVT App scrum call and DHPR 1.1 Prototype adding PM Link</t>
  </si>
  <si>
    <t>CVT App backlog refinement and DHPR touchpoint</t>
  </si>
  <si>
    <t>DHPR 1.1 Prototype changes for demo; CVT scrum call and backlog grooming</t>
  </si>
  <si>
    <t>BW Ops.5</t>
  </si>
  <si>
    <t>Tech Call</t>
  </si>
  <si>
    <t>MMJay.5</t>
  </si>
  <si>
    <t>OpenShift</t>
  </si>
  <si>
    <t>Status calls and sprint review for CVT and XML PM; DHPR 1.1 Prototype modifying submissions logic</t>
  </si>
  <si>
    <t>XML PM Footnote changes</t>
  </si>
  <si>
    <t>XML PM footnote changes governance call, and CVT backlog refinement call</t>
  </si>
  <si>
    <t>DHPR 1.1 Prototype changes and XML PM ofotnote changes</t>
  </si>
  <si>
    <t>DHPR 1.1 Prototype calculate latest submission</t>
  </si>
  <si>
    <t>DHPR.5</t>
  </si>
  <si>
    <t>DHPR/ERG</t>
  </si>
  <si>
    <t>Status call for XML PM</t>
  </si>
  <si>
    <t>Resolving issues with domain and mimetype for CSS</t>
  </si>
  <si>
    <t>XML PM Publication meeting and DHPR 1.1 prototype submissions flagging; CVT App scrum</t>
  </si>
  <si>
    <t>XML PM footnote changes</t>
  </si>
  <si>
    <t>TEI Publisher research and experimentation; XML PM footnote changes; CVT standup</t>
  </si>
  <si>
    <t>PHSA-Dev</t>
  </si>
  <si>
    <t>downtime</t>
  </si>
  <si>
    <t>Status calls for XML PM and CVT App</t>
  </si>
  <si>
    <t>Investigation of XML PM footnote issues and CVT design and stnadup</t>
  </si>
  <si>
    <t>DHPR Prototype TEI Publisher API prototype</t>
  </si>
  <si>
    <t>Labour Day</t>
  </si>
  <si>
    <t>Setting up CVT secrets, standup and DHPR call with Sarah-Emily</t>
  </si>
  <si>
    <t>Touchbase calls and design for TEI Publisher POC</t>
  </si>
  <si>
    <t>Resolving footnote issues in XML PM</t>
  </si>
  <si>
    <t>MMEric.5</t>
  </si>
  <si>
    <t>MMZac.5</t>
  </si>
  <si>
    <t>CVT and XML PM sprint reviews, committed footnote changes</t>
  </si>
  <si>
    <t>PLIS ProF</t>
  </si>
  <si>
    <t>CV Workshop</t>
  </si>
  <si>
    <t>MM Ops</t>
  </si>
  <si>
    <t>PHSA Dev</t>
  </si>
  <si>
    <t>CVT and XML PM sprint reviews; DHPR-TEI prototype</t>
  </si>
  <si>
    <t>CVT standups; DHPR-TEI prototype</t>
  </si>
  <si>
    <t>DHPR call and DHPR-TEI demo; CVT App backlog grooming</t>
  </si>
  <si>
    <t>CVT API and standup calls, backlog grooming; DHPR-TEI prototype</t>
  </si>
  <si>
    <t>DHPR-TEI prototype for Regulatory Documents</t>
  </si>
  <si>
    <t>HC.5/DHPR</t>
  </si>
  <si>
    <t>VETF.5</t>
  </si>
  <si>
    <t>AccOps.5</t>
  </si>
  <si>
    <t>Update samples and stylesheets to reference health-products domain</t>
  </si>
  <si>
    <t>CVT API and standup calls, backlog grooming; DHPR-TEI images and hyperlinks</t>
  </si>
  <si>
    <t>ACCOps.5</t>
  </si>
  <si>
    <t>Agile WG</t>
  </si>
  <si>
    <t>QuestSec</t>
  </si>
  <si>
    <t>AccOps</t>
  </si>
  <si>
    <t>VicLDS</t>
  </si>
  <si>
    <t>FHIR TWG</t>
  </si>
  <si>
    <t>NCAB</t>
  </si>
  <si>
    <t>Staging DHPR prototype on HRE</t>
  </si>
  <si>
    <t>Staging DHPR prototype on HRE; CVT calls</t>
  </si>
  <si>
    <t>HC/CVT</t>
  </si>
  <si>
    <t>VicCHk/Shad</t>
  </si>
  <si>
    <t>Zac</t>
  </si>
  <si>
    <t>DHPR prototype transform from ODD; CVT calls</t>
  </si>
  <si>
    <t>DHPR prototype POST headers; calls with Ted and Mike</t>
  </si>
  <si>
    <t>DHPR prototype POST headers; CVT calls</t>
  </si>
  <si>
    <t>DHPR call with Sarah-Emily and prototype development with postman; CVT call</t>
  </si>
  <si>
    <t>MM Echo.5</t>
  </si>
  <si>
    <t>PEI</t>
  </si>
  <si>
    <t>HLTH SIG</t>
  </si>
  <si>
    <t>XML PM and CVT status calls; commit XML PM changes for table shading and various v_1_0 housekeeping changes</t>
  </si>
  <si>
    <t>CVT standup call; XML PM changes for table shading</t>
  </si>
  <si>
    <t>DHPR prototype demo/XML PM Publication call; DHPR prototype download XML</t>
  </si>
  <si>
    <t>DHPR prototype demo preparation and DHPR Renewal Resource Publishing call</t>
  </si>
  <si>
    <t>Q4</t>
  </si>
  <si>
    <t>MM/PRIME</t>
  </si>
  <si>
    <t>MM JF/JZ</t>
  </si>
  <si>
    <t>PLIS Ops/PM</t>
  </si>
  <si>
    <t>PLIS Quest</t>
  </si>
  <si>
    <t>Tech call.5</t>
  </si>
  <si>
    <t>HLTHLDS.5</t>
  </si>
  <si>
    <t>Vic Checkin.5</t>
  </si>
  <si>
    <t>CVT standup call; XML PM title page changes</t>
  </si>
  <si>
    <t>CVT standup call; DHPR prototype technical architecture doumentation</t>
  </si>
  <si>
    <t>CVT calls; DHPR prototype demo and technical architecture documentation on GitLab</t>
  </si>
  <si>
    <t>CVT status call, secrets, and language templating for DHPR prototype</t>
  </si>
  <si>
    <t>NCAB/Ops</t>
  </si>
  <si>
    <t>VS MGMT</t>
  </si>
  <si>
    <t>DHPR(S-E)</t>
  </si>
  <si>
    <t>DHPR(CVT)</t>
  </si>
  <si>
    <t>PLIS PMWG</t>
  </si>
  <si>
    <t>MM Jfunk</t>
  </si>
  <si>
    <t>PLIS SOFG</t>
  </si>
  <si>
    <t>DataAI</t>
  </si>
  <si>
    <t>CVT status call, XML PM call and commit Title Page changes</t>
  </si>
  <si>
    <t>DHPR prototype i18n design and development; XML PM Title Page changes</t>
  </si>
  <si>
    <t>DHPR prototype TEI ODD file generation and I18n changes</t>
  </si>
  <si>
    <t>DHPR prototype i18n design and development; XML PM touchpoint and DHPR Renewal HRE Requirements call</t>
  </si>
  <si>
    <t>DHPR prototype i18n design and development; XML PM Title Page changes; DHPR/Mobile call</t>
  </si>
  <si>
    <t>PEI Bid</t>
  </si>
  <si>
    <t>PEI Bid.5</t>
  </si>
  <si>
    <t>DHPR/HPFB</t>
  </si>
  <si>
    <t>DHPR(EMM)</t>
  </si>
  <si>
    <t>HC Checkin.5</t>
  </si>
  <si>
    <t>PLIS BC.v8.1</t>
  </si>
  <si>
    <t>DHPR+.5</t>
  </si>
  <si>
    <t>MMJfunk</t>
  </si>
  <si>
    <t>NCAB/PLIS</t>
  </si>
  <si>
    <t>PEI.5/CVT.5</t>
  </si>
  <si>
    <t>XML PM call; CVT status Call</t>
  </si>
  <si>
    <t>DHPR prototype experimentation with content extraction; CVT touchbase</t>
  </si>
  <si>
    <t>DHPR prototype inject absolute paths for graphics; XML PM touchpoint with Sarah-Emily</t>
  </si>
  <si>
    <t>DHPR prototype housekeeping and touchbase with Emmanuel; CVT touchbase</t>
  </si>
  <si>
    <t>DHPR prototype housekeeping; CVT touchbase</t>
  </si>
  <si>
    <t>NCAB/HPFB</t>
  </si>
  <si>
    <t>PRIMERef</t>
  </si>
  <si>
    <t>CVT/3M</t>
  </si>
  <si>
    <t>HPFB/DHPR</t>
  </si>
  <si>
    <t>CVT/PRIME</t>
  </si>
  <si>
    <t>CVT call and adding zipfile support</t>
  </si>
  <si>
    <t>CVT touchbase; discussion about images and XML PM; DHPR TEI discussion with Emmanuel</t>
  </si>
  <si>
    <t>Tech call</t>
  </si>
  <si>
    <t>DHPR/CVT</t>
  </si>
  <si>
    <t>Hlth Lds.5</t>
  </si>
  <si>
    <t>DHPR prototype zipfile support</t>
  </si>
  <si>
    <t>XML PM touchpoint; CVT app acrums and backlog grooming with new settings items</t>
  </si>
  <si>
    <t>CVT App final requirements call; DHPR/Mobile App call; DHPR/TEI discussion</t>
  </si>
  <si>
    <t>CVT App standup; DHPR prototype refinement</t>
  </si>
  <si>
    <t>Consumer View Print Styles</t>
  </si>
  <si>
    <t>BC LDS</t>
  </si>
  <si>
    <t>CVT App Test Plan; HPFB Print Version</t>
  </si>
  <si>
    <t>PLIS/DHPR</t>
  </si>
  <si>
    <t>PLIS NCAB</t>
  </si>
  <si>
    <t>Setting up Postman on development environment and adding spl zip conversion flow</t>
  </si>
  <si>
    <t>Power BI</t>
  </si>
  <si>
    <t>CVT/Mmichelle</t>
  </si>
  <si>
    <t>NCAB.5</t>
  </si>
  <si>
    <t>CVT App standup; working on CVT App Test Plan; HPFB Print Version</t>
  </si>
  <si>
    <t>XML PM Publication touchpoint; CVT Scrum; DHPR Data Conversion workflow development</t>
  </si>
  <si>
    <t>time off</t>
  </si>
  <si>
    <t>Internal.5</t>
  </si>
  <si>
    <t>HC Touchbase</t>
  </si>
  <si>
    <t>DHPR-Mob</t>
  </si>
  <si>
    <t>BC PLIS</t>
  </si>
  <si>
    <t>PRIME Refinement</t>
  </si>
  <si>
    <t>DHPR/Mobile touchbase</t>
  </si>
  <si>
    <t>CVT scrum; XML PM Publication call; Data Conversion workflow for XLSX</t>
  </si>
  <si>
    <t xml:space="preserve">XML PM Pub </t>
  </si>
  <si>
    <t>AWG</t>
  </si>
  <si>
    <t>Data Conversion workflow for XLSX</t>
  </si>
  <si>
    <t>XML PM and CVT reviews; Data Conversion workflow for XLSX</t>
  </si>
  <si>
    <t>PLIS RPT</t>
  </si>
  <si>
    <t>CVT.5</t>
  </si>
  <si>
    <t>PLIS BC Call</t>
  </si>
  <si>
    <t>XML PM Pub</t>
  </si>
  <si>
    <t>VIC/MM</t>
  </si>
  <si>
    <t>CVT Standup, working on DHPR Conversion prototype</t>
  </si>
  <si>
    <t>DHPR Governance call, working on DHPR Conversion</t>
  </si>
  <si>
    <t>CVT Standup calls, working on DHPR Conversion</t>
  </si>
  <si>
    <t>CVT Touchbase, working on DHPR Conversion</t>
  </si>
  <si>
    <t>CVT and XML PM review calls, TEI Demo</t>
  </si>
  <si>
    <t>DHPR/Mob</t>
  </si>
  <si>
    <t>HCCHK/PLIS</t>
  </si>
  <si>
    <t>Vic MMM</t>
  </si>
  <si>
    <t>DHPR Demo</t>
  </si>
  <si>
    <t>GROBID</t>
  </si>
  <si>
    <t>Admini</t>
  </si>
  <si>
    <t>CVT App call and upgrades to Expo 41; XML PM status review call</t>
  </si>
  <si>
    <t>CVT App calls and experiments with PDF Conversion</t>
  </si>
  <si>
    <t>CVT App calls and experiments with PDF Conversion; XML PM touchbase</t>
  </si>
  <si>
    <t>DHPR and COVID Portal demos; PDF Conversion</t>
  </si>
  <si>
    <t>CVT App standup and PDF Conversion</t>
  </si>
  <si>
    <t>PRIME/PLIS</t>
  </si>
  <si>
    <t>CVT/PLIS</t>
  </si>
  <si>
    <t>RDIC/PLIS</t>
  </si>
  <si>
    <t>PRIME/PIdP</t>
  </si>
  <si>
    <t>PLIS/NCAB</t>
  </si>
  <si>
    <t>CVT touchbase</t>
  </si>
  <si>
    <t>CVT and XML PM touchbase</t>
  </si>
  <si>
    <t>CVT backlog refinement, scrum and touchbase</t>
  </si>
  <si>
    <t>XML PM and CVT review; CVT backlog refinement</t>
  </si>
  <si>
    <t>HIPAA/Admin</t>
  </si>
  <si>
    <t>MMEney/PLIS</t>
  </si>
  <si>
    <t>HC/HPFB</t>
  </si>
  <si>
    <t>HPFB GOV</t>
  </si>
  <si>
    <t>MMEcho/SWU</t>
  </si>
  <si>
    <t>HPFB (S-E)</t>
  </si>
  <si>
    <t xml:space="preserve">CVT </t>
  </si>
  <si>
    <t>CVT blacklog refinement</t>
  </si>
  <si>
    <t>DHPP Governance call, Data Conversion and XML PM French physical quantity changes</t>
  </si>
  <si>
    <t>CVT and XML PM touchbase; CVT standup</t>
  </si>
  <si>
    <t>CVT touchbase and DHPR/Mobile call</t>
  </si>
  <si>
    <t>XML PM and CVT review; XML PM French physical quantity formatting</t>
  </si>
  <si>
    <t>PIdP</t>
  </si>
  <si>
    <t>Stronger U</t>
  </si>
  <si>
    <t>XMLPM DC</t>
  </si>
  <si>
    <t>Booster</t>
  </si>
  <si>
    <t>DHPR DC</t>
  </si>
  <si>
    <t>CVT GOV</t>
  </si>
  <si>
    <t>XML PM</t>
  </si>
  <si>
    <t>HPFB CI</t>
  </si>
  <si>
    <t>XML PM and CVT review; XML PM French physical quantity formatting (legacy)</t>
  </si>
  <si>
    <t>CVT planning and pull-to refresh work</t>
  </si>
  <si>
    <t>CVT touchbase and DHPR/Mobile call; DOCX PM SPL conversion</t>
  </si>
  <si>
    <t>DHPP Governance call, DOCX PM SPL conversion</t>
  </si>
  <si>
    <t>DHPR dB</t>
  </si>
  <si>
    <t>HC Touch</t>
  </si>
  <si>
    <t>DHPR Data Conversion prototyping and docuBridge call</t>
  </si>
  <si>
    <t>DHPR Data Conversion prototyping and XML PM templating for physical quantity values</t>
  </si>
  <si>
    <t>DHPR Data Conversion PDF prototyping and XML PM templating for physical quantity</t>
  </si>
  <si>
    <t>XML PM and CVT review; XML PM product metadata font sizes</t>
  </si>
  <si>
    <t>Vic LDS</t>
  </si>
  <si>
    <t>XML PM Consumer Information Data Conversion</t>
  </si>
  <si>
    <t>HPFB Gov</t>
  </si>
  <si>
    <t>HPFB XML PM/CI</t>
  </si>
  <si>
    <t>HPFB XML PM/DC</t>
  </si>
  <si>
    <t>HPFB XML PM</t>
  </si>
  <si>
    <t>PLIS PMWG/Ops</t>
  </si>
  <si>
    <t>PIdP PRIME</t>
  </si>
  <si>
    <t>HPFB DC</t>
  </si>
  <si>
    <t>HPFB XMLPM dB</t>
  </si>
  <si>
    <t>DHPP HPFB</t>
  </si>
  <si>
    <t>XML PM HPFB</t>
  </si>
  <si>
    <t>CVT Standup and DHPR calls; PDF Data Conversion</t>
  </si>
  <si>
    <t>DHPR Governance call and CVT standup</t>
  </si>
  <si>
    <t>PRIME/Pidp</t>
  </si>
  <si>
    <t>MM/EagleEye</t>
  </si>
  <si>
    <t>DHPR Gov</t>
  </si>
  <si>
    <t>MMEney</t>
  </si>
  <si>
    <t>PLIS BCv8.1</t>
  </si>
  <si>
    <t>HLM Call</t>
  </si>
  <si>
    <t>HPFB XML</t>
  </si>
  <si>
    <t>HPFB RPT</t>
  </si>
  <si>
    <t>XML PM and CVT review; XML PM company address and paragraph changes</t>
  </si>
  <si>
    <t>CVT design; PDF Data Conversion experimentation with Grobid and MS Tools</t>
  </si>
  <si>
    <t>Document Conversion development; CVT standup</t>
  </si>
  <si>
    <t>Consumer Information and Governance calls; Document Conversion development (using Word and TEI Pub, XSL)</t>
  </si>
  <si>
    <t>CVT scrum; HPFB XML PM changes for title page left; DHP-RPT requirements call</t>
  </si>
  <si>
    <t>CVT standup; Document Conversion development (XSLT transforms for PMI XHTML); CVT s</t>
  </si>
  <si>
    <t>DHP Consumer Information Publication call; XML PM and CVT review calls; XML PM changes for title page left</t>
  </si>
  <si>
    <t>CVT/RPT</t>
  </si>
  <si>
    <t>Snowflake.5</t>
  </si>
  <si>
    <t>MMM</t>
  </si>
  <si>
    <t>M2021-06</t>
  </si>
  <si>
    <t>M2021-07</t>
  </si>
  <si>
    <t>M2021-08</t>
  </si>
  <si>
    <t>M2021-09</t>
  </si>
  <si>
    <t>M2021-10</t>
  </si>
  <si>
    <t>M2021-11</t>
  </si>
  <si>
    <t>M2021-12</t>
  </si>
  <si>
    <t>M2022-01</t>
  </si>
  <si>
    <t>M2022-02</t>
  </si>
  <si>
    <t>CVT Standup</t>
  </si>
  <si>
    <t>CVT Scrum and HPFB Capstone call</t>
  </si>
  <si>
    <t>CVT and RPT Requirements calls; Document Conversion documentation</t>
  </si>
  <si>
    <t>HC grid</t>
  </si>
  <si>
    <t>DHP Consumer Information Publication call; XML PM and CVT review calls</t>
  </si>
  <si>
    <t>PLIS Call</t>
  </si>
  <si>
    <t>HC Chkin.5</t>
  </si>
  <si>
    <t>NICEMS.5</t>
  </si>
  <si>
    <t>PRIME Ref</t>
  </si>
  <si>
    <t>UX SIG</t>
  </si>
  <si>
    <t>CVT/DC</t>
  </si>
  <si>
    <t>Family Day</t>
  </si>
  <si>
    <t>XML PM Publishing call and CVT standup</t>
  </si>
  <si>
    <t>CVT defect fixes in Cheerio HTML; document conversion</t>
  </si>
  <si>
    <t>CVT Sprint Review call</t>
  </si>
  <si>
    <t>PLIS CC DEMO</t>
  </si>
  <si>
    <t>Document Conversion - working with Sami on Drupal/ExistDB</t>
  </si>
  <si>
    <t>PLIS SOW</t>
  </si>
  <si>
    <t>202203-02</t>
  </si>
  <si>
    <t>PRIME/Pidp Sprint Review</t>
  </si>
  <si>
    <t>HLTH LDS/MM</t>
  </si>
  <si>
    <t>PLIS Program</t>
  </si>
  <si>
    <t>HC Grid</t>
  </si>
  <si>
    <t>Governance Call and CVT standup</t>
  </si>
  <si>
    <t>HPFB XML PM Touchbase Call, CVT Scrum, Document Conversion Integration with RPT</t>
  </si>
  <si>
    <t>Document Conversion Intgegration with RPT</t>
  </si>
  <si>
    <t>CVT Review and HPFB Document Conversion Integration with RPT</t>
  </si>
  <si>
    <t>2014 Template Document Conversion</t>
  </si>
  <si>
    <t>CVT Scrum</t>
  </si>
  <si>
    <t>HPFB Demo</t>
  </si>
  <si>
    <t>2014 Template Document Conversion; Governance call</t>
  </si>
  <si>
    <t>2016 Template Document Conversion; CVT Scrum</t>
  </si>
  <si>
    <t>2016 Template Document Conversion; Demos of RPT Document Conversion</t>
  </si>
  <si>
    <t>2016 Template Document Conversion; CVT Review call</t>
  </si>
  <si>
    <t>Document Conversion for 2016 Template, like Blephamide</t>
  </si>
  <si>
    <t>Vic M3 Call</t>
  </si>
  <si>
    <t>PLIS IDAM</t>
  </si>
  <si>
    <t>PRIME Review</t>
  </si>
  <si>
    <t>Document Conversion for Humira, Hulio, etc</t>
  </si>
  <si>
    <t>CVT Review</t>
  </si>
  <si>
    <t>Document Conversion with more complicated samples</t>
  </si>
  <si>
    <t>Document Conversion for complicated samples, Governance call; CVT touchbase</t>
  </si>
  <si>
    <t xml:space="preserve">XML PM touchbase, CVT Review, Document Conversion </t>
  </si>
  <si>
    <t>DENTIST</t>
  </si>
  <si>
    <t>PRIME Ref.5</t>
  </si>
  <si>
    <t>TECHMB</t>
  </si>
  <si>
    <t>CVT WCAG</t>
  </si>
  <si>
    <t>CVT Arch</t>
  </si>
  <si>
    <t>Governance call and Document Conversion</t>
  </si>
  <si>
    <t>XML PM touchbase, CVT touchbase, Document Conversion - multiple PMI</t>
  </si>
  <si>
    <t>CVT WCAG discussion, Document Conversion - multiple PMI</t>
  </si>
  <si>
    <t>CVT Architecture Review and Document Conversion - multiple PMI</t>
  </si>
  <si>
    <t>HPFB API</t>
  </si>
  <si>
    <t xml:space="preserve">CVT Architecture followups; Document Conversion transform cleanup </t>
  </si>
  <si>
    <t>CVT touchbase; DHPR/CVT Governance; Document Conversion transform cleanup and multi PMI</t>
  </si>
  <si>
    <t>CVT calls; XML PM touchbase; Document Conversion transform cleanup</t>
  </si>
  <si>
    <t>CVT touchbase; Document Conversion transform cleanup</t>
  </si>
  <si>
    <t>CVT touchbase;XML PM tocuhbase; Document Conversion Testing</t>
  </si>
  <si>
    <t>Burn HC days from:</t>
  </si>
  <si>
    <t>HPFB CI Worklist</t>
  </si>
  <si>
    <t>PLIS Jim</t>
  </si>
  <si>
    <t>CVT prep for architecture review and CI Document Conversion</t>
  </si>
  <si>
    <t>CVT architecture review and XML PM (research xmCHange with Boxed Warning</t>
  </si>
  <si>
    <t>PLIS SFTP</t>
  </si>
  <si>
    <t>HPFB Governance</t>
  </si>
  <si>
    <t>PLIS BC Chat</t>
  </si>
  <si>
    <t>PLIS AWG/SOFG</t>
  </si>
  <si>
    <t>EASTER LONG WEEKEND!!!</t>
  </si>
  <si>
    <t>CVT Standup and CI Document Conversion Asynchronous flow</t>
  </si>
  <si>
    <t>CVT and XML PM Scrums and CVT Standup</t>
  </si>
  <si>
    <t>CVT Standup, Governance call and mini-TOC</t>
  </si>
  <si>
    <t>7.5 HC Pad</t>
  </si>
  <si>
    <t>Snowpark</t>
  </si>
  <si>
    <t>Document Conversion PMI section changes</t>
  </si>
  <si>
    <t>CVT Standup, Governance call and PMI section changes</t>
  </si>
  <si>
    <t>CVT Standup and finishing up Document Conversion changes</t>
  </si>
  <si>
    <t>Finishing up Document Conversion</t>
  </si>
  <si>
    <t>MMMichelle</t>
  </si>
  <si>
    <t>PRIME/PidP</t>
  </si>
  <si>
    <t>Document Conversion - housekeeping and adding extra logic for Document Identifiers</t>
  </si>
  <si>
    <t>Governance/DataHub Demo and Document Conversion cleanup</t>
  </si>
  <si>
    <t>XML PM Touchbase and CVT standups; Document Conversion cleanup</t>
  </si>
  <si>
    <t>CVT standup and Document Conversion extra logic forDocument Identifiers</t>
  </si>
  <si>
    <t>XML PM and CVT Review Calls, completing DC Document Identifier changes</t>
  </si>
  <si>
    <t>HC Time</t>
  </si>
  <si>
    <t>PLIS BC.v8</t>
  </si>
  <si>
    <t>Sick Day</t>
  </si>
  <si>
    <t>CVT call and Document Conversion - updating technical decision documentation, may help with DataHub</t>
  </si>
  <si>
    <t>Interview Harsha</t>
  </si>
  <si>
    <t>HPFB CI Discussion</t>
  </si>
  <si>
    <t>HPFB CI Slides</t>
  </si>
  <si>
    <t>HINF DD</t>
  </si>
  <si>
    <t>Governance  call and updating technical decision slides</t>
  </si>
  <si>
    <t>XML PM Touchbase and CVT standups</t>
  </si>
  <si>
    <t>CVT standup and Document Conversion path configuration</t>
  </si>
  <si>
    <t>XML PM Discussion with Brian and followup</t>
  </si>
  <si>
    <t>PLIS BC Program</t>
  </si>
  <si>
    <t>HC Checkin</t>
  </si>
  <si>
    <t>HPFB CVT Review</t>
  </si>
  <si>
    <t>HPFB SPL</t>
  </si>
  <si>
    <t xml:space="preserve">Vacation </t>
  </si>
  <si>
    <t>4 hour pad</t>
  </si>
  <si>
    <t>Document Conversion - integration between RPT and DC</t>
  </si>
  <si>
    <t>Governance call, Consumer Information API for CVT discussion</t>
  </si>
  <si>
    <t>XML PM Touchbase and CVT standups; XML PM Packaging rendering</t>
  </si>
  <si>
    <t>Consumer Information API discussion and Grobid Prototype</t>
  </si>
  <si>
    <t>May Long</t>
  </si>
  <si>
    <t>Weekend</t>
  </si>
  <si>
    <t>HC MM</t>
  </si>
  <si>
    <t>XML PM Packaging template changes</t>
  </si>
  <si>
    <t>XML PM Packaging rendering (for Multi-part Products)</t>
  </si>
  <si>
    <t>XML PM and CVT Review calls</t>
  </si>
  <si>
    <t>Tutoring</t>
  </si>
  <si>
    <t>Proof of concept with Flask and Packaging Rendering changes</t>
  </si>
  <si>
    <t>CVT call and prrof of concept with Flask</t>
  </si>
  <si>
    <t>Dee Dee</t>
  </si>
  <si>
    <t>NTT Zoom</t>
  </si>
  <si>
    <t>7am</t>
  </si>
  <si>
    <t>XML PM Touchbase and XML PM Packaging changes</t>
  </si>
  <si>
    <t xml:space="preserve">XML PM Packaging changes </t>
  </si>
  <si>
    <t>XML PM Packaging changes and CVT Review call</t>
  </si>
  <si>
    <t>XML PM Packaging changes with Parts Quantity</t>
  </si>
  <si>
    <t>Health SIG</t>
  </si>
  <si>
    <t xml:space="preserve">HPFB DC </t>
  </si>
  <si>
    <t>CVT touchbase, XML PM Governance and XML PM Packaging Changes</t>
  </si>
  <si>
    <t xml:space="preserve">XML PM Touchbase, CVT scrum, and Document Conversion </t>
  </si>
  <si>
    <t>Document Conversion refresh of Regulatory Documents, CVT Touchbase</t>
  </si>
  <si>
    <t>Document Conversion refresh of Regulatory Documents, CVT Sprint Review</t>
  </si>
  <si>
    <t>Day off</t>
  </si>
  <si>
    <t>Office Talk</t>
  </si>
  <si>
    <t>PLIS Roadmap</t>
  </si>
  <si>
    <t>HPFB DHPP</t>
  </si>
  <si>
    <t>HPFB CVT</t>
  </si>
  <si>
    <t>XML PM Review and Packaging change committed; CVT Review; Document Conversion Integration with RPT</t>
  </si>
  <si>
    <t>Governance call and XML PM Packaging changes</t>
  </si>
  <si>
    <t>XML PM Touchbase and Document Conversion Integration changes (brackets in filename, missing xenodata)</t>
  </si>
  <si>
    <t>Document Conversion Integration changes (brackets in filename, missing xenodata)</t>
  </si>
  <si>
    <t>Data Conversion and XML PM Work</t>
  </si>
  <si>
    <t>Data Conversion Integration with RPT</t>
  </si>
  <si>
    <t>DHPP Scrum and Data Conversion Integration with RPT</t>
  </si>
  <si>
    <t>Data Conversion Integration with RPT and discussions about XML PM Tables</t>
  </si>
  <si>
    <t>TEI Conversion Fixed Initial Submission and Revision Date conversion</t>
  </si>
  <si>
    <t>Canada Day</t>
  </si>
  <si>
    <t>TEI Conversion Title Page Extraction</t>
  </si>
  <si>
    <t>TEI Conversion Finalization</t>
  </si>
  <si>
    <t>"Day Off"</t>
  </si>
  <si>
    <t>HPFB KT</t>
  </si>
  <si>
    <t>TEI Conversion Finalization and working on Regulatory Documents</t>
  </si>
  <si>
    <t>Governance and DHPP Scrum calls, TEI Conversion for Regulatory Documents</t>
  </si>
  <si>
    <t>Knowledge Transfer with Emmanuel; XML PM Call</t>
  </si>
  <si>
    <t>XML PM Review Call</t>
  </si>
  <si>
    <t>PLIS Roadmp</t>
  </si>
  <si>
    <t>202207-15</t>
  </si>
  <si>
    <t>HPFB XML Data Conversion (Control Numbers)</t>
  </si>
  <si>
    <t>HPFB XML Data Conversion (Control Numbers); call with Tracy and Brian</t>
  </si>
  <si>
    <t>HPFB XML Data Conversion (Control Numbers); TEI Header Identity</t>
  </si>
  <si>
    <t>HPFB Scrum</t>
  </si>
  <si>
    <t>HPFB MM</t>
  </si>
  <si>
    <t>Interview Upamanyu</t>
  </si>
  <si>
    <t>Document Conversion support for JSON payload</t>
  </si>
  <si>
    <t>Document Conversion support for JSON payload; and DHPR Scrum</t>
  </si>
  <si>
    <t>Delta API call, etc and architectural cleanup</t>
  </si>
  <si>
    <t>Social</t>
  </si>
  <si>
    <t>Document Conversion support and documentation for RPT integration</t>
  </si>
  <si>
    <t>BC Stat Holiday</t>
  </si>
  <si>
    <t>VIC.5</t>
  </si>
  <si>
    <t>Scrum Training</t>
  </si>
  <si>
    <t>HPFB CI Tech</t>
  </si>
  <si>
    <t>XML PM and DHPP calls; preparation for DHPP/CI Technical Review</t>
  </si>
  <si>
    <t>Hornby August 5-12</t>
  </si>
  <si>
    <t>Document Conversion Scaffolding for Regulatory Documents</t>
  </si>
  <si>
    <t>Document Conversion Scaffolding for Regulatory Documents; DHPP call</t>
  </si>
  <si>
    <t>Document Conversion support and documentation; OpenAPI3 etc</t>
  </si>
  <si>
    <t>Document Conversion support and documentation</t>
  </si>
  <si>
    <t>XML PM discussion; Document Conversion support and documentation</t>
  </si>
  <si>
    <t>DHPP touchbase call; Document Conversion support and documentation</t>
  </si>
  <si>
    <t>DHPP touchbase call; Document Conversion support and documentation; XML PM call with Brian</t>
  </si>
  <si>
    <t>MM Checkin</t>
  </si>
  <si>
    <t>Preparation for CI Document Conversion Technical Review</t>
  </si>
  <si>
    <t>HPFB WBS Review</t>
  </si>
  <si>
    <t>DHPP touchbase and CI/Review Docs call; Data Conversion SDT fix</t>
  </si>
  <si>
    <t>DHPP touchbase; Data Conversion SDT fix</t>
  </si>
  <si>
    <t>DHPP touchbase, XML PM calls and WBS review for DHPP</t>
  </si>
  <si>
    <t>PLIS HAPI</t>
  </si>
  <si>
    <t>MM Michelle</t>
  </si>
  <si>
    <t>DHPP touchbase and TEI issue resolution (images and bullets)</t>
  </si>
  <si>
    <t>DHPP touchbase and TEI issue resolution (images and bullets); Firday touchbase calls with XML PM and DHPP</t>
  </si>
  <si>
    <t>All Hands Prep</t>
  </si>
  <si>
    <t>CPHIMS-CA</t>
  </si>
  <si>
    <t>HPFB RPT Call</t>
  </si>
  <si>
    <t>All Hands</t>
  </si>
  <si>
    <t>XML PM Title Page changes</t>
  </si>
  <si>
    <t>Support for Data Conversion</t>
  </si>
  <si>
    <t>DHPP touchbase; Governance and TEI issue resolution (images and bullets)</t>
  </si>
  <si>
    <t>RPT working session for Review docs; DHPP touchbase; XML PM Title Page changes</t>
  </si>
  <si>
    <t>DHPP sprint refinement; Friday touchbase calls with XML PM and DHPP</t>
  </si>
  <si>
    <t>HPFB GOOG</t>
  </si>
  <si>
    <t>HPFB Design</t>
  </si>
  <si>
    <t>Datat Conversion SPL/60</t>
  </si>
  <si>
    <t>XML Packaging and Title Page</t>
  </si>
  <si>
    <t>Data Conversion and Googke call</t>
  </si>
  <si>
    <t>RPT Design Session</t>
  </si>
  <si>
    <t>HPFB DC Refactoring</t>
  </si>
  <si>
    <t>HPFB Touchbase</t>
  </si>
  <si>
    <t>HPFB Arch</t>
  </si>
  <si>
    <t>HPFB Touchpoint</t>
  </si>
  <si>
    <t>Data Conversion Refactoring and DHPP Touchpoint</t>
  </si>
  <si>
    <t>Data Conversion Refactoring and DHPP Touchpoint, Governance call</t>
  </si>
  <si>
    <t>Data Conversion Refactoring and DHPP Touchpoint, XML PM call</t>
  </si>
  <si>
    <t>DHPP Touchpoint call and Architecture discussion</t>
  </si>
  <si>
    <t>Thanksgiving</t>
  </si>
  <si>
    <t>HPFB Mobile</t>
  </si>
  <si>
    <t>HC Provider</t>
  </si>
  <si>
    <t>ERG</t>
  </si>
  <si>
    <t>HPFB WCAG</t>
  </si>
  <si>
    <t>PLIS Ops RPT</t>
  </si>
  <si>
    <t>Consumer Mobile Revisit; DHPP Toichpoint and RPT Requirements discussion</t>
  </si>
  <si>
    <t>DHPP Touchpoint and RPT "tagging" discussion</t>
  </si>
  <si>
    <t>DHPP Touchpoint and XML Stylesheet Review calls; WCAG review</t>
  </si>
  <si>
    <t>DHPP Touchpoint and preliminary look at legacy review document conversion</t>
  </si>
  <si>
    <t>PLIS R10</t>
  </si>
  <si>
    <t>CDTS Call</t>
  </si>
  <si>
    <t>ehealth abstract</t>
  </si>
  <si>
    <t>HPFB Tops</t>
  </si>
  <si>
    <t>HPFB Data</t>
  </si>
  <si>
    <t>Quest Train</t>
  </si>
  <si>
    <t>DHPP Touchpoint and Consumer Mobile backlog review</t>
  </si>
  <si>
    <t>DHPP Touchpoint; XML PM work and DHPP RPT requirements call; Consumer Mobile revisit</t>
  </si>
  <si>
    <t>XML PM call and DHPP Touchpoint</t>
  </si>
  <si>
    <t>DHPP Touchpoint, Governance call and Document Conversion work</t>
  </si>
  <si>
    <t>DHPP Touchpoint call and Consumer Mobile revisit</t>
  </si>
  <si>
    <t>HPFB Status</t>
  </si>
  <si>
    <t>DHPP Touchpoint and Document Conversion flow for RDS accordions</t>
  </si>
  <si>
    <t>DHPP Touchpoint and follow up</t>
  </si>
  <si>
    <t>DHPP Touchpoint, call about access to review document data; Document Conversion flow for RDS accordions and property</t>
  </si>
  <si>
    <t>DHPP backlog refinement, XML PM review; Document Conversion flow for RDS properties</t>
  </si>
  <si>
    <t>Document Conversion for RDS properties in TEI Header</t>
  </si>
  <si>
    <t>HLTH + PHSA</t>
  </si>
  <si>
    <t>Career Expo</t>
  </si>
  <si>
    <t>BC Program Call</t>
  </si>
  <si>
    <t>Document Conversion for RDS properties in TEI Header; Governance and DHPP Touchpoint</t>
  </si>
  <si>
    <t>Document Conversion for RDS properties flow</t>
  </si>
  <si>
    <t>DHPP and CVT project touchpoints and follow up call about RPT requirements</t>
  </si>
  <si>
    <t>Weekly review calls for DHPP and XML PM; completing changes for v1.0 transforms</t>
  </si>
  <si>
    <t>was 3/2</t>
  </si>
  <si>
    <t>PHSA HIE</t>
  </si>
  <si>
    <t xml:space="preserve">HPFB </t>
  </si>
  <si>
    <t>Document Conversion for RDS Cancellation properties, DHPP Touchpoint</t>
  </si>
  <si>
    <t>Remembrance Day</t>
  </si>
  <si>
    <t>Document Conversion for RDS Cancellation properties, DHPP Data Element Design Discussion</t>
  </si>
  <si>
    <t>DAY OFF</t>
  </si>
  <si>
    <t>Sick</t>
  </si>
  <si>
    <t>LIFT ERG</t>
  </si>
  <si>
    <t>PLIS Reg</t>
  </si>
  <si>
    <t>DHPP and XML PM Review calls and TEI Conversion for SSR documents</t>
  </si>
  <si>
    <t>DHPP Touchbase and TEI Conversion for SSR documents</t>
  </si>
  <si>
    <t>CVT Mobile App Touchbase and TEI Conversion for SSR documents</t>
  </si>
  <si>
    <t>HPFB Maturity</t>
  </si>
  <si>
    <t>DHPP Touchbase and TEI Document Conversion for RDS/SSR</t>
  </si>
  <si>
    <t>DHPP Touchbase and Maturity Model for Consumer Mobile</t>
  </si>
  <si>
    <t>CVT  scrum and Consumer Mobile Msturity Model</t>
  </si>
  <si>
    <t>DHPP Touvchbase, TEI Document Conversion for RDS/SSR</t>
  </si>
  <si>
    <t>DHPP Touchbase</t>
  </si>
  <si>
    <t>HPFB DHPP.5</t>
  </si>
  <si>
    <t>DHPP Touchbase, Governance and SBD TEI Conversion</t>
  </si>
  <si>
    <t>DHPP Touchbase and Maturity Model Review, SBD TEI Conversion</t>
  </si>
  <si>
    <t>DHPP Touchbase and SBD TEI Conversion</t>
  </si>
  <si>
    <t>CVT Restart call and DHPP Touchbase</t>
  </si>
  <si>
    <t>HPFB CVT Planning</t>
  </si>
  <si>
    <t>HPFB DC+.5</t>
  </si>
  <si>
    <t>CVT API Discussion and Planning; TEI Conversion fior DIN Extraction and other metadata</t>
  </si>
  <si>
    <t>DHPP Touchpoint abd TEI Conversion for DIN Extraction</t>
  </si>
  <si>
    <t>DHPP and XML Review calls; TEI Conversion for DIN Extraction</t>
  </si>
  <si>
    <t>HPFB TB</t>
  </si>
  <si>
    <t>HPFB DC SBD PAAT</t>
  </si>
  <si>
    <t>HPFB TB+</t>
  </si>
  <si>
    <t>HPFB MD</t>
  </si>
  <si>
    <t>TEI Conversion for SBD Sections and Properties</t>
  </si>
  <si>
    <t>DHPP Touchbase and Governance calls;</t>
  </si>
  <si>
    <t>XML PM Touchbase call and TEI Conversion fior SBD Sections and Properties</t>
  </si>
  <si>
    <t xml:space="preserve">DHPP Touchbase and Medical Devices calls and TEI Conversion for SBD Sections and Properties </t>
  </si>
  <si>
    <t>XML PM Review call and TEI Conversion for SBD Sections and Properties</t>
  </si>
  <si>
    <t>Time Off</t>
  </si>
  <si>
    <t>Time off</t>
  </si>
  <si>
    <t>DHPP Touchbase and Review Document Conversion documentation</t>
  </si>
  <si>
    <t>Refactoring Review Document Transforms</t>
  </si>
  <si>
    <t>DHPP Touchbase; SBD with non-breaking spaces</t>
  </si>
  <si>
    <t>DHPP Sprint Refinement; Contact Information from RDS, SBD, SSR</t>
  </si>
  <si>
    <t>TEI NBSP and SDT issue investigation; XML PM and DHPP Touchbase</t>
  </si>
  <si>
    <t>Fixing Submission Types in RDS, removed from SBD</t>
  </si>
  <si>
    <t>DHPP Touchbase call and resolution of various issues</t>
  </si>
  <si>
    <t>DHPP Sprint Refinement and review document issue resolution; XML PM French label updates</t>
  </si>
  <si>
    <t>DHPP Touchbase call; XML PM French labels</t>
  </si>
  <si>
    <t>DHPP Touchbase call, working on hyperlinks</t>
  </si>
  <si>
    <t>DHPP Touchbase call and discussion about DHPP and COVID Portal, resolving issues with contacts</t>
  </si>
  <si>
    <t>DHPP Touchbase call and resolving issues with various things</t>
  </si>
  <si>
    <t>DHPP Sprint Refinement and documentation</t>
  </si>
  <si>
    <t>DHPP Touchbase call; working on SBD Section 7 conversion</t>
  </si>
  <si>
    <t>DHPP Touchbase call, working on SBD Section 7 conversion</t>
  </si>
  <si>
    <t>DHPP Resource Publication Updates Call and SBD Section 7</t>
  </si>
  <si>
    <t>DHPP Sprint Refinement and XML PM Review call</t>
  </si>
  <si>
    <t>DHPP Touchbase and training calls, SBD Section 7 subsection accordions</t>
  </si>
  <si>
    <t>DHPP Touchbase call, working on SBD Section 7 subsection accordions</t>
  </si>
  <si>
    <t>DHPP Touchbase call; working on SBD Section 7 subsection accordions</t>
  </si>
  <si>
    <t>DHPP Sprint Refinement and DHPP User Acceptance defect resolution</t>
  </si>
  <si>
    <t>Sperri</t>
  </si>
  <si>
    <t>chicken breast</t>
  </si>
  <si>
    <t>stock</t>
  </si>
  <si>
    <t>rice</t>
  </si>
  <si>
    <t>fish</t>
  </si>
  <si>
    <t>rice cakes</t>
  </si>
  <si>
    <t>eggs</t>
  </si>
  <si>
    <t>avocado</t>
  </si>
  <si>
    <t>bananas</t>
  </si>
  <si>
    <t>yoggu</t>
  </si>
  <si>
    <t>bone broth</t>
  </si>
  <si>
    <t>Morning</t>
  </si>
  <si>
    <t>two rice cakes, pb</t>
  </si>
  <si>
    <t>mashed potatoes and carrots</t>
  </si>
  <si>
    <t>Afternoon</t>
  </si>
  <si>
    <t>Evening</t>
  </si>
  <si>
    <t>two rice cakes with peanut butter and 1/2 banana, two cups of water with electrolytes</t>
  </si>
  <si>
    <t>one cup mango smoothie (frozen mango, banana, apple, OJ)</t>
  </si>
  <si>
    <t>hard-boiled egg with serving of serving of mashed potato and carrots about one cup</t>
  </si>
  <si>
    <t>half avocado with serving of mashed potato and carrots (about 1 cup), turmeric herbal tea</t>
  </si>
  <si>
    <t>rice, fish, broth (about one cup, half a serving of fish)</t>
  </si>
  <si>
    <t>rice, fish, egg (about one cup, half a serving of fish)</t>
  </si>
  <si>
    <t xml:space="preserve">one cup mango smoothie (frozen mango, banana, OJ) </t>
  </si>
  <si>
    <t>one serving rice, one tin tuna</t>
  </si>
  <si>
    <t>one cup rice, two rice cakes with PB, one tin salmon</t>
  </si>
  <si>
    <t>Wednesday</t>
  </si>
  <si>
    <t>chamomile tea, rice cake with peanut butter and 1/2 banana</t>
  </si>
  <si>
    <t>chamomile tea, 1 cup rice, 1/4 avocado, hard-boiled egg</t>
  </si>
  <si>
    <t xml:space="preserve">1 cup rice and chicken broth, 2 rice cakes with peanut butter and 1/2 banana </t>
  </si>
  <si>
    <t>one cup fish congee, one cup mango-banana-apple smoothie</t>
  </si>
  <si>
    <t>2 rice cakes, hard-boiled egg, 1/4 avocado</t>
  </si>
  <si>
    <t xml:space="preserve">1/2 chicken breast (boiled), chicken stock, carrots, potatoes </t>
  </si>
  <si>
    <t>turmeric herbal tea, two rice cakes with peanut butter</t>
  </si>
  <si>
    <t>rice, chicken; 2 cups water with electrolytes</t>
  </si>
  <si>
    <t>mashed potatoes and egg; chamomile tea</t>
  </si>
  <si>
    <t>rice cake with PB, 1/2 banana, 1/2 chicken breast, stock, carrots potatoes</t>
  </si>
  <si>
    <t>Sperri and one cup bone broth</t>
  </si>
  <si>
    <t>one cup rice with honey and banana</t>
  </si>
  <si>
    <t>one cup mango smoothie (frozen mango, banana, apple, OJ), hard-boiled egg</t>
  </si>
  <si>
    <t>2 rice crackers with half a banana, water with electrolytes</t>
  </si>
  <si>
    <t>2 rice crackers with 1/2 banana, electrolytes/water</t>
  </si>
  <si>
    <t>DHPP</t>
  </si>
  <si>
    <t>NoBill</t>
  </si>
  <si>
    <t>April</t>
  </si>
  <si>
    <t>HC Notes</t>
  </si>
  <si>
    <t>French Label changes for XML PM; DHPP touchbase</t>
  </si>
  <si>
    <t>TA 4500451977 began in March/April 2023 (FY24)</t>
  </si>
  <si>
    <t>NB and QD Notes</t>
  </si>
  <si>
    <t>DHPP Touchpoint, Governance, Architecture discussion with Mike J</t>
  </si>
  <si>
    <t>DHPP Touchpoint; XML PM Weekly Touchpoint</t>
  </si>
  <si>
    <t>Good Friday</t>
  </si>
  <si>
    <t>DHPP Touchpoint and XML PM Review calls; getting French Labels ready for checkin</t>
  </si>
  <si>
    <t>Stat</t>
  </si>
  <si>
    <t>1 hour IDAM Services Bid</t>
  </si>
  <si>
    <t>DHPP TP; check in v_1_0 changes; DHPP bug fix for #231; arch discussion with Mike J</t>
  </si>
  <si>
    <t>DHPP TP; RPT bug fixed for #294, #311</t>
  </si>
  <si>
    <t>DHPP TP; RPT bug fixes for #310</t>
  </si>
  <si>
    <t>Bill to ADMS Bid P.3000000002.001.01</t>
  </si>
  <si>
    <t>Go-live preparation activities for DHP-RPT</t>
  </si>
  <si>
    <t>Issue resolution prior to DHP-RPT go-live</t>
  </si>
  <si>
    <t>DHPP TP; Governance; Architecture discussion with Mike J</t>
  </si>
  <si>
    <t>DHPP and XML PM Review Calls and various RPT issue fixes</t>
  </si>
  <si>
    <t>DHPP and XML PM Review Calls and RPT go-live preparation</t>
  </si>
  <si>
    <t xml:space="preserve">DHPP/RPT go-live </t>
  </si>
  <si>
    <t>DHPP touchpoint and DHPP/RPT architecture and go-live calls</t>
  </si>
  <si>
    <t>DHPP touchpoint and DHPP/RPT architecture and go-live calls; dhp-tei-dev environment</t>
  </si>
  <si>
    <t>DHPP/RPT Calls and RPT post-go-live cleanup;XML PM Roadmap slides</t>
  </si>
  <si>
    <t>RPT post-go-live cleanup and issues; architecture chat with Mike J, DHPP touchpoint; call with docuBridge</t>
  </si>
  <si>
    <t>DHPP/TEI Footnotes and References in SSR</t>
  </si>
  <si>
    <t>DHPP/TEI #335, #336, DHPP touchpoint</t>
  </si>
  <si>
    <t>Picking Jack up from airport</t>
  </si>
  <si>
    <t xml:space="preserve">DHPP/RPT and XML PM Review Calls; Lessons Learned </t>
  </si>
  <si>
    <t>DHPP touchpoint and fixes for SSR publication for mercaptopurine</t>
  </si>
  <si>
    <t>Development environment clean up and architecture chat</t>
  </si>
  <si>
    <t>Piers leave</t>
  </si>
  <si>
    <t>XML PM and DHPP call and working on PMI Revision Date</t>
  </si>
  <si>
    <t>DHPP touchpoint and Lettered List fix</t>
  </si>
  <si>
    <t>DHPP touchpoint and Governance call, and Lettered List fix</t>
  </si>
  <si>
    <t>DHPP call and working on PMI Revision Date</t>
  </si>
  <si>
    <t>Review of RDS and RDS Cancellation; DHPP and XML PM Review calls</t>
  </si>
  <si>
    <t>Try and bump XML PM up to 12 hours a week, ramp down DHPP</t>
  </si>
  <si>
    <t>stat holiday</t>
  </si>
  <si>
    <t>DHPP touchpoint and XML PM upload prototype</t>
  </si>
  <si>
    <t>Support for DHP-TEI application operations; working with DocuBridge Samples</t>
  </si>
  <si>
    <t>Developing DHP 1.2 features; working with docuBridge Samples</t>
  </si>
  <si>
    <t>Developing DHP 1.2 features;working with docuBridge Samples</t>
  </si>
  <si>
    <t>Requirements for document templates</t>
  </si>
  <si>
    <t>Build promote path for DHP TEI</t>
  </si>
  <si>
    <t>XML PM Upload prototype</t>
  </si>
  <si>
    <t>Sick day</t>
  </si>
  <si>
    <t>XML PM and DHPP Review Calls; Architecture documentation for XML PM</t>
  </si>
  <si>
    <t>DHPP Touchpoint and Backlog Refinement</t>
  </si>
  <si>
    <t>XML PM Refactoring and calls about Medical Devices; working with samples from DocuBridge</t>
  </si>
  <si>
    <t>Calls and working with samples from DocuBridge</t>
  </si>
  <si>
    <t>XML PM Upload using XML Backbone</t>
  </si>
  <si>
    <t>XML PM Review call; XML Basic and PMI Section views for XML PM</t>
  </si>
  <si>
    <t>DHPP touchpoint; XML Basic and PMI Section views for XML PM</t>
  </si>
  <si>
    <t>DHPP Touchpoint; XML Basic and PMI Section views for XML PM</t>
  </si>
  <si>
    <t>DHPP touchpoint; XML PM Upload</t>
  </si>
  <si>
    <t>DHPP touchpoint, Project Status, PMI section views for XML PM and conformance tests for TEI application</t>
  </si>
  <si>
    <t>DHPP touchpoint, PMI section views for XML PM and conformance tests for TEI application</t>
  </si>
  <si>
    <t>DHPP touchpoint, PMI section views for XML PM</t>
  </si>
  <si>
    <t>DHPP Touchbase, Med Devices and Search Date calls; XML PM French Labels</t>
  </si>
  <si>
    <t>DHPP Touchbase; XML PM French Labels and Refactoring</t>
  </si>
  <si>
    <t>Med Device, DHPP, and XML PM calls; XML PM TOC issues</t>
  </si>
  <si>
    <t>DHPP call; Med Device Prep work</t>
  </si>
  <si>
    <t>French Product Label and Physical Quantity Commas</t>
  </si>
  <si>
    <t>Kanban discussion; DHPP Touchpoint</t>
  </si>
  <si>
    <t>DHPP Touchpoint</t>
  </si>
  <si>
    <t>PBCS</t>
  </si>
  <si>
    <t>DHPP and XML PM Review Calls</t>
  </si>
  <si>
    <t>DHPP Touchpoint and working with LRM samples</t>
  </si>
  <si>
    <t>TEI Conversion of LRM Content</t>
  </si>
  <si>
    <t>DHPP Touchpoint and TEI Conversion of LRM Context Data</t>
  </si>
  <si>
    <t>TEI Conversion of LRM Content; XML PM Review call and committing v_1_0 changes with French Labels and Refactoring</t>
  </si>
  <si>
    <t>DHPP Touchpoint and some lessons learned</t>
  </si>
  <si>
    <t>Documentation for LRM-RDS conversion</t>
  </si>
  <si>
    <t>Documentation and review for LRM-RDS conversion</t>
  </si>
  <si>
    <t>DHPP/RPT Release 1.1.4 go-live</t>
  </si>
  <si>
    <t>XML PM Project closure activities and DHPP Standup</t>
  </si>
  <si>
    <t>Daily check in</t>
  </si>
  <si>
    <t>Daily Check in</t>
  </si>
  <si>
    <t>DHPP transition documentation</t>
  </si>
  <si>
    <t>July PBCS MCTT Total</t>
  </si>
  <si>
    <t>issue #374 with RDS Cancellation</t>
  </si>
  <si>
    <t>XML PM questions about xmChange in lists</t>
  </si>
  <si>
    <t>Issue investigation #375 and XML PM #174 (xmChange in lists)</t>
  </si>
  <si>
    <t>Review calls</t>
  </si>
  <si>
    <t>New burn down starting August 9 with new bridging TA</t>
  </si>
  <si>
    <t>xmChange investigation</t>
  </si>
  <si>
    <t>DHPP status calls in between contracts</t>
  </si>
  <si>
    <t>xmChange investigation and Prevnar 20 investigation</t>
  </si>
  <si>
    <t>XML PM Planning and DHPP touchbase</t>
  </si>
  <si>
    <t>DHPP touchbase and backlog review for XML PM and DHPP</t>
  </si>
  <si>
    <t>Vacation, including next week</t>
  </si>
  <si>
    <t>Planning for DHPP v.1.1.5 and issue resolution</t>
  </si>
  <si>
    <t>Labour Day Stat</t>
  </si>
  <si>
    <t>Prototype zipping XML PM internally</t>
  </si>
  <si>
    <t>Writing Decision documents for XML PM zip and Basic/Print View</t>
  </si>
  <si>
    <t>Final preparation for demonstration of XML PM zip and Basic view</t>
  </si>
  <si>
    <t>TEI Issue resolution for 1.1.5 release #392 non-breaking hyphens in section headings</t>
  </si>
  <si>
    <t>XML PM call and investigation related to #392 non-breaking hyphens in section headings</t>
  </si>
  <si>
    <t>Wrapping up issue resolution for 1.1.5 release</t>
  </si>
  <si>
    <t>Deployment readiness for DHP/RPT 1.1.5 release</t>
  </si>
  <si>
    <t>Production deployment of DHP/RPT 1.1.5 release</t>
  </si>
  <si>
    <t>Follow up to Production deployment</t>
  </si>
  <si>
    <t>Housekeeping in DHP-TEI Postman</t>
  </si>
  <si>
    <t>Adjusted to add 5 more hours September 20th</t>
  </si>
  <si>
    <t>Weekly XML PM and DHPP calls, PAAT call, and Tecvayli hyphen issues</t>
  </si>
  <si>
    <t>Documentation and future roadmap</t>
  </si>
  <si>
    <t>PHSA PCPMS</t>
  </si>
  <si>
    <t>DHPP call and follow up</t>
  </si>
  <si>
    <t>Tying up loose ends before end of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</si>
</sst>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/mm/dd;@"/>
    <numFmt numFmtId="165" formatCode="m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0" borderId="0" xfId="0" applyNumberFormat="1"/>
    <xf numFmtId="0" fontId="1" fillId="0" borderId="0" xfId="0" applyFont="1"/>
    <xf numFmtId="16" fontId="0" fillId="0" borderId="0" xfId="0" applyNumberFormat="1"/>
    <xf numFmtId="0" fontId="0" fillId="5" borderId="0" xfId="0" applyFill="1"/>
    <xf numFmtId="0" fontId="0" fillId="0" borderId="0" xfId="0" quotePrefix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16" fontId="0" fillId="0" borderId="0" xfId="0" quotePrefix="1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86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30-6CFA-4110-B9EE-B559AAB46D2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31-6CFA-4110-B9EE-B559AAB46D2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32-6CFA-4110-B9EE-B559AAB46D2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33-6CFA-4110-B9EE-B559AAB46D2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4-6CFA-4110-B9EE-B559AAB46D2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35-6CFA-4110-B9EE-B559AAB46D20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'FY24'!$B$198:$G$198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18.5</c:v>
                </c:pt>
                <c:pt idx="3">
                  <c:v>0.5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FA-4110-B9EE-B559AAB46D20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FA-4110-B9EE-B559AAB46D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FA-4110-B9EE-B559AAB46D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FA-4110-B9EE-B559AAB46D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FA-4110-B9EE-B559AAB46D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FA-4110-B9EE-B559AAB46D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FA-4110-B9EE-B559AAB46D20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'FY24'!$B$189:$G$189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CFA-4110-B9EE-B559AAB4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B-8053-4C33-8920-05A8301783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8053-4C33-8920-05A8301783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8053-4C33-8920-05A8301783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8053-4C33-8920-05A8301783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8053-4C33-8920-05A8301783F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8053-4C33-8920-05A8301783FE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'FY24'!$B$180:$G$180</c:f>
              <c:numCache>
                <c:formatCode>General</c:formatCode>
                <c:ptCount val="6"/>
                <c:pt idx="0">
                  <c:v>4.5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053-4C33-8920-05A8301783FE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053-4C33-8920-05A830178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053-4C33-8920-05A830178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053-4C33-8920-05A830178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053-4C33-8920-05A8301783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053-4C33-8920-05A8301783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053-4C33-8920-05A8301783FE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'FY24'!$B$171:$G$171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16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053-4C33-8920-05A83017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B-3470-4C9E-8021-41433E89CEB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3470-4C9E-8021-41433E89CEB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3470-4C9E-8021-41433E89CEB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3470-4C9E-8021-41433E89CEB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3470-4C9E-8021-41433E89CEB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3470-4C9E-8021-41433E89CEB1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'FY24'!$B$162:$G$162</c:f>
              <c:numCache>
                <c:formatCode>General</c:formatCode>
                <c:ptCount val="6"/>
                <c:pt idx="0">
                  <c:v>9.5</c:v>
                </c:pt>
                <c:pt idx="1">
                  <c:v>0</c:v>
                </c:pt>
                <c:pt idx="2">
                  <c:v>7</c:v>
                </c:pt>
                <c:pt idx="3">
                  <c:v>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470-4C9E-8021-41433E89CEB1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470-4C9E-8021-41433E89C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470-4C9E-8021-41433E89C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470-4C9E-8021-41433E89C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470-4C9E-8021-41433E89C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470-4C9E-8021-41433E89CE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470-4C9E-8021-41433E89CEB1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'FY24'!$B$153:$G$153</c:f>
              <c:numCache>
                <c:formatCode>General</c:formatCode>
                <c:ptCount val="6"/>
                <c:pt idx="0">
                  <c:v>9.5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70-4C9E-8021-41433E89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2023-09-11 </a:t>
            </a:r>
            <a:br>
              <a:rPr lang="en-CA" baseline="0"/>
            </a:br>
            <a:r>
              <a:rPr lang="en-CA" baseline="0"/>
              <a:t>to 2023-09-29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B-3B58-49A7-A23B-6F552523CD4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3B58-49A7-A23B-6F552523CD4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3B58-49A7-A23B-6F552523CD4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3B58-49A7-A23B-6F552523CD4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3B58-49A7-A23B-6F552523CD4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3B58-49A7-A23B-6F552523CD4D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'FY24'!$B$216:$G$216</c:f>
              <c:numCache>
                <c:formatCode>General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5</c:v>
                </c:pt>
                <c:pt idx="3">
                  <c:v>19.5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58-49A7-A23B-6F552523CD4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B58-49A7-A23B-6F552523CD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B58-49A7-A23B-6F552523CD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B58-49A7-A23B-6F552523CD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B58-49A7-A23B-6F552523CD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B58-49A7-A23B-6F552523CD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B58-49A7-A23B-6F552523CD4D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'FY24'!$B$207:$G$207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5.5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58-49A7-A23B-6F552523CD4D}"/>
            </c:ext>
          </c:extLst>
        </c:ser>
        <c:ser>
          <c:idx val="2"/>
          <c:order val="2"/>
          <c:val>
            <c:numRef>
              <c:f>'FY24'!$B$225:$G$225</c:f>
              <c:numCache>
                <c:formatCode>General</c:formatCode>
                <c:ptCount val="6"/>
                <c:pt idx="0">
                  <c:v>12.5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2.5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66-47F7-A2DF-D5AEC503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Sheet2!$B$20:$B$28</c:f>
              <c:strCache>
                <c:ptCount val="9"/>
                <c:pt idx="0">
                  <c:v>M2021-06</c:v>
                </c:pt>
                <c:pt idx="1">
                  <c:v>M2021-07</c:v>
                </c:pt>
                <c:pt idx="2">
                  <c:v>M2021-08</c:v>
                </c:pt>
                <c:pt idx="3">
                  <c:v>M2021-09</c:v>
                </c:pt>
                <c:pt idx="4">
                  <c:v>M2021-10</c:v>
                </c:pt>
                <c:pt idx="5">
                  <c:v>M2021-11</c:v>
                </c:pt>
                <c:pt idx="6">
                  <c:v>M2021-12</c:v>
                </c:pt>
                <c:pt idx="7">
                  <c:v>M2022-01</c:v>
                </c:pt>
                <c:pt idx="8">
                  <c:v>M2022-02</c:v>
                </c:pt>
              </c:strCache>
            </c:strRef>
          </c:cat>
          <c:val>
            <c:numRef>
              <c:f>Sheet2!$C$20:$C$28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14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1-4525-B5AE-2C26F3D4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61088"/>
        <c:axId val="491770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Sheet2!$B$20:$B$28</c:f>
              <c:strCache>
                <c:ptCount val="9"/>
                <c:pt idx="0">
                  <c:v>M2021-06</c:v>
                </c:pt>
                <c:pt idx="1">
                  <c:v>M2021-07</c:v>
                </c:pt>
                <c:pt idx="2">
                  <c:v>M2021-08</c:v>
                </c:pt>
                <c:pt idx="3">
                  <c:v>M2021-09</c:v>
                </c:pt>
                <c:pt idx="4">
                  <c:v>M2021-10</c:v>
                </c:pt>
                <c:pt idx="5">
                  <c:v>M2021-11</c:v>
                </c:pt>
                <c:pt idx="6">
                  <c:v>M2021-12</c:v>
                </c:pt>
                <c:pt idx="7">
                  <c:v>M2022-01</c:v>
                </c:pt>
                <c:pt idx="8">
                  <c:v>M2022-02</c:v>
                </c:pt>
              </c:strCache>
            </c:strRef>
          </c:cat>
          <c:val>
            <c:numRef>
              <c:f>Sheet2!$D$20:$D$28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1-4525-B5AE-2C26F3D4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61088"/>
        <c:axId val="491770272"/>
      </c:lineChart>
      <c:catAx>
        <c:axId val="4917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70272"/>
        <c:crosses val="autoZero"/>
        <c:auto val="1"/>
        <c:lblAlgn val="ctr"/>
        <c:lblOffset val="100"/>
        <c:noMultiLvlLbl val="0"/>
      </c:catAx>
      <c:valAx>
        <c:axId val="491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1290637</xdr:colOff>
      <xdr:row>182</xdr:row>
      <xdr:rowOff>5953</xdr:rowOff>
    </xdr:from>
    <xdr:to>
      <xdr:col>16</xdr:col>
      <xdr:colOff>631031</xdr:colOff>
      <xdr:row>199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07915-96FA-B265-85FC-445C4A03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1285875</xdr:colOff>
      <xdr:row>163</xdr:row>
      <xdr:rowOff>178593</xdr:rowOff>
    </xdr:from>
    <xdr:to>
      <xdr:col>16</xdr:col>
      <xdr:colOff>631031</xdr:colOff>
      <xdr:row>180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E575E-55FB-40F1-8E10-9890B2FB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</xdr:colOff>
      <xdr:row>146</xdr:row>
      <xdr:rowOff>5953</xdr:rowOff>
    </xdr:from>
    <xdr:to>
      <xdr:col>16</xdr:col>
      <xdr:colOff>636983</xdr:colOff>
      <xdr:row>162</xdr:row>
      <xdr:rowOff>148828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7D5B3-8C4F-48B4-9B99-FDEDE8FF3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200</xdr:row>
      <xdr:rowOff>11906</xdr:rowOff>
    </xdr:from>
    <xdr:to>
      <xdr:col>17</xdr:col>
      <xdr:colOff>23812</xdr:colOff>
      <xdr:row>226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B70A4-8CCC-4335-9F33-407F6592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534456</xdr:colOff>
      <xdr:row>14</xdr:row>
      <xdr:rowOff>141816</xdr:rowOff>
    </xdr:from>
    <xdr:to>
      <xdr:col>26</xdr:col>
      <xdr:colOff>158749</xdr:colOff>
      <xdr:row>52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opLeftCell="A6" workbookViewId="0">
      <selection activeCell="H12" sqref="H1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12</v>
      </c>
      <c r="E1" t="s">
        <v>2</v>
      </c>
      <c r="F1" t="s">
        <v>3</v>
      </c>
    </row>
    <row r="2" spans="1:7" x14ac:dyDescent="0.45">
      <c r="A2">
        <v>8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</row>
    <row r="3" spans="1:7" x14ac:dyDescent="0.45">
      <c r="A3">
        <v>9</v>
      </c>
      <c r="B3" s="7" t="s">
        <v>4</v>
      </c>
      <c r="C3" s="7" t="s">
        <v>4</v>
      </c>
      <c r="D3" s="7" t="s">
        <v>4</v>
      </c>
      <c r="E3" s="7" t="s">
        <v>4</v>
      </c>
      <c r="F3" s="7" t="s">
        <v>4</v>
      </c>
    </row>
    <row r="4" spans="1:7" x14ac:dyDescent="0.45">
      <c r="A4">
        <v>10</v>
      </c>
      <c r="B4" s="7" t="s">
        <v>5</v>
      </c>
      <c r="C4" s="7" t="s">
        <v>5</v>
      </c>
      <c r="D4" s="7" t="s">
        <v>5</v>
      </c>
      <c r="E4" s="7" t="s">
        <v>4</v>
      </c>
      <c r="F4" s="7" t="s">
        <v>5</v>
      </c>
    </row>
    <row r="5" spans="1:7" x14ac:dyDescent="0.45">
      <c r="A5">
        <v>11</v>
      </c>
      <c r="B5" s="7" t="s">
        <v>4</v>
      </c>
      <c r="C5" t="s">
        <v>5</v>
      </c>
      <c r="D5" s="7" t="s">
        <v>6</v>
      </c>
      <c r="E5" s="7" t="s">
        <v>4</v>
      </c>
      <c r="F5" s="7" t="s">
        <v>4</v>
      </c>
    </row>
    <row r="6" spans="1:7" x14ac:dyDescent="0.45">
      <c r="A6">
        <v>12</v>
      </c>
      <c r="B6" s="1"/>
      <c r="C6" s="1"/>
      <c r="D6" s="1"/>
      <c r="E6" s="1"/>
      <c r="F6" s="1"/>
    </row>
    <row r="7" spans="1:7" x14ac:dyDescent="0.45">
      <c r="A7">
        <v>1</v>
      </c>
      <c r="B7" t="s">
        <v>6</v>
      </c>
      <c r="C7" t="s">
        <v>6</v>
      </c>
      <c r="D7" s="7" t="s">
        <v>4</v>
      </c>
      <c r="E7" t="s">
        <v>5</v>
      </c>
      <c r="F7" t="s">
        <v>4</v>
      </c>
    </row>
    <row r="8" spans="1:7" x14ac:dyDescent="0.45">
      <c r="A8">
        <v>2</v>
      </c>
      <c r="B8" t="s">
        <v>6</v>
      </c>
      <c r="C8" t="s">
        <v>6</v>
      </c>
      <c r="D8" s="7" t="s">
        <v>4</v>
      </c>
      <c r="E8" t="s">
        <v>5</v>
      </c>
      <c r="F8" t="s">
        <v>4</v>
      </c>
    </row>
    <row r="9" spans="1:7" x14ac:dyDescent="0.45">
      <c r="A9">
        <v>3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</row>
    <row r="10" spans="1:7" x14ac:dyDescent="0.45">
      <c r="A10">
        <v>4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</row>
    <row r="12" spans="1:7" x14ac:dyDescent="0.45">
      <c r="F12">
        <v>2020</v>
      </c>
      <c r="G12">
        <v>2021</v>
      </c>
    </row>
    <row r="13" spans="1:7" x14ac:dyDescent="0.45">
      <c r="A13" t="s">
        <v>8</v>
      </c>
      <c r="F13">
        <v>20</v>
      </c>
      <c r="G13">
        <v>10</v>
      </c>
    </row>
    <row r="14" spans="1:7" x14ac:dyDescent="0.45">
      <c r="A14" t="s">
        <v>9</v>
      </c>
      <c r="F14">
        <v>10</v>
      </c>
      <c r="G14">
        <v>5</v>
      </c>
    </row>
    <row r="15" spans="1:7" x14ac:dyDescent="0.45">
      <c r="A15" t="s">
        <v>10</v>
      </c>
      <c r="F15">
        <v>10</v>
      </c>
      <c r="G15">
        <v>25</v>
      </c>
    </row>
    <row r="16" spans="1:7" x14ac:dyDescent="0.45">
      <c r="F16">
        <f>SUM(F13:F15)</f>
        <v>40</v>
      </c>
      <c r="G16">
        <f>SUM(G13:G15)</f>
        <v>40</v>
      </c>
    </row>
    <row r="19" spans="1:1" x14ac:dyDescent="0.45">
      <c r="A19" t="s">
        <v>11</v>
      </c>
    </row>
  </sheetData>
  <conditionalFormatting sqref="B2:F10">
    <cfRule type="containsText" dxfId="867" priority="1" operator="containsText" text="EIS">
      <formula>NOT(ISERROR(SEARCH("EIS",B2)))</formula>
    </cfRule>
    <cfRule type="cellIs" dxfId="866" priority="2" operator="equal">
      <formula>"SPM"</formula>
    </cfRule>
    <cfRule type="cellIs" dxfId="865" priority="3" operator="equal">
      <formula>"PRIME"</formula>
    </cfRule>
    <cfRule type="cellIs" dxfId="864" priority="4" operator="equal">
      <formula>"PLIS"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4"/>
  <sheetViews>
    <sheetView tabSelected="1" zoomScale="80" zoomScaleNormal="80" workbookViewId="0">
      <pane xSplit="8" ySplit="1" topLeftCell="I195" activePane="bottomRight" state="frozen"/>
      <selection pane="topRight" activeCell="H1" sqref="H1"/>
      <selection pane="bottomLeft" activeCell="A2" sqref="A2"/>
      <selection pane="bottomRight" activeCell="D224" sqref="D224"/>
    </sheetView>
  </sheetViews>
  <sheetFormatPr defaultRowHeight="14.25" x14ac:dyDescent="0.45"/>
  <cols>
    <col min="1" max="1" width="9.9296875" bestFit="1" customWidth="1"/>
    <col min="8" max="8" width="8.796875" customWidth="1"/>
    <col min="11" max="11" width="7.06640625" customWidth="1"/>
    <col min="12" max="12" width="57.796875" customWidth="1"/>
    <col min="13" max="13" width="18.06640625" customWidth="1"/>
  </cols>
  <sheetData>
    <row r="1" spans="1:13" x14ac:dyDescent="0.45">
      <c r="B1" t="s">
        <v>14</v>
      </c>
      <c r="C1" t="s">
        <v>68</v>
      </c>
      <c r="D1" t="s">
        <v>681</v>
      </c>
      <c r="E1" t="s">
        <v>1080</v>
      </c>
      <c r="F1" t="s">
        <v>1148</v>
      </c>
      <c r="G1" t="s">
        <v>1081</v>
      </c>
      <c r="H1" t="s">
        <v>187</v>
      </c>
      <c r="J1" t="s">
        <v>190</v>
      </c>
      <c r="K1" t="s">
        <v>192</v>
      </c>
      <c r="L1" t="s">
        <v>1083</v>
      </c>
      <c r="M1" t="s">
        <v>1086</v>
      </c>
    </row>
    <row r="2" spans="1:13" x14ac:dyDescent="0.45">
      <c r="K2" s="7">
        <v>55</v>
      </c>
      <c r="L2" s="7" t="s">
        <v>1085</v>
      </c>
    </row>
    <row r="3" spans="1:13" x14ac:dyDescent="0.45">
      <c r="A3" t="s">
        <v>1082</v>
      </c>
      <c r="B3" t="s">
        <v>14</v>
      </c>
      <c r="C3" t="s">
        <v>68</v>
      </c>
      <c r="D3" t="s">
        <v>681</v>
      </c>
      <c r="E3" t="s">
        <v>1080</v>
      </c>
      <c r="G3" t="s">
        <v>1081</v>
      </c>
    </row>
    <row r="4" spans="1:13" x14ac:dyDescent="0.45">
      <c r="A4" s="2">
        <v>45019</v>
      </c>
      <c r="B4">
        <v>3.5</v>
      </c>
      <c r="D4">
        <v>2</v>
      </c>
      <c r="E4">
        <v>2</v>
      </c>
      <c r="H4">
        <f t="shared" ref="H4:H9" si="0">SUM(B4:G4)</f>
        <v>7.5</v>
      </c>
      <c r="J4">
        <f>SUM(D4:E4)</f>
        <v>4</v>
      </c>
      <c r="K4" s="21">
        <f>K2-SUM(D4:E4)/7.5</f>
        <v>54.466666666666669</v>
      </c>
      <c r="L4" t="s">
        <v>1084</v>
      </c>
    </row>
    <row r="5" spans="1:13" x14ac:dyDescent="0.45">
      <c r="A5" s="2">
        <f>A4+1</f>
        <v>45020</v>
      </c>
      <c r="B5">
        <v>4</v>
      </c>
      <c r="E5">
        <v>3.5</v>
      </c>
      <c r="H5">
        <f t="shared" si="0"/>
        <v>7.5</v>
      </c>
      <c r="J5">
        <f>SUM(D5:E5)</f>
        <v>3.5</v>
      </c>
      <c r="K5" s="21">
        <f>K4-SUM(D5:E5)/7.5</f>
        <v>54</v>
      </c>
      <c r="L5" t="s">
        <v>1087</v>
      </c>
    </row>
    <row r="6" spans="1:13" x14ac:dyDescent="0.45">
      <c r="A6" s="2">
        <f>A4+2</f>
        <v>45021</v>
      </c>
      <c r="B6">
        <v>5</v>
      </c>
      <c r="D6">
        <v>1.5</v>
      </c>
      <c r="E6">
        <v>1</v>
      </c>
      <c r="H6">
        <f t="shared" si="0"/>
        <v>7.5</v>
      </c>
      <c r="J6">
        <f>SUM(D6:E6)</f>
        <v>2.5</v>
      </c>
      <c r="K6" s="21">
        <f>K5-SUM(D6:E6)/7.5</f>
        <v>53.666666666666664</v>
      </c>
      <c r="L6" t="s">
        <v>1088</v>
      </c>
      <c r="M6" t="s">
        <v>1092</v>
      </c>
    </row>
    <row r="7" spans="1:13" x14ac:dyDescent="0.45">
      <c r="A7" s="2">
        <f>A4+3</f>
        <v>45022</v>
      </c>
      <c r="B7">
        <v>4</v>
      </c>
      <c r="D7">
        <v>2.5</v>
      </c>
      <c r="E7">
        <v>1</v>
      </c>
      <c r="H7">
        <f t="shared" si="0"/>
        <v>7.5</v>
      </c>
      <c r="J7">
        <f>SUM(D7:E7)</f>
        <v>3.5</v>
      </c>
      <c r="K7" s="21">
        <f>K6-SUM(D7:E7)/7.5</f>
        <v>53.199999999999996</v>
      </c>
      <c r="L7" t="s">
        <v>1090</v>
      </c>
    </row>
    <row r="8" spans="1:13" x14ac:dyDescent="0.45">
      <c r="A8" s="2">
        <f>A4+4</f>
        <v>45023</v>
      </c>
      <c r="G8">
        <v>7.5</v>
      </c>
      <c r="H8">
        <f t="shared" si="0"/>
        <v>7.5</v>
      </c>
      <c r="J8">
        <f>SUM(D8:E8)</f>
        <v>0</v>
      </c>
      <c r="K8" s="21">
        <f>K7-SUM(D8:E8)/7.5</f>
        <v>53.199999999999996</v>
      </c>
      <c r="L8" t="s">
        <v>1089</v>
      </c>
      <c r="M8" t="s">
        <v>1091</v>
      </c>
    </row>
    <row r="9" spans="1:13" x14ac:dyDescent="0.45">
      <c r="B9">
        <f>SUM(B4:B8)</f>
        <v>16.5</v>
      </c>
      <c r="C9">
        <f>SUM(C4:C8)</f>
        <v>0</v>
      </c>
      <c r="D9">
        <f>SUM(D4:D8)</f>
        <v>6</v>
      </c>
      <c r="E9">
        <f>SUM(E4:E8)</f>
        <v>7.5</v>
      </c>
      <c r="G9">
        <f>SUM(G4:G8)</f>
        <v>7.5</v>
      </c>
      <c r="H9">
        <f t="shared" si="0"/>
        <v>37.5</v>
      </c>
    </row>
    <row r="10" spans="1:13" x14ac:dyDescent="0.45">
      <c r="B10" s="6">
        <f>B9/37.5</f>
        <v>0.44</v>
      </c>
      <c r="C10" s="6">
        <f>C9/37.5</f>
        <v>0</v>
      </c>
      <c r="D10" s="6">
        <f>D9/37.5</f>
        <v>0.16</v>
      </c>
      <c r="E10" s="6">
        <f>E9/37.5</f>
        <v>0.2</v>
      </c>
      <c r="F10" s="6"/>
      <c r="G10" s="6">
        <f>G9/37.5</f>
        <v>0.2</v>
      </c>
      <c r="H10" s="6">
        <f xml:space="preserve"> SUM(B10:G10)</f>
        <v>1</v>
      </c>
    </row>
    <row r="12" spans="1:13" x14ac:dyDescent="0.45">
      <c r="B12" t="s">
        <v>14</v>
      </c>
      <c r="C12" t="s">
        <v>68</v>
      </c>
      <c r="D12" t="s">
        <v>681</v>
      </c>
      <c r="E12" t="s">
        <v>1080</v>
      </c>
      <c r="G12" t="s">
        <v>1081</v>
      </c>
    </row>
    <row r="13" spans="1:13" x14ac:dyDescent="0.45">
      <c r="A13" s="2">
        <f>A4+7</f>
        <v>45026</v>
      </c>
      <c r="G13">
        <v>7.5</v>
      </c>
      <c r="H13">
        <f t="shared" ref="H13:H18" si="1">SUM(B13:G13)</f>
        <v>7.5</v>
      </c>
      <c r="J13">
        <f>SUM(D13:E13)</f>
        <v>0</v>
      </c>
      <c r="K13" s="21">
        <f>K8-SUM(D13:E13)/7.5</f>
        <v>53.199999999999996</v>
      </c>
      <c r="L13" t="s">
        <v>985</v>
      </c>
    </row>
    <row r="14" spans="1:13" x14ac:dyDescent="0.45">
      <c r="A14" s="2">
        <f>A13+1</f>
        <v>45027</v>
      </c>
      <c r="B14">
        <v>2</v>
      </c>
      <c r="D14">
        <v>1.5</v>
      </c>
      <c r="E14">
        <v>4</v>
      </c>
      <c r="H14">
        <f t="shared" si="1"/>
        <v>7.5</v>
      </c>
      <c r="J14">
        <f>SUM(D14:E14)</f>
        <v>5.5</v>
      </c>
      <c r="K14" s="21">
        <f>K13-SUM(D14:E14)/7.5</f>
        <v>52.466666666666661</v>
      </c>
      <c r="L14" t="s">
        <v>1093</v>
      </c>
    </row>
    <row r="15" spans="1:13" x14ac:dyDescent="0.45">
      <c r="A15" s="2">
        <f>A13+2</f>
        <v>45028</v>
      </c>
      <c r="B15">
        <v>2</v>
      </c>
      <c r="D15">
        <v>0.5</v>
      </c>
      <c r="E15">
        <v>5</v>
      </c>
      <c r="H15">
        <f t="shared" si="1"/>
        <v>7.5</v>
      </c>
      <c r="J15">
        <f>SUM(D15:E15)</f>
        <v>5.5</v>
      </c>
      <c r="K15" s="21">
        <f>K14-SUM(D15:E15)/7.5</f>
        <v>51.733333333333327</v>
      </c>
      <c r="L15" t="s">
        <v>1094</v>
      </c>
    </row>
    <row r="16" spans="1:13" x14ac:dyDescent="0.45">
      <c r="A16" s="2">
        <f>A13+3</f>
        <v>45029</v>
      </c>
      <c r="B16">
        <v>6</v>
      </c>
      <c r="D16">
        <v>0.5</v>
      </c>
      <c r="E16">
        <v>1</v>
      </c>
      <c r="H16">
        <f t="shared" si="1"/>
        <v>7.5</v>
      </c>
      <c r="J16">
        <f>SUM(D16:E16)</f>
        <v>1.5</v>
      </c>
      <c r="K16" s="21">
        <f>K15-SUM(D16:E16)/7.5</f>
        <v>51.533333333333324</v>
      </c>
      <c r="L16" t="s">
        <v>1095</v>
      </c>
    </row>
    <row r="17" spans="1:13" x14ac:dyDescent="0.45">
      <c r="A17" s="2">
        <f>A13+4</f>
        <v>45030</v>
      </c>
      <c r="B17">
        <v>3</v>
      </c>
      <c r="D17">
        <v>1</v>
      </c>
      <c r="E17">
        <v>3.5</v>
      </c>
      <c r="H17">
        <f t="shared" si="1"/>
        <v>7.5</v>
      </c>
      <c r="J17">
        <f>SUM(D17:E17)</f>
        <v>4.5</v>
      </c>
      <c r="K17" s="21">
        <f>K16-SUM(D17:E17)/7.5</f>
        <v>50.933333333333323</v>
      </c>
      <c r="L17" t="s">
        <v>1100</v>
      </c>
    </row>
    <row r="18" spans="1:13" x14ac:dyDescent="0.45">
      <c r="B18">
        <f>SUM(B13:B17)</f>
        <v>13</v>
      </c>
      <c r="C18">
        <f>SUM(C13:C17)</f>
        <v>0</v>
      </c>
      <c r="D18">
        <f>SUM(D13:D17)</f>
        <v>3.5</v>
      </c>
      <c r="E18">
        <f>SUM(E13:E17)</f>
        <v>13.5</v>
      </c>
      <c r="G18">
        <f>SUM(G13:G17)</f>
        <v>7.5</v>
      </c>
      <c r="H18">
        <f t="shared" si="1"/>
        <v>37.5</v>
      </c>
    </row>
    <row r="19" spans="1:13" x14ac:dyDescent="0.45">
      <c r="B19" s="6">
        <f>B18/37.5</f>
        <v>0.34666666666666668</v>
      </c>
      <c r="C19" s="6">
        <f>C18/37.5</f>
        <v>0</v>
      </c>
      <c r="D19" s="6">
        <f>D18/37.5</f>
        <v>9.3333333333333338E-2</v>
      </c>
      <c r="E19" s="6">
        <f>E18/37.5</f>
        <v>0.36</v>
      </c>
      <c r="F19" s="6"/>
      <c r="G19" s="6">
        <f>G18/37.5</f>
        <v>0.2</v>
      </c>
      <c r="H19" s="6">
        <f xml:space="preserve"> SUM(B19:G19)</f>
        <v>1</v>
      </c>
    </row>
    <row r="21" spans="1:13" x14ac:dyDescent="0.45">
      <c r="B21" t="s">
        <v>14</v>
      </c>
      <c r="C21" t="s">
        <v>68</v>
      </c>
      <c r="D21" t="s">
        <v>681</v>
      </c>
      <c r="E21" t="s">
        <v>1080</v>
      </c>
      <c r="G21" t="s">
        <v>1081</v>
      </c>
    </row>
    <row r="22" spans="1:13" x14ac:dyDescent="0.45">
      <c r="A22" s="2">
        <f>A13+7</f>
        <v>45033</v>
      </c>
      <c r="B22">
        <v>2.5</v>
      </c>
      <c r="E22">
        <v>5</v>
      </c>
      <c r="H22">
        <f t="shared" ref="H22:H27" si="2">SUM(B22:G22)</f>
        <v>7.5</v>
      </c>
      <c r="J22">
        <f>SUM(D22:E22)</f>
        <v>5</v>
      </c>
      <c r="K22" s="21">
        <f>K17-SUM(D22:E22)/7.5</f>
        <v>50.266666666666659</v>
      </c>
      <c r="L22" t="s">
        <v>1097</v>
      </c>
    </row>
    <row r="23" spans="1:13" x14ac:dyDescent="0.45">
      <c r="A23" s="2">
        <f>A22+1</f>
        <v>45034</v>
      </c>
      <c r="B23">
        <v>1.5</v>
      </c>
      <c r="C23">
        <v>1</v>
      </c>
      <c r="E23">
        <v>5</v>
      </c>
      <c r="H23">
        <f t="shared" si="2"/>
        <v>7.5</v>
      </c>
      <c r="J23">
        <f>SUM(D23:E23)</f>
        <v>5</v>
      </c>
      <c r="K23" s="21">
        <f>K22-SUM(D23:E23)/7.5</f>
        <v>49.599999999999994</v>
      </c>
      <c r="L23" t="s">
        <v>1099</v>
      </c>
    </row>
    <row r="24" spans="1:13" x14ac:dyDescent="0.45">
      <c r="A24" s="2">
        <f>A22+2</f>
        <v>45035</v>
      </c>
      <c r="B24">
        <v>1.5</v>
      </c>
      <c r="E24">
        <v>4</v>
      </c>
      <c r="G24">
        <v>2</v>
      </c>
      <c r="H24">
        <f t="shared" si="2"/>
        <v>7.5</v>
      </c>
      <c r="J24">
        <f>SUM(D24:E24)</f>
        <v>4</v>
      </c>
      <c r="K24" s="21">
        <f>K23-SUM(D24:E24)/7.5</f>
        <v>49.066666666666663</v>
      </c>
      <c r="L24" t="s">
        <v>1098</v>
      </c>
      <c r="M24" t="s">
        <v>1096</v>
      </c>
    </row>
    <row r="25" spans="1:13" x14ac:dyDescent="0.45">
      <c r="A25" s="2">
        <f>A22+3</f>
        <v>45036</v>
      </c>
      <c r="B25">
        <v>1.5</v>
      </c>
      <c r="C25">
        <v>1</v>
      </c>
      <c r="E25">
        <v>5</v>
      </c>
      <c r="H25">
        <f t="shared" si="2"/>
        <v>7.5</v>
      </c>
      <c r="J25">
        <f>SUM(D25:E25)</f>
        <v>5</v>
      </c>
      <c r="K25" s="21">
        <f>K24-SUM(D25:E25)/7.5</f>
        <v>48.4</v>
      </c>
      <c r="L25" t="s">
        <v>1097</v>
      </c>
    </row>
    <row r="26" spans="1:13" x14ac:dyDescent="0.45">
      <c r="A26" s="2">
        <f>A22+4</f>
        <v>45037</v>
      </c>
      <c r="B26">
        <v>4</v>
      </c>
      <c r="D26">
        <v>1.5</v>
      </c>
      <c r="E26">
        <v>2</v>
      </c>
      <c r="H26">
        <f t="shared" si="2"/>
        <v>7.5</v>
      </c>
      <c r="J26">
        <f>SUM(D26:E26)</f>
        <v>3.5</v>
      </c>
      <c r="K26" s="21">
        <f>K25-SUM(D26:E26)/7.5</f>
        <v>47.93333333333333</v>
      </c>
      <c r="L26" t="s">
        <v>1101</v>
      </c>
    </row>
    <row r="27" spans="1:13" x14ac:dyDescent="0.45">
      <c r="B27">
        <f>SUM(B22:B26)</f>
        <v>11</v>
      </c>
      <c r="C27">
        <f>SUM(C22:C26)</f>
        <v>2</v>
      </c>
      <c r="D27">
        <f>SUM(D22:D26)</f>
        <v>1.5</v>
      </c>
      <c r="E27">
        <f>SUM(E22:E26)</f>
        <v>21</v>
      </c>
      <c r="G27">
        <f>SUM(G22:G26)</f>
        <v>2</v>
      </c>
      <c r="H27">
        <f t="shared" si="2"/>
        <v>37.5</v>
      </c>
    </row>
    <row r="28" spans="1:13" x14ac:dyDescent="0.45">
      <c r="B28" s="6">
        <f>B27/37.5</f>
        <v>0.29333333333333333</v>
      </c>
      <c r="C28" s="6">
        <f>C27/37.5</f>
        <v>5.3333333333333337E-2</v>
      </c>
      <c r="D28" s="6">
        <f>D27/37.5</f>
        <v>0.04</v>
      </c>
      <c r="E28" s="6">
        <f>E27/37.5</f>
        <v>0.56000000000000005</v>
      </c>
      <c r="F28" s="6"/>
      <c r="G28" s="6">
        <f>G27/37.5</f>
        <v>5.3333333333333337E-2</v>
      </c>
      <c r="H28" s="6">
        <f xml:space="preserve"> SUM(B28:G28)</f>
        <v>1</v>
      </c>
    </row>
    <row r="30" spans="1:13" x14ac:dyDescent="0.45">
      <c r="B30" t="s">
        <v>14</v>
      </c>
      <c r="C30" t="s">
        <v>68</v>
      </c>
      <c r="D30" t="s">
        <v>681</v>
      </c>
      <c r="E30" t="s">
        <v>1080</v>
      </c>
      <c r="G30" t="s">
        <v>1081</v>
      </c>
    </row>
    <row r="31" spans="1:13" x14ac:dyDescent="0.45">
      <c r="A31" s="2">
        <f>A22+7</f>
        <v>45040</v>
      </c>
      <c r="B31">
        <v>3</v>
      </c>
      <c r="E31">
        <v>4.5</v>
      </c>
      <c r="H31">
        <f t="shared" ref="H31:H36" si="3">SUM(B31:G31)</f>
        <v>7.5</v>
      </c>
      <c r="J31">
        <f>SUM(D31:E31)</f>
        <v>4.5</v>
      </c>
      <c r="K31" s="21">
        <f>K26-SUM(D31:E31)/7.5</f>
        <v>47.333333333333329</v>
      </c>
      <c r="L31" t="s">
        <v>1104</v>
      </c>
    </row>
    <row r="32" spans="1:13" x14ac:dyDescent="0.45">
      <c r="A32" s="2">
        <f>A31+1</f>
        <v>45041</v>
      </c>
      <c r="B32">
        <v>3</v>
      </c>
      <c r="E32">
        <v>4.5</v>
      </c>
      <c r="H32">
        <f t="shared" si="3"/>
        <v>7.5</v>
      </c>
      <c r="J32">
        <f>SUM(D32:E32)</f>
        <v>4.5</v>
      </c>
      <c r="K32" s="21">
        <f>K31-SUM(D32:E32)/7.5</f>
        <v>46.733333333333327</v>
      </c>
      <c r="L32" t="s">
        <v>1103</v>
      </c>
    </row>
    <row r="33" spans="1:12" x14ac:dyDescent="0.45">
      <c r="A33" s="2">
        <f>A31+2</f>
        <v>45042</v>
      </c>
      <c r="B33">
        <v>1.5</v>
      </c>
      <c r="E33">
        <v>6</v>
      </c>
      <c r="H33">
        <f t="shared" si="3"/>
        <v>7.5</v>
      </c>
      <c r="J33">
        <f>SUM(D33:E33)</f>
        <v>6</v>
      </c>
      <c r="K33" s="21">
        <f>K32-SUM(D33:E33)/7.5</f>
        <v>45.93333333333333</v>
      </c>
      <c r="L33" t="s">
        <v>1102</v>
      </c>
    </row>
    <row r="34" spans="1:12" x14ac:dyDescent="0.45">
      <c r="A34" s="2">
        <f>A31+3</f>
        <v>45043</v>
      </c>
      <c r="B34">
        <v>2.5</v>
      </c>
      <c r="D34">
        <v>2</v>
      </c>
      <c r="E34">
        <v>3</v>
      </c>
      <c r="H34">
        <f t="shared" si="3"/>
        <v>7.5</v>
      </c>
      <c r="J34">
        <f>SUM(D34:E34)</f>
        <v>5</v>
      </c>
      <c r="K34" s="21">
        <f>K33-SUM(D34:E34)/7.5</f>
        <v>45.266666666666666</v>
      </c>
      <c r="L34" t="s">
        <v>1106</v>
      </c>
    </row>
    <row r="35" spans="1:12" x14ac:dyDescent="0.45">
      <c r="A35" s="2">
        <f>A31+4</f>
        <v>45044</v>
      </c>
      <c r="B35">
        <v>1.5</v>
      </c>
      <c r="D35">
        <v>2</v>
      </c>
      <c r="E35">
        <v>4</v>
      </c>
      <c r="H35">
        <f t="shared" si="3"/>
        <v>7.5</v>
      </c>
      <c r="J35">
        <f>SUM(D35:E35)</f>
        <v>6</v>
      </c>
      <c r="K35" s="21">
        <f>K34-SUM(D35:E35)/7.5</f>
        <v>44.466666666666669</v>
      </c>
      <c r="L35" t="s">
        <v>1105</v>
      </c>
    </row>
    <row r="36" spans="1:12" x14ac:dyDescent="0.45">
      <c r="B36">
        <f>SUM(B31:B35)</f>
        <v>11.5</v>
      </c>
      <c r="C36">
        <f>SUM(C31:C35)</f>
        <v>0</v>
      </c>
      <c r="D36">
        <f>SUM(D31:D35)</f>
        <v>4</v>
      </c>
      <c r="E36">
        <f>SUM(E31:E35)</f>
        <v>22</v>
      </c>
      <c r="G36">
        <f>SUM(G31:G35)</f>
        <v>0</v>
      </c>
      <c r="H36">
        <f t="shared" si="3"/>
        <v>37.5</v>
      </c>
    </row>
    <row r="37" spans="1:12" x14ac:dyDescent="0.45">
      <c r="B37" s="6">
        <f>B36/37.5</f>
        <v>0.30666666666666664</v>
      </c>
      <c r="C37" s="6">
        <f>C36/37.5</f>
        <v>0</v>
      </c>
      <c r="D37" s="6">
        <f>D36/37.5</f>
        <v>0.10666666666666667</v>
      </c>
      <c r="E37" s="6">
        <f>E36/37.5</f>
        <v>0.58666666666666667</v>
      </c>
      <c r="F37" s="6"/>
      <c r="G37" s="6">
        <f>G36/37.5</f>
        <v>0</v>
      </c>
      <c r="H37" s="6">
        <f xml:space="preserve"> SUM(B37:G37)</f>
        <v>1</v>
      </c>
    </row>
    <row r="39" spans="1:12" x14ac:dyDescent="0.45">
      <c r="B39" t="s">
        <v>14</v>
      </c>
      <c r="C39" t="s">
        <v>68</v>
      </c>
      <c r="D39" t="s">
        <v>681</v>
      </c>
      <c r="E39" t="s">
        <v>1080</v>
      </c>
      <c r="G39" t="s">
        <v>1081</v>
      </c>
    </row>
    <row r="40" spans="1:12" x14ac:dyDescent="0.45">
      <c r="A40" s="2">
        <f>A31+7</f>
        <v>45047</v>
      </c>
      <c r="B40">
        <v>2</v>
      </c>
      <c r="D40">
        <v>0.5</v>
      </c>
      <c r="E40">
        <v>5</v>
      </c>
      <c r="H40">
        <f t="shared" ref="H40:H45" si="4">SUM(B40:G40)</f>
        <v>7.5</v>
      </c>
      <c r="J40">
        <f>SUM(D40:E40)</f>
        <v>5.5</v>
      </c>
      <c r="K40" s="21">
        <f>K35-SUM(D40:E40)/7.5</f>
        <v>43.733333333333334</v>
      </c>
      <c r="L40" t="s">
        <v>1108</v>
      </c>
    </row>
    <row r="41" spans="1:12" x14ac:dyDescent="0.45">
      <c r="A41" s="2">
        <f>A40+1</f>
        <v>45048</v>
      </c>
      <c r="B41">
        <v>2</v>
      </c>
      <c r="C41">
        <v>2</v>
      </c>
      <c r="D41">
        <v>0.5</v>
      </c>
      <c r="E41">
        <v>3</v>
      </c>
      <c r="H41">
        <f t="shared" si="4"/>
        <v>7.5</v>
      </c>
      <c r="J41">
        <f>SUM(D41:E41)</f>
        <v>3.5</v>
      </c>
      <c r="K41" s="21">
        <f>K40-SUM(D41:E41)/7.5</f>
        <v>43.266666666666666</v>
      </c>
      <c r="L41" t="s">
        <v>1107</v>
      </c>
    </row>
    <row r="42" spans="1:12" x14ac:dyDescent="0.45">
      <c r="A42" s="2">
        <f>A40+2</f>
        <v>45049</v>
      </c>
      <c r="B42">
        <v>2.5</v>
      </c>
      <c r="E42">
        <v>5</v>
      </c>
      <c r="H42">
        <f t="shared" si="4"/>
        <v>7.5</v>
      </c>
      <c r="J42">
        <f>SUM(D42:E42)</f>
        <v>5</v>
      </c>
      <c r="K42" s="21">
        <f>K41-SUM(D42:E42)/7.5</f>
        <v>42.6</v>
      </c>
      <c r="L42" t="s">
        <v>1107</v>
      </c>
    </row>
    <row r="43" spans="1:12" x14ac:dyDescent="0.45">
      <c r="A43" s="2">
        <f>A40+3</f>
        <v>45050</v>
      </c>
      <c r="G43">
        <v>7.5</v>
      </c>
      <c r="H43">
        <f t="shared" si="4"/>
        <v>7.5</v>
      </c>
      <c r="J43">
        <f>SUM(D43:E43)</f>
        <v>0</v>
      </c>
      <c r="K43" s="21">
        <f>K42-SUM(D43:E43)/7.5</f>
        <v>42.6</v>
      </c>
      <c r="L43" t="s">
        <v>1109</v>
      </c>
    </row>
    <row r="44" spans="1:12" x14ac:dyDescent="0.45">
      <c r="A44" s="2">
        <f>A40+4</f>
        <v>45051</v>
      </c>
      <c r="B44">
        <v>1.5</v>
      </c>
      <c r="C44">
        <v>2</v>
      </c>
      <c r="D44">
        <v>2</v>
      </c>
      <c r="E44">
        <v>2</v>
      </c>
      <c r="H44">
        <f t="shared" si="4"/>
        <v>7.5</v>
      </c>
      <c r="J44">
        <f>SUM(D44:E44)</f>
        <v>4</v>
      </c>
      <c r="K44" s="21">
        <f>K43-SUM(D44:E44)/7.5</f>
        <v>42.06666666666667</v>
      </c>
      <c r="L44" t="s">
        <v>1110</v>
      </c>
    </row>
    <row r="45" spans="1:12" x14ac:dyDescent="0.45">
      <c r="B45">
        <f>SUM(B40:B44)</f>
        <v>8</v>
      </c>
      <c r="C45">
        <f>SUM(C40:C44)</f>
        <v>4</v>
      </c>
      <c r="D45">
        <f>SUM(D40:D44)</f>
        <v>3</v>
      </c>
      <c r="E45">
        <f>SUM(E40:E44)</f>
        <v>15</v>
      </c>
      <c r="G45">
        <f>SUM(G40:G44)</f>
        <v>7.5</v>
      </c>
      <c r="H45">
        <f t="shared" si="4"/>
        <v>37.5</v>
      </c>
    </row>
    <row r="46" spans="1:12" x14ac:dyDescent="0.45">
      <c r="B46" s="6">
        <f>B45/37.5</f>
        <v>0.21333333333333335</v>
      </c>
      <c r="C46" s="6">
        <f>C45/37.5</f>
        <v>0.10666666666666667</v>
      </c>
      <c r="D46" s="6">
        <f>D45/37.5</f>
        <v>0.08</v>
      </c>
      <c r="E46" s="6">
        <f>E45/37.5</f>
        <v>0.4</v>
      </c>
      <c r="F46" s="6"/>
      <c r="G46" s="6">
        <f>G45/37.5</f>
        <v>0.2</v>
      </c>
      <c r="H46" s="6">
        <f xml:space="preserve"> SUM(B46:G46)</f>
        <v>1</v>
      </c>
    </row>
    <row r="48" spans="1:12" x14ac:dyDescent="0.45">
      <c r="B48" t="s">
        <v>14</v>
      </c>
      <c r="C48" t="s">
        <v>68</v>
      </c>
      <c r="D48" t="s">
        <v>681</v>
      </c>
      <c r="E48" t="s">
        <v>1080</v>
      </c>
      <c r="G48" t="s">
        <v>1081</v>
      </c>
    </row>
    <row r="49" spans="1:12" x14ac:dyDescent="0.45">
      <c r="A49" s="2">
        <f>A40+7</f>
        <v>45054</v>
      </c>
      <c r="B49">
        <v>2</v>
      </c>
      <c r="E49">
        <v>5.5</v>
      </c>
      <c r="H49">
        <f t="shared" ref="H49:H54" si="5">SUM(B49:G49)</f>
        <v>7.5</v>
      </c>
      <c r="J49">
        <f>SUM(D49:E49)</f>
        <v>5.5</v>
      </c>
      <c r="K49" s="21">
        <f>K44-SUM(D49:E49)/7.5</f>
        <v>41.333333333333336</v>
      </c>
      <c r="L49" t="s">
        <v>1111</v>
      </c>
    </row>
    <row r="50" spans="1:12" x14ac:dyDescent="0.45">
      <c r="A50" s="2">
        <f>A49+1</f>
        <v>45055</v>
      </c>
      <c r="B50">
        <v>2</v>
      </c>
      <c r="E50">
        <v>5.5</v>
      </c>
      <c r="H50">
        <f t="shared" si="5"/>
        <v>7.5</v>
      </c>
      <c r="J50">
        <f>SUM(D50:E50)</f>
        <v>5.5</v>
      </c>
      <c r="K50" s="21">
        <f>K49-SUM(D50:E50)/7.5</f>
        <v>40.6</v>
      </c>
      <c r="L50" t="s">
        <v>1111</v>
      </c>
    </row>
    <row r="51" spans="1:12" x14ac:dyDescent="0.45">
      <c r="A51" s="2">
        <f>A49+2</f>
        <v>45056</v>
      </c>
      <c r="B51">
        <v>2</v>
      </c>
      <c r="E51">
        <v>5.5</v>
      </c>
      <c r="H51">
        <f t="shared" si="5"/>
        <v>7.5</v>
      </c>
      <c r="J51">
        <f>SUM(D51:E51)</f>
        <v>5.5</v>
      </c>
      <c r="K51" s="21">
        <f>K50-SUM(D51:E51)/7.5</f>
        <v>39.866666666666667</v>
      </c>
      <c r="L51" t="s">
        <v>1111</v>
      </c>
    </row>
    <row r="52" spans="1:12" x14ac:dyDescent="0.45">
      <c r="A52" s="2">
        <f>A49+3</f>
        <v>45057</v>
      </c>
      <c r="B52">
        <v>2</v>
      </c>
      <c r="E52">
        <v>5.5</v>
      </c>
      <c r="H52">
        <f t="shared" si="5"/>
        <v>7.5</v>
      </c>
      <c r="J52">
        <f>SUM(D52:E52)</f>
        <v>5.5</v>
      </c>
      <c r="K52" s="21">
        <f>K51-SUM(D52:E52)/7.5</f>
        <v>39.133333333333333</v>
      </c>
      <c r="L52" t="s">
        <v>1112</v>
      </c>
    </row>
    <row r="53" spans="1:12" x14ac:dyDescent="0.45">
      <c r="A53" s="2">
        <f>A49+4</f>
        <v>45058</v>
      </c>
      <c r="G53">
        <v>7.5</v>
      </c>
      <c r="H53">
        <f t="shared" si="5"/>
        <v>7.5</v>
      </c>
      <c r="J53">
        <f>SUM(D53:E53)</f>
        <v>0</v>
      </c>
      <c r="K53" s="21">
        <f>K52-SUM(D53:E53)/7.5</f>
        <v>39.133333333333333</v>
      </c>
      <c r="L53" t="s">
        <v>1113</v>
      </c>
    </row>
    <row r="54" spans="1:12" x14ac:dyDescent="0.45">
      <c r="B54">
        <f>SUM(B49:B53)</f>
        <v>8</v>
      </c>
      <c r="C54">
        <f>SUM(C49:C53)</f>
        <v>0</v>
      </c>
      <c r="D54">
        <f>SUM(D49:D53)</f>
        <v>0</v>
      </c>
      <c r="E54">
        <f>SUM(E49:E53)</f>
        <v>22</v>
      </c>
      <c r="G54">
        <f>SUM(G49:G53)</f>
        <v>7.5</v>
      </c>
      <c r="H54">
        <f t="shared" si="5"/>
        <v>37.5</v>
      </c>
    </row>
    <row r="55" spans="1:12" x14ac:dyDescent="0.45">
      <c r="B55" s="6">
        <f>B54/37.5</f>
        <v>0.21333333333333335</v>
      </c>
      <c r="C55" s="6">
        <f>C54/37.5</f>
        <v>0</v>
      </c>
      <c r="D55" s="6">
        <f>D54/37.5</f>
        <v>0</v>
      </c>
      <c r="E55" s="6">
        <f>E54/37.5</f>
        <v>0.58666666666666667</v>
      </c>
      <c r="F55" s="6"/>
      <c r="G55" s="6">
        <f>G54/37.5</f>
        <v>0.2</v>
      </c>
      <c r="H55" s="6">
        <f xml:space="preserve"> SUM(B55:G55)</f>
        <v>1</v>
      </c>
      <c r="L55" t="s">
        <v>1119</v>
      </c>
    </row>
    <row r="57" spans="1:12" x14ac:dyDescent="0.45">
      <c r="B57" t="s">
        <v>14</v>
      </c>
      <c r="C57" t="s">
        <v>68</v>
      </c>
      <c r="D57" t="s">
        <v>681</v>
      </c>
      <c r="E57" t="s">
        <v>1080</v>
      </c>
      <c r="G57" t="s">
        <v>1081</v>
      </c>
    </row>
    <row r="58" spans="1:12" x14ac:dyDescent="0.45">
      <c r="A58" s="2">
        <f>A49+7</f>
        <v>45061</v>
      </c>
      <c r="B58">
        <v>2.5</v>
      </c>
      <c r="E58">
        <v>5</v>
      </c>
      <c r="H58">
        <f t="shared" ref="H58:H63" si="6">SUM(B58:G58)</f>
        <v>7.5</v>
      </c>
      <c r="J58">
        <f>SUM(D58:E58)</f>
        <v>5</v>
      </c>
      <c r="K58" s="21">
        <f>K53-SUM(D58:E58)/7.5</f>
        <v>38.466666666666669</v>
      </c>
      <c r="L58" t="s">
        <v>1115</v>
      </c>
    </row>
    <row r="59" spans="1:12" x14ac:dyDescent="0.45">
      <c r="A59" s="2">
        <f>A58+1</f>
        <v>45062</v>
      </c>
      <c r="B59">
        <v>2.5</v>
      </c>
      <c r="E59">
        <v>5</v>
      </c>
      <c r="H59">
        <f t="shared" si="6"/>
        <v>7.5</v>
      </c>
      <c r="J59">
        <f>SUM(D59:E59)</f>
        <v>5</v>
      </c>
      <c r="K59" s="21">
        <f>K58-SUM(D59:E59)/7.5</f>
        <v>37.800000000000004</v>
      </c>
      <c r="L59" t="s">
        <v>1116</v>
      </c>
    </row>
    <row r="60" spans="1:12" x14ac:dyDescent="0.45">
      <c r="A60" s="2">
        <f>A58+2</f>
        <v>45063</v>
      </c>
      <c r="B60">
        <v>2.5</v>
      </c>
      <c r="D60">
        <v>2</v>
      </c>
      <c r="E60">
        <v>3</v>
      </c>
      <c r="H60">
        <f t="shared" si="6"/>
        <v>7.5</v>
      </c>
      <c r="J60">
        <f>SUM(D60:E60)</f>
        <v>5</v>
      </c>
      <c r="K60" s="21">
        <f>K59-SUM(D60:E60)/7.5</f>
        <v>37.13333333333334</v>
      </c>
      <c r="L60" t="s">
        <v>1114</v>
      </c>
    </row>
    <row r="61" spans="1:12" x14ac:dyDescent="0.45">
      <c r="A61" s="2">
        <f>A58+3</f>
        <v>45064</v>
      </c>
      <c r="B61">
        <v>2.5</v>
      </c>
      <c r="D61">
        <v>2</v>
      </c>
      <c r="E61">
        <v>3</v>
      </c>
      <c r="H61">
        <f t="shared" si="6"/>
        <v>7.5</v>
      </c>
      <c r="J61">
        <f>SUM(D61:E61)</f>
        <v>5</v>
      </c>
      <c r="K61" s="21">
        <f>K60-SUM(D61:E61)/7.5</f>
        <v>36.466666666666676</v>
      </c>
      <c r="L61" t="s">
        <v>1117</v>
      </c>
    </row>
    <row r="62" spans="1:12" x14ac:dyDescent="0.45">
      <c r="A62" s="2">
        <f>A58+4</f>
        <v>45065</v>
      </c>
      <c r="B62">
        <v>2.5</v>
      </c>
      <c r="D62">
        <v>2</v>
      </c>
      <c r="E62">
        <v>3</v>
      </c>
      <c r="H62">
        <f t="shared" si="6"/>
        <v>7.5</v>
      </c>
      <c r="J62">
        <f>SUM(D62:E62)</f>
        <v>5</v>
      </c>
      <c r="K62" s="21">
        <f>K61-SUM(D62:E62)/7.5</f>
        <v>35.800000000000011</v>
      </c>
      <c r="L62" t="s">
        <v>1118</v>
      </c>
    </row>
    <row r="63" spans="1:12" x14ac:dyDescent="0.45">
      <c r="B63">
        <f>SUM(B58:B62)</f>
        <v>12.5</v>
      </c>
      <c r="C63">
        <f>SUM(C58:C62)</f>
        <v>0</v>
      </c>
      <c r="D63">
        <f>SUM(D58:D62)</f>
        <v>6</v>
      </c>
      <c r="E63">
        <f>SUM(E58:E62)</f>
        <v>19</v>
      </c>
      <c r="G63">
        <f>SUM(G58:G62)</f>
        <v>0</v>
      </c>
      <c r="H63">
        <f t="shared" si="6"/>
        <v>37.5</v>
      </c>
    </row>
    <row r="64" spans="1:12" x14ac:dyDescent="0.45">
      <c r="B64" s="6">
        <f>B63/37.5</f>
        <v>0.33333333333333331</v>
      </c>
      <c r="C64" s="6">
        <f>C63/37.5</f>
        <v>0</v>
      </c>
      <c r="D64" s="6">
        <f>D63/37.5</f>
        <v>0.16</v>
      </c>
      <c r="E64" s="6">
        <f>E63/37.5</f>
        <v>0.50666666666666671</v>
      </c>
      <c r="F64" s="6"/>
      <c r="G64" s="6">
        <f>G63/37.5</f>
        <v>0</v>
      </c>
      <c r="H64" s="6">
        <f xml:space="preserve"> SUM(B64:G64)</f>
        <v>1</v>
      </c>
    </row>
    <row r="66" spans="1:12" x14ac:dyDescent="0.45">
      <c r="B66" t="s">
        <v>14</v>
      </c>
      <c r="C66" t="s">
        <v>68</v>
      </c>
      <c r="D66" t="s">
        <v>681</v>
      </c>
      <c r="E66" t="s">
        <v>1080</v>
      </c>
      <c r="G66" t="s">
        <v>1081</v>
      </c>
    </row>
    <row r="67" spans="1:12" x14ac:dyDescent="0.45">
      <c r="A67" s="2">
        <f>A58+7</f>
        <v>45068</v>
      </c>
      <c r="G67">
        <v>7.5</v>
      </c>
      <c r="H67">
        <f t="shared" ref="H67:H72" si="7">SUM(B67:G67)</f>
        <v>7.5</v>
      </c>
      <c r="J67">
        <f>SUM(D67:E67)</f>
        <v>0</v>
      </c>
      <c r="K67" s="21">
        <f>K62-SUM(D67:E67)/7.5</f>
        <v>35.800000000000011</v>
      </c>
      <c r="L67" t="s">
        <v>1120</v>
      </c>
    </row>
    <row r="68" spans="1:12" x14ac:dyDescent="0.45">
      <c r="A68" s="2">
        <f>A67+1</f>
        <v>45069</v>
      </c>
      <c r="B68">
        <v>4</v>
      </c>
      <c r="E68">
        <v>3.5</v>
      </c>
      <c r="H68">
        <f t="shared" si="7"/>
        <v>7.5</v>
      </c>
      <c r="J68">
        <f>SUM(D68:E68)</f>
        <v>3.5</v>
      </c>
      <c r="K68" s="21">
        <f>K67-SUM(D68:E68)/7.5</f>
        <v>35.333333333333343</v>
      </c>
      <c r="L68" t="s">
        <v>1121</v>
      </c>
    </row>
    <row r="69" spans="1:12" x14ac:dyDescent="0.45">
      <c r="A69" s="2">
        <f>A67+2</f>
        <v>45070</v>
      </c>
      <c r="B69">
        <v>2.5</v>
      </c>
      <c r="D69">
        <v>2</v>
      </c>
      <c r="E69">
        <v>3</v>
      </c>
      <c r="H69">
        <f t="shared" si="7"/>
        <v>7.5</v>
      </c>
      <c r="J69">
        <f>SUM(D69:E69)</f>
        <v>5</v>
      </c>
      <c r="K69" s="21">
        <f>K68-SUM(D69:E69)/7.5</f>
        <v>34.666666666666679</v>
      </c>
      <c r="L69" t="s">
        <v>1124</v>
      </c>
    </row>
    <row r="70" spans="1:12" x14ac:dyDescent="0.45">
      <c r="A70" s="2">
        <f>A67+3</f>
        <v>45071</v>
      </c>
      <c r="B70">
        <v>2.5</v>
      </c>
      <c r="D70">
        <v>2</v>
      </c>
      <c r="E70">
        <v>3</v>
      </c>
      <c r="H70">
        <f t="shared" si="7"/>
        <v>7.5</v>
      </c>
      <c r="J70">
        <f>SUM(D70:E70)</f>
        <v>5</v>
      </c>
      <c r="K70" s="21">
        <f>K69-SUM(D70:E70)/7.5</f>
        <v>34.000000000000014</v>
      </c>
      <c r="L70" t="s">
        <v>1123</v>
      </c>
    </row>
    <row r="71" spans="1:12" x14ac:dyDescent="0.45">
      <c r="A71" s="2">
        <f>A67+4</f>
        <v>45072</v>
      </c>
      <c r="B71">
        <v>1.5</v>
      </c>
      <c r="D71">
        <v>2</v>
      </c>
      <c r="E71">
        <v>4</v>
      </c>
      <c r="H71">
        <f t="shared" si="7"/>
        <v>7.5</v>
      </c>
      <c r="J71">
        <f>SUM(D71:E71)</f>
        <v>6</v>
      </c>
      <c r="K71" s="21">
        <f>K70-SUM(D71:E71)/7.5</f>
        <v>33.200000000000017</v>
      </c>
      <c r="L71" t="s">
        <v>1122</v>
      </c>
    </row>
    <row r="72" spans="1:12" x14ac:dyDescent="0.45">
      <c r="B72">
        <f>SUM(B67:B71)</f>
        <v>10.5</v>
      </c>
      <c r="C72">
        <f>SUM(C67:C71)</f>
        <v>0</v>
      </c>
      <c r="D72">
        <f>SUM(D67:D71)</f>
        <v>6</v>
      </c>
      <c r="E72">
        <f>SUM(E67:E71)</f>
        <v>13.5</v>
      </c>
      <c r="G72">
        <f>SUM(G67:G71)</f>
        <v>7.5</v>
      </c>
      <c r="H72">
        <f t="shared" si="7"/>
        <v>37.5</v>
      </c>
    </row>
    <row r="73" spans="1:12" x14ac:dyDescent="0.45">
      <c r="B73" s="6">
        <f>B72/37.5</f>
        <v>0.28000000000000003</v>
      </c>
      <c r="C73" s="6">
        <f>C72/37.5</f>
        <v>0</v>
      </c>
      <c r="D73" s="6">
        <f>D72/37.5</f>
        <v>0.16</v>
      </c>
      <c r="E73" s="6">
        <f>E72/37.5</f>
        <v>0.36</v>
      </c>
      <c r="F73" s="6"/>
      <c r="G73" s="6">
        <f>G72/37.5</f>
        <v>0.2</v>
      </c>
      <c r="H73" s="6">
        <f xml:space="preserve"> SUM(B73:G73)</f>
        <v>1</v>
      </c>
    </row>
    <row r="75" spans="1:12" x14ac:dyDescent="0.45">
      <c r="B75" t="s">
        <v>14</v>
      </c>
      <c r="C75" t="s">
        <v>68</v>
      </c>
      <c r="D75" t="s">
        <v>681</v>
      </c>
      <c r="E75" t="s">
        <v>1080</v>
      </c>
      <c r="G75" t="s">
        <v>1081</v>
      </c>
    </row>
    <row r="76" spans="1:12" x14ac:dyDescent="0.45">
      <c r="A76" s="2">
        <f>A67+7</f>
        <v>45075</v>
      </c>
      <c r="B76">
        <v>2</v>
      </c>
      <c r="D76">
        <v>2</v>
      </c>
      <c r="E76">
        <v>3.5</v>
      </c>
      <c r="H76">
        <f t="shared" ref="H76:H81" si="8">SUM(B76:G76)</f>
        <v>7.5</v>
      </c>
      <c r="J76">
        <f>SUM(D76:E76)</f>
        <v>5.5</v>
      </c>
      <c r="K76" s="21">
        <f>K71-SUM(D76:E76)/7.5</f>
        <v>32.466666666666683</v>
      </c>
      <c r="L76" t="s">
        <v>1125</v>
      </c>
    </row>
    <row r="77" spans="1:12" x14ac:dyDescent="0.45">
      <c r="A77" s="2">
        <f>A76+1</f>
        <v>45076</v>
      </c>
      <c r="B77">
        <v>2</v>
      </c>
      <c r="D77">
        <v>3.5</v>
      </c>
      <c r="E77">
        <v>2</v>
      </c>
      <c r="H77">
        <f t="shared" si="8"/>
        <v>7.5</v>
      </c>
      <c r="J77">
        <f>SUM(D77:E77)</f>
        <v>5.5</v>
      </c>
      <c r="K77" s="21">
        <f>K76-SUM(D77:E77)/7.5</f>
        <v>31.733333333333348</v>
      </c>
      <c r="L77" t="s">
        <v>1126</v>
      </c>
    </row>
    <row r="78" spans="1:12" x14ac:dyDescent="0.45">
      <c r="A78" s="2">
        <f>A76+2</f>
        <v>45077</v>
      </c>
      <c r="B78">
        <v>3</v>
      </c>
      <c r="D78">
        <v>2.5</v>
      </c>
      <c r="E78">
        <v>2</v>
      </c>
      <c r="H78">
        <f t="shared" si="8"/>
        <v>7.5</v>
      </c>
      <c r="J78">
        <f>SUM(D78:E78)</f>
        <v>4.5</v>
      </c>
      <c r="K78" s="21">
        <f>K77-SUM(D78:E78)/7.5</f>
        <v>31.133333333333347</v>
      </c>
      <c r="L78" t="s">
        <v>1127</v>
      </c>
    </row>
    <row r="79" spans="1:12" x14ac:dyDescent="0.45">
      <c r="A79" s="2">
        <f>A76+3</f>
        <v>45078</v>
      </c>
      <c r="G79">
        <v>7.5</v>
      </c>
      <c r="H79">
        <f t="shared" si="8"/>
        <v>7.5</v>
      </c>
      <c r="J79">
        <f>SUM(D79:E79)</f>
        <v>0</v>
      </c>
      <c r="K79" s="21">
        <f>K78-SUM(D79:E79)/7.5</f>
        <v>31.133333333333347</v>
      </c>
      <c r="L79" t="s">
        <v>1128</v>
      </c>
    </row>
    <row r="80" spans="1:12" x14ac:dyDescent="0.45">
      <c r="A80" s="2">
        <f>A76+4</f>
        <v>45079</v>
      </c>
      <c r="B80">
        <v>5.5</v>
      </c>
      <c r="D80">
        <v>1</v>
      </c>
      <c r="E80">
        <v>1</v>
      </c>
      <c r="H80">
        <f t="shared" si="8"/>
        <v>7.5</v>
      </c>
      <c r="J80">
        <f>SUM(D80:E80)</f>
        <v>2</v>
      </c>
      <c r="K80" s="21">
        <f>K79-SUM(D80:E80)/7.5</f>
        <v>30.866666666666681</v>
      </c>
      <c r="L80" t="s">
        <v>1129</v>
      </c>
    </row>
    <row r="81" spans="1:12" x14ac:dyDescent="0.45">
      <c r="B81">
        <f>SUM(B76:B80)</f>
        <v>12.5</v>
      </c>
      <c r="C81">
        <f>SUM(C76:C80)</f>
        <v>0</v>
      </c>
      <c r="D81">
        <f>SUM(D76:D80)</f>
        <v>9</v>
      </c>
      <c r="E81">
        <f>SUM(E76:E80)</f>
        <v>8.5</v>
      </c>
      <c r="G81">
        <f>SUM(G76:G80)</f>
        <v>7.5</v>
      </c>
      <c r="H81">
        <f t="shared" si="8"/>
        <v>37.5</v>
      </c>
      <c r="J81">
        <f>SUM(J76:J80)</f>
        <v>17.5</v>
      </c>
    </row>
    <row r="82" spans="1:12" x14ac:dyDescent="0.45">
      <c r="B82" s="6">
        <f>B81/37.5</f>
        <v>0.33333333333333331</v>
      </c>
      <c r="C82" s="6">
        <f>C81/37.5</f>
        <v>0</v>
      </c>
      <c r="D82" s="6">
        <f>D81/37.5</f>
        <v>0.24</v>
      </c>
      <c r="E82" s="6">
        <f>E81/37.5</f>
        <v>0.22666666666666666</v>
      </c>
      <c r="F82" s="6"/>
      <c r="G82" s="6">
        <f>G81/37.5</f>
        <v>0.2</v>
      </c>
      <c r="H82" s="6">
        <f xml:space="preserve"> SUM(B82:G82)</f>
        <v>1</v>
      </c>
      <c r="J82" s="6">
        <f>J81/37.5</f>
        <v>0.46666666666666667</v>
      </c>
    </row>
    <row r="84" spans="1:12" x14ac:dyDescent="0.45">
      <c r="B84" t="s">
        <v>14</v>
      </c>
      <c r="C84" t="s">
        <v>68</v>
      </c>
      <c r="D84" t="s">
        <v>681</v>
      </c>
      <c r="E84" t="s">
        <v>1080</v>
      </c>
      <c r="G84" t="s">
        <v>1081</v>
      </c>
    </row>
    <row r="85" spans="1:12" x14ac:dyDescent="0.45">
      <c r="A85" s="2">
        <f>A76+7</f>
        <v>45082</v>
      </c>
      <c r="B85">
        <v>2.5</v>
      </c>
      <c r="E85">
        <v>5</v>
      </c>
      <c r="H85">
        <f t="shared" ref="H85:H90" si="9">SUM(B85:G85)</f>
        <v>7.5</v>
      </c>
      <c r="J85">
        <f>SUM(D85:E85)</f>
        <v>5</v>
      </c>
      <c r="K85" s="21">
        <f>K80-SUM(D85:E85)/7.5</f>
        <v>30.200000000000014</v>
      </c>
      <c r="L85" t="s">
        <v>1130</v>
      </c>
    </row>
    <row r="86" spans="1:12" x14ac:dyDescent="0.45">
      <c r="A86" s="2">
        <f>A85+1</f>
        <v>45083</v>
      </c>
      <c r="B86">
        <v>2.5</v>
      </c>
      <c r="D86">
        <v>3</v>
      </c>
      <c r="E86">
        <v>2</v>
      </c>
      <c r="H86">
        <f t="shared" si="9"/>
        <v>7.5</v>
      </c>
      <c r="J86">
        <f>SUM(D86:E86)</f>
        <v>5</v>
      </c>
      <c r="K86" s="21">
        <f>K85-SUM(D86:E86)/7.5</f>
        <v>29.533333333333346</v>
      </c>
      <c r="L86" t="s">
        <v>1131</v>
      </c>
    </row>
    <row r="87" spans="1:12" x14ac:dyDescent="0.45">
      <c r="A87" s="2">
        <f>A85+2</f>
        <v>45084</v>
      </c>
      <c r="B87">
        <v>1</v>
      </c>
      <c r="E87">
        <v>0.5</v>
      </c>
      <c r="G87">
        <v>6</v>
      </c>
      <c r="H87">
        <f t="shared" si="9"/>
        <v>7.5</v>
      </c>
      <c r="J87">
        <f>SUM(D87:E87)</f>
        <v>0.5</v>
      </c>
      <c r="K87" s="21">
        <f>K86-SUM(D87:E87)/7.5</f>
        <v>29.466666666666679</v>
      </c>
      <c r="L87" t="s">
        <v>1132</v>
      </c>
    </row>
    <row r="88" spans="1:12" x14ac:dyDescent="0.45">
      <c r="A88" s="2">
        <f>A85+3</f>
        <v>45085</v>
      </c>
      <c r="B88">
        <v>1.5</v>
      </c>
      <c r="D88">
        <v>3</v>
      </c>
      <c r="E88">
        <v>3</v>
      </c>
      <c r="H88">
        <f t="shared" si="9"/>
        <v>7.5</v>
      </c>
      <c r="J88">
        <f>SUM(D88:E88)</f>
        <v>6</v>
      </c>
      <c r="K88" s="21">
        <f>K87-SUM(D88:E88)/7.5</f>
        <v>28.666666666666679</v>
      </c>
      <c r="L88" t="s">
        <v>1133</v>
      </c>
    </row>
    <row r="89" spans="1:12" x14ac:dyDescent="0.45">
      <c r="A89" s="2">
        <f>A85+4</f>
        <v>45086</v>
      </c>
      <c r="B89">
        <v>1</v>
      </c>
      <c r="C89">
        <v>3</v>
      </c>
      <c r="D89">
        <v>2.5</v>
      </c>
      <c r="E89">
        <v>1</v>
      </c>
      <c r="H89">
        <f t="shared" si="9"/>
        <v>7.5</v>
      </c>
      <c r="J89">
        <f>SUM(D89:E89)</f>
        <v>3.5</v>
      </c>
      <c r="K89" s="21">
        <f>K88-SUM(D89:E89)/7.5</f>
        <v>28.200000000000014</v>
      </c>
      <c r="L89" t="s">
        <v>1133</v>
      </c>
    </row>
    <row r="90" spans="1:12" x14ac:dyDescent="0.45">
      <c r="B90">
        <f>SUM(B85:B89)</f>
        <v>8.5</v>
      </c>
      <c r="C90">
        <f>SUM(C85:C89)</f>
        <v>3</v>
      </c>
      <c r="D90">
        <f>SUM(D85:D89)</f>
        <v>8.5</v>
      </c>
      <c r="E90">
        <f>SUM(E85:E89)</f>
        <v>11.5</v>
      </c>
      <c r="G90">
        <f>SUM(G85:G89)</f>
        <v>6</v>
      </c>
      <c r="H90">
        <f t="shared" si="9"/>
        <v>37.5</v>
      </c>
      <c r="J90">
        <f>SUM(J85:J89)</f>
        <v>20</v>
      </c>
    </row>
    <row r="91" spans="1:12" x14ac:dyDescent="0.45">
      <c r="B91" s="6">
        <f>B90/37.5</f>
        <v>0.22666666666666666</v>
      </c>
      <c r="C91" s="6">
        <f>C90/37.5</f>
        <v>0.08</v>
      </c>
      <c r="D91" s="6">
        <f>D90/37.5</f>
        <v>0.22666666666666666</v>
      </c>
      <c r="E91" s="6">
        <f>E90/37.5</f>
        <v>0.30666666666666664</v>
      </c>
      <c r="F91" s="6"/>
      <c r="G91" s="6">
        <f>G90/37.5</f>
        <v>0.16</v>
      </c>
      <c r="H91" s="6">
        <f xml:space="preserve"> SUM(B91:G91)</f>
        <v>1</v>
      </c>
      <c r="J91" s="6">
        <f>J90/37.5</f>
        <v>0.53333333333333333</v>
      </c>
    </row>
    <row r="93" spans="1:12" x14ac:dyDescent="0.45">
      <c r="B93" t="s">
        <v>14</v>
      </c>
      <c r="C93" t="s">
        <v>68</v>
      </c>
      <c r="D93" t="s">
        <v>681</v>
      </c>
      <c r="E93" t="s">
        <v>1080</v>
      </c>
      <c r="G93" t="s">
        <v>1081</v>
      </c>
    </row>
    <row r="94" spans="1:12" x14ac:dyDescent="0.45">
      <c r="A94" s="2">
        <f>A85+7</f>
        <v>45089</v>
      </c>
      <c r="B94">
        <v>1</v>
      </c>
      <c r="C94">
        <v>1.5</v>
      </c>
      <c r="D94">
        <v>1</v>
      </c>
      <c r="E94">
        <v>1</v>
      </c>
      <c r="G94">
        <v>3</v>
      </c>
      <c r="H94">
        <f t="shared" ref="H94:H99" si="10">SUM(B94:G94)</f>
        <v>7.5</v>
      </c>
      <c r="J94">
        <f>SUM(D94:E94)</f>
        <v>2</v>
      </c>
      <c r="K94" s="21">
        <f>K89-SUM(D94:E94)/7.5</f>
        <v>27.933333333333348</v>
      </c>
      <c r="L94" t="s">
        <v>1137</v>
      </c>
    </row>
    <row r="95" spans="1:12" x14ac:dyDescent="0.45">
      <c r="A95" s="2">
        <f>A94+1</f>
        <v>45090</v>
      </c>
      <c r="B95">
        <v>2.5</v>
      </c>
      <c r="D95">
        <v>4</v>
      </c>
      <c r="E95">
        <v>1</v>
      </c>
      <c r="H95">
        <f t="shared" si="10"/>
        <v>7.5</v>
      </c>
      <c r="J95">
        <f>SUM(D95:E95)</f>
        <v>5</v>
      </c>
      <c r="K95" s="21">
        <f>K94-SUM(D95:E95)/7.5</f>
        <v>27.26666666666668</v>
      </c>
      <c r="L95" t="s">
        <v>1137</v>
      </c>
    </row>
    <row r="96" spans="1:12" x14ac:dyDescent="0.45">
      <c r="A96" s="2">
        <f>A94+2</f>
        <v>45091</v>
      </c>
      <c r="B96">
        <v>1</v>
      </c>
      <c r="C96">
        <v>1.5</v>
      </c>
      <c r="D96">
        <v>1</v>
      </c>
      <c r="E96">
        <v>1</v>
      </c>
      <c r="G96">
        <v>3</v>
      </c>
      <c r="H96">
        <f t="shared" si="10"/>
        <v>7.5</v>
      </c>
      <c r="J96">
        <f>SUM(D96:E96)</f>
        <v>2</v>
      </c>
      <c r="K96" s="21">
        <f>K95-SUM(D96:E96)/7.5</f>
        <v>27.000000000000014</v>
      </c>
      <c r="L96" t="s">
        <v>1135</v>
      </c>
    </row>
    <row r="97" spans="1:12" x14ac:dyDescent="0.45">
      <c r="A97" s="2">
        <f>A94+3</f>
        <v>45092</v>
      </c>
      <c r="B97">
        <v>1</v>
      </c>
      <c r="C97">
        <v>2</v>
      </c>
      <c r="D97">
        <v>3</v>
      </c>
      <c r="E97">
        <v>1.5</v>
      </c>
      <c r="H97">
        <f t="shared" si="10"/>
        <v>7.5</v>
      </c>
      <c r="J97">
        <f>SUM(D97:E97)</f>
        <v>4.5</v>
      </c>
      <c r="K97" s="21">
        <f>K96-SUM(D97:E97)/7.5</f>
        <v>26.400000000000013</v>
      </c>
      <c r="L97" t="s">
        <v>1136</v>
      </c>
    </row>
    <row r="98" spans="1:12" x14ac:dyDescent="0.45">
      <c r="A98" s="2">
        <f>A94+4</f>
        <v>45093</v>
      </c>
      <c r="B98">
        <v>2.5</v>
      </c>
      <c r="D98">
        <v>3</v>
      </c>
      <c r="E98">
        <v>2</v>
      </c>
      <c r="H98">
        <f t="shared" si="10"/>
        <v>7.5</v>
      </c>
      <c r="J98">
        <f>SUM(D98:E98)</f>
        <v>5</v>
      </c>
      <c r="K98" s="21">
        <f>K97-SUM(D98:E98)/7.5</f>
        <v>25.733333333333345</v>
      </c>
      <c r="L98" t="s">
        <v>1134</v>
      </c>
    </row>
    <row r="99" spans="1:12" x14ac:dyDescent="0.45">
      <c r="B99">
        <f>SUM(B94:B98)</f>
        <v>8</v>
      </c>
      <c r="C99">
        <f>SUM(C94:C98)</f>
        <v>5</v>
      </c>
      <c r="D99">
        <f>SUM(D94:D98)</f>
        <v>12</v>
      </c>
      <c r="E99">
        <f>SUM(E94:E98)</f>
        <v>6.5</v>
      </c>
      <c r="G99">
        <f>SUM(G94:G98)</f>
        <v>6</v>
      </c>
      <c r="H99">
        <f t="shared" si="10"/>
        <v>37.5</v>
      </c>
      <c r="J99">
        <f>SUM(J94:J98)</f>
        <v>18.5</v>
      </c>
    </row>
    <row r="100" spans="1:12" x14ac:dyDescent="0.45">
      <c r="B100" s="6">
        <f>B99/37.5</f>
        <v>0.21333333333333335</v>
      </c>
      <c r="C100" s="6">
        <f>C99/37.5</f>
        <v>0.13333333333333333</v>
      </c>
      <c r="D100" s="6">
        <f>D99/37.5</f>
        <v>0.32</v>
      </c>
      <c r="E100" s="6">
        <f>E99/37.5</f>
        <v>0.17333333333333334</v>
      </c>
      <c r="F100" s="6"/>
      <c r="G100" s="6">
        <f>G99/37.5</f>
        <v>0.16</v>
      </c>
      <c r="H100" s="6">
        <f xml:space="preserve"> SUM(B100:G100)</f>
        <v>1</v>
      </c>
      <c r="J100" s="6">
        <f>J99/37.5</f>
        <v>0.49333333333333335</v>
      </c>
    </row>
    <row r="102" spans="1:12" x14ac:dyDescent="0.45">
      <c r="B102" t="s">
        <v>14</v>
      </c>
      <c r="C102" t="s">
        <v>68</v>
      </c>
      <c r="D102" t="s">
        <v>681</v>
      </c>
      <c r="E102" t="s">
        <v>1080</v>
      </c>
      <c r="G102" t="s">
        <v>1081</v>
      </c>
    </row>
    <row r="103" spans="1:12" x14ac:dyDescent="0.45">
      <c r="A103" s="2">
        <f>A94+7</f>
        <v>45096</v>
      </c>
      <c r="B103">
        <v>2.5</v>
      </c>
      <c r="D103">
        <v>4</v>
      </c>
      <c r="E103">
        <v>1</v>
      </c>
      <c r="H103">
        <f t="shared" ref="H103:H108" si="11">SUM(B103:G103)</f>
        <v>7.5</v>
      </c>
      <c r="J103">
        <f>SUM(D103:E103)</f>
        <v>5</v>
      </c>
      <c r="K103" s="21">
        <f>K98-SUM(D103:E103)/7.5</f>
        <v>25.066666666666677</v>
      </c>
      <c r="L103" t="s">
        <v>1138</v>
      </c>
    </row>
    <row r="104" spans="1:12" x14ac:dyDescent="0.45">
      <c r="A104" s="2">
        <f>A103+1</f>
        <v>45097</v>
      </c>
      <c r="B104">
        <v>1</v>
      </c>
      <c r="C104">
        <v>1.5</v>
      </c>
      <c r="D104">
        <v>4</v>
      </c>
      <c r="E104">
        <v>1</v>
      </c>
      <c r="H104">
        <f t="shared" si="11"/>
        <v>7.5</v>
      </c>
      <c r="J104">
        <f>SUM(D104:E104)</f>
        <v>5</v>
      </c>
      <c r="K104" s="21">
        <f>K103-SUM(D104:E104)/7.5</f>
        <v>24.400000000000009</v>
      </c>
      <c r="L104" t="s">
        <v>1139</v>
      </c>
    </row>
    <row r="105" spans="1:12" x14ac:dyDescent="0.45">
      <c r="A105" s="2">
        <f>A103+2</f>
        <v>45098</v>
      </c>
      <c r="B105">
        <v>2.5</v>
      </c>
      <c r="E105">
        <v>1</v>
      </c>
      <c r="G105">
        <v>4</v>
      </c>
      <c r="H105">
        <f t="shared" si="11"/>
        <v>7.5</v>
      </c>
      <c r="J105">
        <f>SUM(D105:E105)</f>
        <v>1</v>
      </c>
      <c r="K105" s="21">
        <f>K104-SUM(D105:E105)/7.5</f>
        <v>24.266666666666676</v>
      </c>
      <c r="L105" t="s">
        <v>1139</v>
      </c>
    </row>
    <row r="106" spans="1:12" x14ac:dyDescent="0.45">
      <c r="A106" s="2">
        <f>A103+3</f>
        <v>45099</v>
      </c>
      <c r="B106">
        <v>1</v>
      </c>
      <c r="C106">
        <v>4</v>
      </c>
      <c r="D106">
        <v>1</v>
      </c>
      <c r="E106">
        <v>1.5</v>
      </c>
      <c r="H106">
        <f t="shared" si="11"/>
        <v>7.5</v>
      </c>
      <c r="J106">
        <f>SUM(D106:E106)</f>
        <v>2.5</v>
      </c>
      <c r="K106" s="21">
        <f>K105-SUM(D106:E106)/7.5</f>
        <v>23.933333333333344</v>
      </c>
      <c r="L106" t="s">
        <v>1139</v>
      </c>
    </row>
    <row r="107" spans="1:12" x14ac:dyDescent="0.45">
      <c r="A107" s="2">
        <f>A103+4</f>
        <v>45100</v>
      </c>
      <c r="B107">
        <v>1</v>
      </c>
      <c r="C107">
        <v>1.5</v>
      </c>
      <c r="D107">
        <v>4</v>
      </c>
      <c r="E107">
        <v>1</v>
      </c>
      <c r="H107">
        <f t="shared" si="11"/>
        <v>7.5</v>
      </c>
      <c r="J107">
        <f>SUM(D107:E107)</f>
        <v>5</v>
      </c>
      <c r="K107" s="21">
        <f>K106-SUM(D107:E107)/7.5</f>
        <v>23.266666666666676</v>
      </c>
      <c r="L107" t="s">
        <v>1140</v>
      </c>
    </row>
    <row r="108" spans="1:12" x14ac:dyDescent="0.45">
      <c r="B108">
        <f>SUM(B103:B107)</f>
        <v>8</v>
      </c>
      <c r="C108">
        <f>SUM(C103:C107)</f>
        <v>7</v>
      </c>
      <c r="D108">
        <f>SUM(D103:D107)</f>
        <v>13</v>
      </c>
      <c r="E108">
        <f>SUM(E103:E107)</f>
        <v>5.5</v>
      </c>
      <c r="G108">
        <f>SUM(G103:G107)</f>
        <v>4</v>
      </c>
      <c r="H108">
        <f t="shared" si="11"/>
        <v>37.5</v>
      </c>
      <c r="J108">
        <f>SUM(J103:J107)</f>
        <v>18.5</v>
      </c>
    </row>
    <row r="109" spans="1:12" x14ac:dyDescent="0.45">
      <c r="B109" s="6">
        <f>B108/37.5</f>
        <v>0.21333333333333335</v>
      </c>
      <c r="C109" s="6">
        <f>C108/37.5</f>
        <v>0.18666666666666668</v>
      </c>
      <c r="D109" s="6">
        <f>D108/37.5</f>
        <v>0.34666666666666668</v>
      </c>
      <c r="E109" s="6">
        <f>E108/37.5</f>
        <v>0.14666666666666667</v>
      </c>
      <c r="F109" s="6"/>
      <c r="G109" s="6">
        <f>G108/37.5</f>
        <v>0.10666666666666667</v>
      </c>
      <c r="H109" s="6">
        <f xml:space="preserve"> SUM(B109:G109)</f>
        <v>1</v>
      </c>
      <c r="J109" s="6">
        <f>J108/37.5</f>
        <v>0.49333333333333335</v>
      </c>
    </row>
    <row r="111" spans="1:12" x14ac:dyDescent="0.45">
      <c r="B111" t="s">
        <v>14</v>
      </c>
      <c r="C111" t="s">
        <v>68</v>
      </c>
      <c r="D111" t="s">
        <v>681</v>
      </c>
      <c r="E111" t="s">
        <v>1080</v>
      </c>
      <c r="G111" t="s">
        <v>1081</v>
      </c>
    </row>
    <row r="112" spans="1:12" x14ac:dyDescent="0.45">
      <c r="A112" s="2">
        <f>A103+7</f>
        <v>45103</v>
      </c>
      <c r="B112">
        <v>2.5</v>
      </c>
      <c r="D112">
        <v>4</v>
      </c>
      <c r="E112">
        <v>1</v>
      </c>
      <c r="H112">
        <f t="shared" ref="H112:H117" si="12">SUM(B112:G112)</f>
        <v>7.5</v>
      </c>
      <c r="J112">
        <f>SUM(D112:E112)</f>
        <v>5</v>
      </c>
      <c r="K112" s="21">
        <f>K107-SUM(D112:E112)/7.5</f>
        <v>22.600000000000009</v>
      </c>
      <c r="L112" t="s">
        <v>1142</v>
      </c>
    </row>
    <row r="113" spans="1:12" x14ac:dyDescent="0.45">
      <c r="A113" s="2">
        <f>A112+1</f>
        <v>45104</v>
      </c>
      <c r="B113">
        <v>2.5</v>
      </c>
      <c r="D113">
        <v>3</v>
      </c>
      <c r="E113">
        <v>2</v>
      </c>
      <c r="H113">
        <f t="shared" si="12"/>
        <v>7.5</v>
      </c>
      <c r="J113">
        <f>SUM(D113:E113)</f>
        <v>5</v>
      </c>
      <c r="K113" s="21">
        <f>K112-SUM(D113:E113)/7.5</f>
        <v>21.933333333333341</v>
      </c>
      <c r="L113" t="s">
        <v>1141</v>
      </c>
    </row>
    <row r="114" spans="1:12" x14ac:dyDescent="0.45">
      <c r="A114" s="2">
        <f>A112+2</f>
        <v>45105</v>
      </c>
      <c r="B114">
        <v>1.5</v>
      </c>
      <c r="D114">
        <v>1</v>
      </c>
      <c r="E114">
        <v>5</v>
      </c>
      <c r="H114">
        <f t="shared" si="12"/>
        <v>7.5</v>
      </c>
      <c r="J114">
        <f>SUM(D114:E114)</f>
        <v>6</v>
      </c>
      <c r="K114" s="21">
        <f>K113-SUM(D114:E114)/7.5</f>
        <v>21.13333333333334</v>
      </c>
      <c r="L114" t="s">
        <v>1143</v>
      </c>
    </row>
    <row r="115" spans="1:12" x14ac:dyDescent="0.45">
      <c r="A115" s="2">
        <f>A112+3</f>
        <v>45106</v>
      </c>
      <c r="B115">
        <v>4</v>
      </c>
      <c r="D115">
        <v>1.5</v>
      </c>
      <c r="E115">
        <v>2</v>
      </c>
      <c r="H115">
        <f t="shared" si="12"/>
        <v>7.5</v>
      </c>
      <c r="J115">
        <f>SUM(D115:E115)</f>
        <v>3.5</v>
      </c>
      <c r="K115" s="21">
        <f>K114-SUM(D115:E115)/7.5</f>
        <v>20.666666666666675</v>
      </c>
      <c r="L115" t="s">
        <v>1144</v>
      </c>
    </row>
    <row r="116" spans="1:12" x14ac:dyDescent="0.45">
      <c r="A116" s="2">
        <f>A112+4</f>
        <v>45107</v>
      </c>
      <c r="G116">
        <v>7.5</v>
      </c>
      <c r="H116">
        <f t="shared" si="12"/>
        <v>7.5</v>
      </c>
      <c r="J116">
        <f>SUM(D116:E116)</f>
        <v>0</v>
      </c>
      <c r="K116" s="21">
        <f>K115-SUM(D116:E116)/7.5</f>
        <v>20.666666666666675</v>
      </c>
      <c r="L116" t="s">
        <v>1017</v>
      </c>
    </row>
    <row r="117" spans="1:12" x14ac:dyDescent="0.45">
      <c r="B117">
        <f>SUM(B112:B116)</f>
        <v>10.5</v>
      </c>
      <c r="C117">
        <f>SUM(C112:C116)</f>
        <v>0</v>
      </c>
      <c r="D117">
        <f>SUM(D112:D116)</f>
        <v>9.5</v>
      </c>
      <c r="E117">
        <f>SUM(E112:E116)</f>
        <v>10</v>
      </c>
      <c r="G117">
        <f>SUM(G112:G116)</f>
        <v>7.5</v>
      </c>
      <c r="H117">
        <f t="shared" si="12"/>
        <v>37.5</v>
      </c>
      <c r="J117">
        <f>SUM(J112:J116)</f>
        <v>19.5</v>
      </c>
    </row>
    <row r="118" spans="1:12" x14ac:dyDescent="0.45">
      <c r="B118" s="6">
        <f>B117/37.5</f>
        <v>0.28000000000000003</v>
      </c>
      <c r="C118" s="6">
        <f>C117/37.5</f>
        <v>0</v>
      </c>
      <c r="D118" s="6">
        <f>D117/37.5</f>
        <v>0.25333333333333335</v>
      </c>
      <c r="E118" s="6">
        <f>E117/37.5</f>
        <v>0.26666666666666666</v>
      </c>
      <c r="F118" s="6"/>
      <c r="G118" s="6">
        <f>G117/37.5</f>
        <v>0.2</v>
      </c>
      <c r="H118" s="6">
        <f xml:space="preserve"> SUM(B118:G118)</f>
        <v>1</v>
      </c>
      <c r="J118" s="6">
        <f>J117/37.5</f>
        <v>0.52</v>
      </c>
    </row>
    <row r="120" spans="1:12" x14ac:dyDescent="0.45">
      <c r="B120" t="s">
        <v>14</v>
      </c>
      <c r="C120" t="s">
        <v>68</v>
      </c>
      <c r="D120" t="s">
        <v>681</v>
      </c>
      <c r="E120" t="s">
        <v>1080</v>
      </c>
      <c r="F120" t="s">
        <v>1148</v>
      </c>
      <c r="G120" t="s">
        <v>1081</v>
      </c>
    </row>
    <row r="121" spans="1:12" x14ac:dyDescent="0.45">
      <c r="A121" s="2">
        <f>A112+7</f>
        <v>45110</v>
      </c>
      <c r="G121">
        <v>7.5</v>
      </c>
      <c r="H121">
        <f t="shared" ref="H121:H126" si="13">SUM(B121:G121)</f>
        <v>7.5</v>
      </c>
      <c r="J121">
        <f>SUM(D121:E121)</f>
        <v>0</v>
      </c>
      <c r="K121" s="21">
        <f>K116-SUM(D121:E121)/7.5</f>
        <v>20.666666666666675</v>
      </c>
      <c r="L121" t="s">
        <v>1017</v>
      </c>
    </row>
    <row r="122" spans="1:12" x14ac:dyDescent="0.45">
      <c r="A122" s="2">
        <f>A121+1</f>
        <v>45111</v>
      </c>
      <c r="B122">
        <v>4.5</v>
      </c>
      <c r="E122">
        <v>3</v>
      </c>
      <c r="H122">
        <f t="shared" si="13"/>
        <v>7.5</v>
      </c>
      <c r="J122">
        <f>SUM(D122:E122)</f>
        <v>3</v>
      </c>
      <c r="K122" s="21">
        <f>K121-SUM(D122:E122)/7.5</f>
        <v>20.266666666666676</v>
      </c>
      <c r="L122" t="s">
        <v>1147</v>
      </c>
    </row>
    <row r="123" spans="1:12" x14ac:dyDescent="0.45">
      <c r="A123" s="2">
        <f>A121+2</f>
        <v>45112</v>
      </c>
      <c r="B123">
        <v>3.5</v>
      </c>
      <c r="E123">
        <v>3</v>
      </c>
      <c r="F123">
        <v>1</v>
      </c>
      <c r="H123">
        <f t="shared" si="13"/>
        <v>7.5</v>
      </c>
      <c r="J123">
        <f>SUM(D123:E123)</f>
        <v>3</v>
      </c>
      <c r="K123" s="21">
        <f>K122-SUM(D123:E123)/7.5</f>
        <v>19.866666666666678</v>
      </c>
      <c r="L123" t="s">
        <v>1146</v>
      </c>
    </row>
    <row r="124" spans="1:12" x14ac:dyDescent="0.45">
      <c r="A124" s="2">
        <f>A121+3</f>
        <v>45113</v>
      </c>
      <c r="B124">
        <v>2.5</v>
      </c>
      <c r="D124">
        <v>2</v>
      </c>
      <c r="E124">
        <v>1</v>
      </c>
      <c r="F124">
        <v>2</v>
      </c>
      <c r="H124">
        <f t="shared" si="13"/>
        <v>7.5</v>
      </c>
      <c r="J124">
        <f>SUM(D124:E124)</f>
        <v>3</v>
      </c>
      <c r="K124" s="21">
        <f>K123-SUM(D124:E124)/7.5</f>
        <v>19.466666666666679</v>
      </c>
      <c r="L124" t="s">
        <v>1145</v>
      </c>
    </row>
    <row r="125" spans="1:12" x14ac:dyDescent="0.45">
      <c r="A125" s="2">
        <f>A121+4</f>
        <v>45114</v>
      </c>
      <c r="B125">
        <v>4.5</v>
      </c>
      <c r="D125">
        <v>1</v>
      </c>
      <c r="E125">
        <v>1</v>
      </c>
      <c r="F125">
        <v>1</v>
      </c>
      <c r="H125">
        <f t="shared" si="13"/>
        <v>7.5</v>
      </c>
      <c r="J125">
        <f>SUM(D125:E125)</f>
        <v>2</v>
      </c>
      <c r="K125" s="21">
        <f>K124-SUM(D125:E125)/7.5</f>
        <v>19.200000000000014</v>
      </c>
      <c r="L125" t="s">
        <v>1149</v>
      </c>
    </row>
    <row r="126" spans="1:12" x14ac:dyDescent="0.45">
      <c r="B126">
        <f t="shared" ref="B126:G126" si="14">SUM(B121:B125)</f>
        <v>15</v>
      </c>
      <c r="C126">
        <f t="shared" si="14"/>
        <v>0</v>
      </c>
      <c r="D126">
        <f t="shared" si="14"/>
        <v>3</v>
      </c>
      <c r="E126">
        <f t="shared" si="14"/>
        <v>8</v>
      </c>
      <c r="F126">
        <f t="shared" si="14"/>
        <v>4</v>
      </c>
      <c r="G126">
        <f t="shared" si="14"/>
        <v>7.5</v>
      </c>
      <c r="H126">
        <f t="shared" si="13"/>
        <v>37.5</v>
      </c>
      <c r="J126">
        <f>SUM(J121:J125)</f>
        <v>11</v>
      </c>
    </row>
    <row r="127" spans="1:12" x14ac:dyDescent="0.45">
      <c r="B127" s="6">
        <f t="shared" ref="B127:G127" si="15">B126/37.5</f>
        <v>0.4</v>
      </c>
      <c r="C127" s="6">
        <f t="shared" si="15"/>
        <v>0</v>
      </c>
      <c r="D127" s="6">
        <f t="shared" si="15"/>
        <v>0.08</v>
      </c>
      <c r="E127" s="6">
        <f t="shared" si="15"/>
        <v>0.21333333333333335</v>
      </c>
      <c r="F127" s="6">
        <f t="shared" si="15"/>
        <v>0.10666666666666667</v>
      </c>
      <c r="G127" s="6">
        <f t="shared" si="15"/>
        <v>0.2</v>
      </c>
      <c r="H127" s="6">
        <f xml:space="preserve"> SUM(B127:G127)</f>
        <v>1</v>
      </c>
      <c r="J127" s="6">
        <f>J126/37.5</f>
        <v>0.29333333333333333</v>
      </c>
    </row>
    <row r="129" spans="1:12" x14ac:dyDescent="0.45">
      <c r="B129" t="s">
        <v>14</v>
      </c>
      <c r="C129" t="s">
        <v>68</v>
      </c>
      <c r="D129" t="s">
        <v>681</v>
      </c>
      <c r="E129" t="s">
        <v>1080</v>
      </c>
      <c r="F129" t="s">
        <v>1148</v>
      </c>
      <c r="G129" t="s">
        <v>1081</v>
      </c>
    </row>
    <row r="130" spans="1:12" x14ac:dyDescent="0.45">
      <c r="A130" s="2">
        <f>A121+7</f>
        <v>45117</v>
      </c>
      <c r="B130">
        <v>5</v>
      </c>
      <c r="E130">
        <v>2.5</v>
      </c>
      <c r="H130">
        <f t="shared" ref="H130:H135" si="16">SUM(B130:G130)</f>
        <v>7.5</v>
      </c>
      <c r="J130">
        <f>SUM(D130:E130)</f>
        <v>2.5</v>
      </c>
      <c r="K130" s="21">
        <f>K125-SUM(D130:E130)/7.5</f>
        <v>18.866666666666681</v>
      </c>
      <c r="L130" t="s">
        <v>1150</v>
      </c>
    </row>
    <row r="131" spans="1:12" x14ac:dyDescent="0.45">
      <c r="A131" s="2">
        <f>A130+1</f>
        <v>45118</v>
      </c>
      <c r="B131">
        <v>2</v>
      </c>
      <c r="D131">
        <v>1</v>
      </c>
      <c r="E131">
        <v>2.5</v>
      </c>
      <c r="F131">
        <v>2</v>
      </c>
      <c r="H131">
        <f t="shared" si="16"/>
        <v>7.5</v>
      </c>
      <c r="J131">
        <f>SUM(D131:E131)</f>
        <v>3.5</v>
      </c>
      <c r="K131" s="21">
        <f>K130-SUM(D131:E131)/7.5</f>
        <v>18.400000000000016</v>
      </c>
      <c r="L131" t="s">
        <v>1152</v>
      </c>
    </row>
    <row r="132" spans="1:12" x14ac:dyDescent="0.45">
      <c r="A132" s="2">
        <f>A130+2</f>
        <v>45119</v>
      </c>
      <c r="B132">
        <v>1</v>
      </c>
      <c r="E132">
        <v>1</v>
      </c>
      <c r="F132">
        <v>2</v>
      </c>
      <c r="G132">
        <v>3.5</v>
      </c>
      <c r="H132">
        <f t="shared" si="16"/>
        <v>7.5</v>
      </c>
      <c r="J132">
        <f>SUM(D132:E132)</f>
        <v>1</v>
      </c>
      <c r="K132" s="21">
        <f>K131-SUM(D132:E132)/7.5</f>
        <v>18.266666666666683</v>
      </c>
      <c r="L132" t="s">
        <v>1151</v>
      </c>
    </row>
    <row r="133" spans="1:12" x14ac:dyDescent="0.45">
      <c r="A133" s="2">
        <f>A130+3</f>
        <v>45120</v>
      </c>
      <c r="D133">
        <v>2</v>
      </c>
      <c r="E133">
        <v>2.5</v>
      </c>
      <c r="F133">
        <v>3</v>
      </c>
      <c r="H133">
        <f t="shared" si="16"/>
        <v>7.5</v>
      </c>
      <c r="J133">
        <f>SUM(D133:E133)</f>
        <v>4.5</v>
      </c>
      <c r="K133" s="21">
        <f>K132-SUM(D133:E133)/7.5</f>
        <v>17.666666666666682</v>
      </c>
      <c r="L133" t="s">
        <v>1153</v>
      </c>
    </row>
    <row r="134" spans="1:12" x14ac:dyDescent="0.45">
      <c r="A134" s="2">
        <f>A130+4</f>
        <v>45121</v>
      </c>
      <c r="B134">
        <v>3</v>
      </c>
      <c r="E134">
        <v>1.5</v>
      </c>
      <c r="F134">
        <v>3</v>
      </c>
      <c r="H134">
        <f t="shared" si="16"/>
        <v>7.5</v>
      </c>
      <c r="J134">
        <f>SUM(D134:E134)</f>
        <v>1.5</v>
      </c>
      <c r="K134" s="21">
        <f>K133-SUM(D134:E134)/7.5</f>
        <v>17.466666666666683</v>
      </c>
      <c r="L134" t="s">
        <v>1151</v>
      </c>
    </row>
    <row r="135" spans="1:12" x14ac:dyDescent="0.45">
      <c r="B135">
        <f t="shared" ref="B135:G135" si="17">SUM(B130:B134)</f>
        <v>11</v>
      </c>
      <c r="C135">
        <f t="shared" si="17"/>
        <v>0</v>
      </c>
      <c r="D135">
        <f t="shared" si="17"/>
        <v>3</v>
      </c>
      <c r="E135">
        <f t="shared" si="17"/>
        <v>10</v>
      </c>
      <c r="F135">
        <f t="shared" si="17"/>
        <v>10</v>
      </c>
      <c r="G135">
        <f t="shared" si="17"/>
        <v>3.5</v>
      </c>
      <c r="H135">
        <f t="shared" si="16"/>
        <v>37.5</v>
      </c>
      <c r="J135">
        <f>SUM(J130:J134)</f>
        <v>13</v>
      </c>
    </row>
    <row r="136" spans="1:12" x14ac:dyDescent="0.45">
      <c r="B136" s="6">
        <f t="shared" ref="B136:G136" si="18">B135/37.5</f>
        <v>0.29333333333333333</v>
      </c>
      <c r="C136" s="6">
        <f t="shared" si="18"/>
        <v>0</v>
      </c>
      <c r="D136" s="6">
        <f t="shared" si="18"/>
        <v>0.08</v>
      </c>
      <c r="E136" s="6">
        <f t="shared" si="18"/>
        <v>0.26666666666666666</v>
      </c>
      <c r="F136" s="6">
        <f t="shared" si="18"/>
        <v>0.26666666666666666</v>
      </c>
      <c r="G136" s="6">
        <f t="shared" si="18"/>
        <v>9.3333333333333338E-2</v>
      </c>
      <c r="H136" s="6">
        <f xml:space="preserve"> SUM(B136:G136)</f>
        <v>1</v>
      </c>
      <c r="J136" s="6">
        <f>J135/37.5</f>
        <v>0.34666666666666668</v>
      </c>
    </row>
    <row r="138" spans="1:12" x14ac:dyDescent="0.45">
      <c r="B138" t="s">
        <v>14</v>
      </c>
      <c r="C138" t="s">
        <v>68</v>
      </c>
      <c r="D138" t="s">
        <v>681</v>
      </c>
      <c r="E138" t="s">
        <v>1080</v>
      </c>
      <c r="F138" t="s">
        <v>1148</v>
      </c>
      <c r="G138" t="s">
        <v>1081</v>
      </c>
    </row>
    <row r="139" spans="1:12" x14ac:dyDescent="0.45">
      <c r="A139" s="2">
        <f>A130+7</f>
        <v>45124</v>
      </c>
      <c r="B139">
        <v>2.5</v>
      </c>
      <c r="E139">
        <v>1</v>
      </c>
      <c r="F139">
        <v>2</v>
      </c>
      <c r="G139">
        <v>2</v>
      </c>
      <c r="H139">
        <f t="shared" ref="H139:H144" si="19">SUM(B139:G139)</f>
        <v>7.5</v>
      </c>
      <c r="J139">
        <f>SUM(D139:E139)</f>
        <v>1</v>
      </c>
      <c r="K139" s="21">
        <f>K134-SUM(D139:E139)/7.5</f>
        <v>17.33333333333335</v>
      </c>
      <c r="L139" t="s">
        <v>1154</v>
      </c>
    </row>
    <row r="140" spans="1:12" x14ac:dyDescent="0.45">
      <c r="A140" s="2">
        <f>A139+1</f>
        <v>45125</v>
      </c>
      <c r="B140">
        <v>2.5</v>
      </c>
      <c r="E140">
        <v>1</v>
      </c>
      <c r="F140">
        <v>4</v>
      </c>
      <c r="H140">
        <f t="shared" si="19"/>
        <v>7.5</v>
      </c>
      <c r="J140">
        <f>SUM(D140:E140)</f>
        <v>1</v>
      </c>
      <c r="K140" s="21">
        <f>K139-SUM(D140:E140)/7.5</f>
        <v>17.200000000000017</v>
      </c>
      <c r="L140" t="s">
        <v>1147</v>
      </c>
    </row>
    <row r="141" spans="1:12" x14ac:dyDescent="0.45">
      <c r="A141" s="2">
        <f>A139+2</f>
        <v>45126</v>
      </c>
      <c r="B141">
        <v>2.5</v>
      </c>
      <c r="E141">
        <v>2</v>
      </c>
      <c r="F141">
        <v>3</v>
      </c>
      <c r="H141">
        <f t="shared" si="19"/>
        <v>7.5</v>
      </c>
      <c r="J141">
        <f>SUM(D141:E141)</f>
        <v>2</v>
      </c>
      <c r="K141" s="21">
        <f>K140-SUM(D141:E141)/7.5</f>
        <v>16.933333333333351</v>
      </c>
      <c r="L141" t="s">
        <v>1155</v>
      </c>
    </row>
    <row r="142" spans="1:12" x14ac:dyDescent="0.45">
      <c r="A142" s="2">
        <f>A139+3</f>
        <v>45127</v>
      </c>
      <c r="B142">
        <v>3.5</v>
      </c>
      <c r="E142">
        <v>2</v>
      </c>
      <c r="F142">
        <v>2</v>
      </c>
      <c r="H142">
        <f t="shared" si="19"/>
        <v>7.5</v>
      </c>
      <c r="J142">
        <f>SUM(D142:E142)</f>
        <v>2</v>
      </c>
      <c r="K142" s="21">
        <f>K141-SUM(D142:E142)/7.5</f>
        <v>16.666666666666686</v>
      </c>
      <c r="L142" t="s">
        <v>1155</v>
      </c>
    </row>
    <row r="143" spans="1:12" x14ac:dyDescent="0.45">
      <c r="A143" s="2">
        <f>A139+4</f>
        <v>45128</v>
      </c>
      <c r="B143">
        <v>3.5</v>
      </c>
      <c r="D143">
        <v>1</v>
      </c>
      <c r="E143">
        <v>1</v>
      </c>
      <c r="F143">
        <v>2</v>
      </c>
      <c r="H143">
        <f t="shared" si="19"/>
        <v>7.5</v>
      </c>
      <c r="J143">
        <f>SUM(D143:E143)</f>
        <v>2</v>
      </c>
      <c r="K143" s="21">
        <f>K142-SUM(D143:E143)/7.5</f>
        <v>16.40000000000002</v>
      </c>
      <c r="L143" t="s">
        <v>1156</v>
      </c>
    </row>
    <row r="144" spans="1:12" x14ac:dyDescent="0.45">
      <c r="B144">
        <f t="shared" ref="B144:G144" si="20">SUM(B139:B143)</f>
        <v>14.5</v>
      </c>
      <c r="C144">
        <f t="shared" si="20"/>
        <v>0</v>
      </c>
      <c r="D144">
        <f t="shared" si="20"/>
        <v>1</v>
      </c>
      <c r="E144">
        <f t="shared" si="20"/>
        <v>7</v>
      </c>
      <c r="F144">
        <f t="shared" si="20"/>
        <v>13</v>
      </c>
      <c r="G144">
        <f t="shared" si="20"/>
        <v>2</v>
      </c>
      <c r="H144">
        <f t="shared" si="19"/>
        <v>37.5</v>
      </c>
      <c r="J144">
        <f>SUM(J139:J143)</f>
        <v>8</v>
      </c>
    </row>
    <row r="145" spans="1:13" x14ac:dyDescent="0.45">
      <c r="B145" s="6">
        <f t="shared" ref="B145:G145" si="21">B144/37.5</f>
        <v>0.38666666666666666</v>
      </c>
      <c r="C145" s="6">
        <f t="shared" si="21"/>
        <v>0</v>
      </c>
      <c r="D145" s="6">
        <f t="shared" si="21"/>
        <v>2.6666666666666668E-2</v>
      </c>
      <c r="E145" s="6">
        <f t="shared" si="21"/>
        <v>0.18666666666666668</v>
      </c>
      <c r="F145" s="6">
        <f t="shared" si="21"/>
        <v>0.34666666666666668</v>
      </c>
      <c r="G145" s="6">
        <f t="shared" si="21"/>
        <v>5.3333333333333337E-2</v>
      </c>
      <c r="H145" s="6">
        <f xml:space="preserve"> SUM(B145:G145)</f>
        <v>1</v>
      </c>
      <c r="J145" s="6">
        <f>J144/37.5</f>
        <v>0.21333333333333335</v>
      </c>
    </row>
    <row r="147" spans="1:13" x14ac:dyDescent="0.45">
      <c r="B147" t="s">
        <v>14</v>
      </c>
      <c r="C147" t="s">
        <v>68</v>
      </c>
      <c r="D147" t="s">
        <v>681</v>
      </c>
      <c r="E147" t="s">
        <v>1080</v>
      </c>
      <c r="F147" t="s">
        <v>1148</v>
      </c>
      <c r="G147" t="s">
        <v>1081</v>
      </c>
    </row>
    <row r="148" spans="1:13" x14ac:dyDescent="0.45">
      <c r="A148" s="2">
        <f>A139+7</f>
        <v>45131</v>
      </c>
      <c r="B148">
        <v>0.5</v>
      </c>
      <c r="E148">
        <v>6</v>
      </c>
      <c r="F148">
        <v>1</v>
      </c>
      <c r="H148">
        <f t="shared" ref="H148:H153" si="22">SUM(B148:G148)</f>
        <v>7.5</v>
      </c>
      <c r="J148">
        <f>SUM(D148:E148)</f>
        <v>6</v>
      </c>
      <c r="K148" s="21">
        <f>K143-SUM(D148:E148)/7.5</f>
        <v>15.600000000000019</v>
      </c>
      <c r="L148" t="s">
        <v>1157</v>
      </c>
    </row>
    <row r="149" spans="1:13" x14ac:dyDescent="0.45">
      <c r="A149" s="2">
        <f>A148+1</f>
        <v>45132</v>
      </c>
      <c r="B149">
        <v>2</v>
      </c>
      <c r="E149">
        <v>2.5</v>
      </c>
      <c r="F149">
        <v>3</v>
      </c>
      <c r="H149">
        <f t="shared" si="22"/>
        <v>7.5</v>
      </c>
      <c r="J149">
        <f>SUM(D149:E149)</f>
        <v>2.5</v>
      </c>
      <c r="K149" s="21">
        <f>K148-SUM(D149:E149)/7.5</f>
        <v>15.266666666666685</v>
      </c>
      <c r="L149" t="s">
        <v>1157</v>
      </c>
    </row>
    <row r="150" spans="1:13" x14ac:dyDescent="0.45">
      <c r="A150" s="2">
        <f>A148+2</f>
        <v>45133</v>
      </c>
      <c r="B150">
        <v>1</v>
      </c>
      <c r="D150">
        <v>1</v>
      </c>
      <c r="E150">
        <v>0.5</v>
      </c>
      <c r="F150">
        <v>5</v>
      </c>
      <c r="H150">
        <f t="shared" si="22"/>
        <v>7.5</v>
      </c>
      <c r="J150">
        <f>SUM(D150:E150)</f>
        <v>1.5</v>
      </c>
      <c r="K150" s="21">
        <f>K149-SUM(D150:E150)/7.5</f>
        <v>15.066666666666686</v>
      </c>
      <c r="L150" t="s">
        <v>1158</v>
      </c>
    </row>
    <row r="151" spans="1:13" x14ac:dyDescent="0.45">
      <c r="A151" s="2">
        <f>A148+3</f>
        <v>45134</v>
      </c>
      <c r="B151">
        <v>3</v>
      </c>
      <c r="E151">
        <v>0.5</v>
      </c>
      <c r="F151">
        <v>4</v>
      </c>
      <c r="H151">
        <f t="shared" si="22"/>
        <v>7.5</v>
      </c>
      <c r="J151">
        <f>SUM(D151:E151)</f>
        <v>0.5</v>
      </c>
      <c r="K151" s="21">
        <f>K150-SUM(D151:E151)/7.5</f>
        <v>15.00000000000002</v>
      </c>
      <c r="L151" t="s">
        <v>1159</v>
      </c>
    </row>
    <row r="152" spans="1:13" x14ac:dyDescent="0.45">
      <c r="A152" s="2">
        <f>A148+4</f>
        <v>45135</v>
      </c>
      <c r="B152">
        <v>3</v>
      </c>
      <c r="E152">
        <v>0.5</v>
      </c>
      <c r="F152">
        <v>4</v>
      </c>
      <c r="H152">
        <f t="shared" si="22"/>
        <v>7.5</v>
      </c>
      <c r="J152">
        <f>SUM(D152:E152)</f>
        <v>0.5</v>
      </c>
      <c r="K152" s="21">
        <f>K151-SUM(D152:E152)/7.5</f>
        <v>14.933333333333353</v>
      </c>
      <c r="L152" t="s">
        <v>1160</v>
      </c>
    </row>
    <row r="153" spans="1:13" x14ac:dyDescent="0.45">
      <c r="B153">
        <f t="shared" ref="B153:G153" si="23">SUM(B148:B152)</f>
        <v>9.5</v>
      </c>
      <c r="C153">
        <f t="shared" si="23"/>
        <v>0</v>
      </c>
      <c r="D153">
        <f t="shared" si="23"/>
        <v>1</v>
      </c>
      <c r="E153">
        <f t="shared" si="23"/>
        <v>10</v>
      </c>
      <c r="F153">
        <f t="shared" si="23"/>
        <v>17</v>
      </c>
      <c r="G153">
        <f t="shared" si="23"/>
        <v>0</v>
      </c>
      <c r="H153">
        <f t="shared" si="22"/>
        <v>37.5</v>
      </c>
      <c r="J153">
        <f>SUM(J148:J152)</f>
        <v>11</v>
      </c>
    </row>
    <row r="154" spans="1:13" x14ac:dyDescent="0.45">
      <c r="B154" s="6">
        <f t="shared" ref="B154:G154" si="24">B153/37.5</f>
        <v>0.25333333333333335</v>
      </c>
      <c r="C154" s="6">
        <f t="shared" si="24"/>
        <v>0</v>
      </c>
      <c r="D154" s="6">
        <f t="shared" si="24"/>
        <v>2.6666666666666668E-2</v>
      </c>
      <c r="E154" s="6">
        <f t="shared" si="24"/>
        <v>0.26666666666666666</v>
      </c>
      <c r="F154" s="6">
        <f t="shared" si="24"/>
        <v>0.45333333333333331</v>
      </c>
      <c r="G154" s="6">
        <f t="shared" si="24"/>
        <v>0</v>
      </c>
      <c r="H154" s="6">
        <f xml:space="preserve"> SUM(B154:G154)</f>
        <v>1</v>
      </c>
      <c r="J154" s="6">
        <f>J153/37.5</f>
        <v>0.29333333333333333</v>
      </c>
    </row>
    <row r="156" spans="1:13" x14ac:dyDescent="0.45">
      <c r="B156" t="s">
        <v>14</v>
      </c>
      <c r="C156" t="s">
        <v>68</v>
      </c>
      <c r="D156" t="s">
        <v>681</v>
      </c>
      <c r="E156" t="s">
        <v>1080</v>
      </c>
      <c r="F156" t="s">
        <v>1148</v>
      </c>
      <c r="G156" t="s">
        <v>1081</v>
      </c>
      <c r="M156" t="s">
        <v>1162</v>
      </c>
    </row>
    <row r="157" spans="1:13" x14ac:dyDescent="0.45">
      <c r="A157" s="2">
        <f>A148+7</f>
        <v>45138</v>
      </c>
      <c r="B157">
        <v>1.5</v>
      </c>
      <c r="E157">
        <v>1</v>
      </c>
      <c r="F157">
        <v>5</v>
      </c>
      <c r="H157">
        <f t="shared" ref="H157:H162" si="25">SUM(B157:G157)</f>
        <v>7.5</v>
      </c>
      <c r="J157">
        <f>SUM(D157:E157)</f>
        <v>1</v>
      </c>
      <c r="K157" s="21">
        <f>K152-SUM(D157:E157)/7.5</f>
        <v>14.80000000000002</v>
      </c>
      <c r="L157" t="s">
        <v>1161</v>
      </c>
      <c r="M157">
        <f>SUM(F126, F135, F144, F153, F157)</f>
        <v>49</v>
      </c>
    </row>
    <row r="158" spans="1:13" x14ac:dyDescent="0.45">
      <c r="A158" s="2">
        <f>A157+1</f>
        <v>45139</v>
      </c>
      <c r="B158">
        <v>1.5</v>
      </c>
      <c r="E158">
        <v>3</v>
      </c>
      <c r="F158">
        <v>3</v>
      </c>
      <c r="H158">
        <f t="shared" si="25"/>
        <v>7.5</v>
      </c>
      <c r="J158">
        <f>SUM(D158:E158)</f>
        <v>3</v>
      </c>
      <c r="K158" s="21">
        <f>K157-SUM(D158:E158)/7.5</f>
        <v>14.40000000000002</v>
      </c>
      <c r="L158" t="s">
        <v>1163</v>
      </c>
    </row>
    <row r="159" spans="1:13" x14ac:dyDescent="0.45">
      <c r="A159" s="2">
        <f>A157+2</f>
        <v>45140</v>
      </c>
      <c r="B159">
        <v>1.5</v>
      </c>
      <c r="D159">
        <v>3</v>
      </c>
      <c r="E159">
        <v>0</v>
      </c>
      <c r="F159">
        <v>3</v>
      </c>
      <c r="H159">
        <f t="shared" si="25"/>
        <v>7.5</v>
      </c>
      <c r="J159">
        <f>SUM(D159:E159)</f>
        <v>3</v>
      </c>
      <c r="K159" s="21">
        <f>K158-SUM(D159:E159)/7.5</f>
        <v>14.00000000000002</v>
      </c>
      <c r="L159" t="s">
        <v>1164</v>
      </c>
    </row>
    <row r="160" spans="1:13" x14ac:dyDescent="0.45">
      <c r="A160" s="2">
        <f>A157+3</f>
        <v>45141</v>
      </c>
      <c r="B160">
        <v>2.5</v>
      </c>
      <c r="D160">
        <v>2</v>
      </c>
      <c r="E160">
        <v>1</v>
      </c>
      <c r="F160">
        <v>2</v>
      </c>
      <c r="H160">
        <f t="shared" si="25"/>
        <v>7.5</v>
      </c>
      <c r="J160">
        <f>SUM(D160:E160)</f>
        <v>3</v>
      </c>
      <c r="K160" s="21">
        <f>K159-SUM(D160:E160)/7.5</f>
        <v>13.600000000000019</v>
      </c>
      <c r="L160" t="s">
        <v>1165</v>
      </c>
    </row>
    <row r="161" spans="1:12" x14ac:dyDescent="0.45">
      <c r="A161" s="2">
        <f>A157+4</f>
        <v>45142</v>
      </c>
      <c r="B161">
        <v>2.5</v>
      </c>
      <c r="D161">
        <v>2</v>
      </c>
      <c r="E161">
        <v>1</v>
      </c>
      <c r="F161">
        <v>2</v>
      </c>
      <c r="H161">
        <f t="shared" si="25"/>
        <v>7.5</v>
      </c>
      <c r="J161">
        <f>SUM(D161:E161)</f>
        <v>3</v>
      </c>
      <c r="K161" s="21">
        <f>K160-SUM(D161:E161)/7.5</f>
        <v>13.200000000000019</v>
      </c>
      <c r="L161" t="s">
        <v>1166</v>
      </c>
    </row>
    <row r="162" spans="1:12" x14ac:dyDescent="0.45">
      <c r="B162">
        <f t="shared" ref="B162:G162" si="26">SUM(B157:B161)</f>
        <v>9.5</v>
      </c>
      <c r="C162">
        <f t="shared" si="26"/>
        <v>0</v>
      </c>
      <c r="D162">
        <f t="shared" si="26"/>
        <v>7</v>
      </c>
      <c r="E162">
        <f t="shared" si="26"/>
        <v>6</v>
      </c>
      <c r="F162">
        <f t="shared" si="26"/>
        <v>15</v>
      </c>
      <c r="G162">
        <f t="shared" si="26"/>
        <v>0</v>
      </c>
      <c r="H162">
        <f t="shared" si="25"/>
        <v>37.5</v>
      </c>
      <c r="J162">
        <f>SUM(J157:J161)</f>
        <v>13</v>
      </c>
    </row>
    <row r="163" spans="1:12" x14ac:dyDescent="0.45">
      <c r="B163" s="6">
        <f t="shared" ref="B163:G163" si="27">B162/37.5</f>
        <v>0.25333333333333335</v>
      </c>
      <c r="C163" s="6">
        <f t="shared" si="27"/>
        <v>0</v>
      </c>
      <c r="D163" s="6">
        <f>D162/37.5</f>
        <v>0.18666666666666668</v>
      </c>
      <c r="E163" s="6">
        <f t="shared" si="27"/>
        <v>0.16</v>
      </c>
      <c r="F163" s="6">
        <f t="shared" si="27"/>
        <v>0.4</v>
      </c>
      <c r="G163" s="6">
        <f t="shared" si="27"/>
        <v>0</v>
      </c>
      <c r="H163" s="6">
        <f xml:space="preserve"> SUM(B163:G163)</f>
        <v>1</v>
      </c>
      <c r="J163" s="6">
        <f>J162/37.5</f>
        <v>0.34666666666666668</v>
      </c>
    </row>
    <row r="164" spans="1:12" x14ac:dyDescent="0.45">
      <c r="K164">
        <v>25</v>
      </c>
      <c r="L164" t="s">
        <v>1167</v>
      </c>
    </row>
    <row r="165" spans="1:12" x14ac:dyDescent="0.45">
      <c r="B165" t="s">
        <v>14</v>
      </c>
      <c r="C165" t="s">
        <v>68</v>
      </c>
      <c r="D165" t="s">
        <v>681</v>
      </c>
      <c r="E165" t="s">
        <v>1080</v>
      </c>
      <c r="F165" t="s">
        <v>1148</v>
      </c>
      <c r="G165" t="s">
        <v>1081</v>
      </c>
      <c r="K165">
        <v>30</v>
      </c>
      <c r="L165" t="s">
        <v>1186</v>
      </c>
    </row>
    <row r="166" spans="1:12" x14ac:dyDescent="0.45">
      <c r="A166" s="2">
        <f>A157+7</f>
        <v>45145</v>
      </c>
      <c r="G166">
        <v>7.5</v>
      </c>
      <c r="H166">
        <f t="shared" ref="H166:H171" si="28">SUM(B166:G166)</f>
        <v>7.5</v>
      </c>
      <c r="J166">
        <f>SUM(D166:E166)</f>
        <v>0</v>
      </c>
      <c r="K166" s="21">
        <f>K161-SUM(D166:E166)/7.5</f>
        <v>13.200000000000019</v>
      </c>
      <c r="L166">
        <v>4500458093</v>
      </c>
    </row>
    <row r="167" spans="1:12" x14ac:dyDescent="0.45">
      <c r="A167" s="2">
        <f>A166+1</f>
        <v>45146</v>
      </c>
      <c r="B167">
        <v>2</v>
      </c>
      <c r="D167">
        <v>1.5</v>
      </c>
      <c r="F167">
        <v>4</v>
      </c>
      <c r="H167">
        <f t="shared" si="28"/>
        <v>7.5</v>
      </c>
      <c r="J167">
        <f>SUM(D167:E167)</f>
        <v>1.5</v>
      </c>
      <c r="K167" s="22">
        <f>K166-SUM(D167:E167)/7.5</f>
        <v>13.00000000000002</v>
      </c>
      <c r="L167" t="s">
        <v>1168</v>
      </c>
    </row>
    <row r="168" spans="1:12" x14ac:dyDescent="0.45">
      <c r="A168" s="2">
        <f>A166+2</f>
        <v>45147</v>
      </c>
      <c r="B168">
        <v>2</v>
      </c>
      <c r="D168">
        <v>1.5</v>
      </c>
      <c r="E168">
        <v>2</v>
      </c>
      <c r="F168">
        <v>2</v>
      </c>
      <c r="H168">
        <f t="shared" si="28"/>
        <v>7.5</v>
      </c>
      <c r="J168">
        <f>SUM(D168:E168)</f>
        <v>3.5</v>
      </c>
      <c r="K168" s="21">
        <f>K165-SUM(D168:E168)/7.5</f>
        <v>29.533333333333335</v>
      </c>
      <c r="L168" t="s">
        <v>1170</v>
      </c>
    </row>
    <row r="169" spans="1:12" x14ac:dyDescent="0.45">
      <c r="A169" s="2">
        <f>A166+3</f>
        <v>45148</v>
      </c>
      <c r="B169">
        <v>2.5</v>
      </c>
      <c r="F169">
        <v>5</v>
      </c>
      <c r="H169">
        <f t="shared" si="28"/>
        <v>7.5</v>
      </c>
      <c r="J169">
        <f>SUM(D169:E169)</f>
        <v>0</v>
      </c>
      <c r="K169" s="21">
        <f>K168-SUM(D169:E169)/7.5</f>
        <v>29.533333333333335</v>
      </c>
      <c r="L169" t="s">
        <v>1169</v>
      </c>
    </row>
    <row r="170" spans="1:12" x14ac:dyDescent="0.45">
      <c r="A170" s="2">
        <f>A166+4</f>
        <v>45149</v>
      </c>
      <c r="B170">
        <v>2.5</v>
      </c>
      <c r="F170">
        <v>5</v>
      </c>
      <c r="H170">
        <f t="shared" si="28"/>
        <v>7.5</v>
      </c>
      <c r="J170">
        <f>SUM(D170:E170)</f>
        <v>0</v>
      </c>
      <c r="K170" s="21">
        <f>K169-SUM(D170:E170)/7.5</f>
        <v>29.533333333333335</v>
      </c>
      <c r="L170" t="s">
        <v>1169</v>
      </c>
    </row>
    <row r="171" spans="1:12" x14ac:dyDescent="0.45">
      <c r="B171">
        <f t="shared" ref="B171:G171" si="29">SUM(B166:B170)</f>
        <v>9</v>
      </c>
      <c r="C171">
        <f t="shared" si="29"/>
        <v>0</v>
      </c>
      <c r="D171">
        <f t="shared" si="29"/>
        <v>3</v>
      </c>
      <c r="E171">
        <f t="shared" si="29"/>
        <v>2</v>
      </c>
      <c r="F171">
        <f t="shared" si="29"/>
        <v>16</v>
      </c>
      <c r="G171">
        <f t="shared" si="29"/>
        <v>7.5</v>
      </c>
      <c r="H171">
        <f t="shared" si="28"/>
        <v>37.5</v>
      </c>
      <c r="J171">
        <f>SUM(J166:J170)</f>
        <v>5</v>
      </c>
    </row>
    <row r="172" spans="1:12" x14ac:dyDescent="0.45">
      <c r="B172" s="6">
        <f t="shared" ref="B172:C172" si="30">B171/37.5</f>
        <v>0.24</v>
      </c>
      <c r="C172" s="6">
        <f t="shared" si="30"/>
        <v>0</v>
      </c>
      <c r="D172" s="6">
        <f>D171/37.5</f>
        <v>0.08</v>
      </c>
      <c r="E172" s="6">
        <f t="shared" ref="E172:G172" si="31">E171/37.5</f>
        <v>5.3333333333333337E-2</v>
      </c>
      <c r="F172" s="6">
        <f t="shared" si="31"/>
        <v>0.42666666666666669</v>
      </c>
      <c r="G172" s="6">
        <f t="shared" si="31"/>
        <v>0.2</v>
      </c>
      <c r="H172" s="6">
        <f xml:space="preserve"> SUM(B172:G172)</f>
        <v>1</v>
      </c>
      <c r="J172" s="6">
        <f>J171/37.5</f>
        <v>0.13333333333333333</v>
      </c>
    </row>
    <row r="174" spans="1:12" x14ac:dyDescent="0.45">
      <c r="B174" t="s">
        <v>14</v>
      </c>
      <c r="C174" t="s">
        <v>68</v>
      </c>
      <c r="D174" t="s">
        <v>681</v>
      </c>
      <c r="E174" t="s">
        <v>1080</v>
      </c>
      <c r="F174" t="s">
        <v>1148</v>
      </c>
      <c r="G174" t="s">
        <v>1081</v>
      </c>
    </row>
    <row r="175" spans="1:12" x14ac:dyDescent="0.45">
      <c r="A175" s="2">
        <f>A166+7</f>
        <v>45152</v>
      </c>
      <c r="B175">
        <v>1.5</v>
      </c>
      <c r="D175">
        <v>1</v>
      </c>
      <c r="E175">
        <v>1</v>
      </c>
      <c r="F175">
        <v>4</v>
      </c>
      <c r="H175">
        <f t="shared" ref="H175:H180" si="32">SUM(B175:G175)</f>
        <v>7.5</v>
      </c>
      <c r="J175">
        <f>SUM(D175:E175)</f>
        <v>2</v>
      </c>
      <c r="K175" s="21">
        <f>K170-SUM(D175:E175)/7.5</f>
        <v>29.266666666666669</v>
      </c>
      <c r="L175" t="s">
        <v>1172</v>
      </c>
    </row>
    <row r="176" spans="1:12" x14ac:dyDescent="0.45">
      <c r="A176" s="2">
        <f>A175+1</f>
        <v>45153</v>
      </c>
      <c r="B176">
        <v>1.5</v>
      </c>
      <c r="D176">
        <v>1</v>
      </c>
      <c r="E176">
        <v>1</v>
      </c>
      <c r="F176">
        <v>4</v>
      </c>
      <c r="H176">
        <f t="shared" si="32"/>
        <v>7.5</v>
      </c>
      <c r="J176">
        <f>SUM(D176:E176)</f>
        <v>2</v>
      </c>
      <c r="K176" s="21">
        <f>K175-SUM(D176:E176)/7.5</f>
        <v>29.000000000000004</v>
      </c>
      <c r="L176" t="s">
        <v>1172</v>
      </c>
    </row>
    <row r="177" spans="1:12" x14ac:dyDescent="0.45">
      <c r="A177" s="2">
        <f>A175+2</f>
        <v>45154</v>
      </c>
      <c r="B177">
        <v>1.5</v>
      </c>
      <c r="D177">
        <v>1</v>
      </c>
      <c r="E177">
        <v>1</v>
      </c>
      <c r="F177">
        <v>4</v>
      </c>
      <c r="H177">
        <f t="shared" si="32"/>
        <v>7.5</v>
      </c>
      <c r="J177">
        <f>SUM(D177:E177)</f>
        <v>2</v>
      </c>
      <c r="K177" s="21">
        <f>K176-SUM(D177:E177)/7.5</f>
        <v>28.733333333333338</v>
      </c>
      <c r="L177" t="s">
        <v>1171</v>
      </c>
    </row>
    <row r="178" spans="1:12" x14ac:dyDescent="0.45">
      <c r="A178" s="2">
        <f>A175+3</f>
        <v>45155</v>
      </c>
      <c r="G178">
        <v>7.5</v>
      </c>
      <c r="H178">
        <f t="shared" si="32"/>
        <v>7.5</v>
      </c>
      <c r="J178">
        <f>SUM(D178:E178)</f>
        <v>0</v>
      </c>
      <c r="K178" s="21">
        <f>K177-SUM(D178:E178)/7.5</f>
        <v>28.733333333333338</v>
      </c>
      <c r="L178" t="s">
        <v>268</v>
      </c>
    </row>
    <row r="179" spans="1:12" x14ac:dyDescent="0.45">
      <c r="A179" s="2">
        <f>A175+4</f>
        <v>45156</v>
      </c>
      <c r="G179">
        <v>7.5</v>
      </c>
      <c r="H179">
        <f t="shared" si="32"/>
        <v>7.5</v>
      </c>
      <c r="J179">
        <f>SUM(D179:E179)</f>
        <v>0</v>
      </c>
      <c r="K179" s="21">
        <f>K178-SUM(D179:E179)/7.5</f>
        <v>28.733333333333338</v>
      </c>
      <c r="L179" t="s">
        <v>1173</v>
      </c>
    </row>
    <row r="180" spans="1:12" x14ac:dyDescent="0.45">
      <c r="B180">
        <f t="shared" ref="B180:G180" si="33">SUM(B175:B179)</f>
        <v>4.5</v>
      </c>
      <c r="C180">
        <f t="shared" si="33"/>
        <v>0</v>
      </c>
      <c r="D180">
        <f t="shared" si="33"/>
        <v>3</v>
      </c>
      <c r="E180">
        <f t="shared" si="33"/>
        <v>3</v>
      </c>
      <c r="F180">
        <f t="shared" si="33"/>
        <v>12</v>
      </c>
      <c r="G180">
        <f t="shared" si="33"/>
        <v>15</v>
      </c>
      <c r="H180">
        <f t="shared" si="32"/>
        <v>37.5</v>
      </c>
      <c r="J180">
        <f>SUM(J175:J179)</f>
        <v>6</v>
      </c>
    </row>
    <row r="181" spans="1:12" x14ac:dyDescent="0.45">
      <c r="B181" s="6">
        <f t="shared" ref="B181:C181" si="34">B180/37.5</f>
        <v>0.12</v>
      </c>
      <c r="C181" s="6">
        <f t="shared" si="34"/>
        <v>0</v>
      </c>
      <c r="D181" s="6">
        <f>D180/37.5</f>
        <v>0.08</v>
      </c>
      <c r="E181" s="6">
        <f t="shared" ref="E181:G181" si="35">E180/37.5</f>
        <v>0.08</v>
      </c>
      <c r="F181" s="6">
        <f t="shared" si="35"/>
        <v>0.32</v>
      </c>
      <c r="G181" s="6">
        <f t="shared" si="35"/>
        <v>0.4</v>
      </c>
      <c r="H181" s="6">
        <f xml:space="preserve"> SUM(B181:G181)</f>
        <v>1</v>
      </c>
      <c r="J181" s="6">
        <f>J180/37.5</f>
        <v>0.16</v>
      </c>
    </row>
    <row r="183" spans="1:12" x14ac:dyDescent="0.45">
      <c r="B183" t="s">
        <v>14</v>
      </c>
      <c r="C183" t="s">
        <v>68</v>
      </c>
      <c r="D183" t="s">
        <v>681</v>
      </c>
      <c r="E183" t="s">
        <v>1080</v>
      </c>
      <c r="F183" t="s">
        <v>1148</v>
      </c>
      <c r="G183" t="s">
        <v>1081</v>
      </c>
    </row>
    <row r="184" spans="1:12" x14ac:dyDescent="0.45">
      <c r="A184" s="2">
        <f>A179+10</f>
        <v>45166</v>
      </c>
      <c r="B184">
        <v>2</v>
      </c>
      <c r="E184">
        <v>5</v>
      </c>
      <c r="F184">
        <v>0.5</v>
      </c>
      <c r="H184">
        <f t="shared" ref="H184:H189" si="36">SUM(B184:G184)</f>
        <v>7.5</v>
      </c>
      <c r="J184">
        <f>SUM(D184:E184)</f>
        <v>5</v>
      </c>
      <c r="K184" s="21">
        <f>K179-SUM(D184:E184)/7.5</f>
        <v>28.06666666666667</v>
      </c>
      <c r="L184" t="s">
        <v>1174</v>
      </c>
    </row>
    <row r="185" spans="1:12" x14ac:dyDescent="0.45">
      <c r="A185" s="2">
        <f>A184+1</f>
        <v>45167</v>
      </c>
      <c r="B185">
        <v>2.5</v>
      </c>
      <c r="E185">
        <v>4</v>
      </c>
      <c r="F185">
        <v>1</v>
      </c>
      <c r="H185">
        <f t="shared" si="36"/>
        <v>7.5</v>
      </c>
      <c r="J185">
        <f>SUM(D185:E185)</f>
        <v>4</v>
      </c>
      <c r="K185" s="21">
        <f>K184-SUM(D185:E185)/7.5</f>
        <v>27.533333333333335</v>
      </c>
      <c r="L185" t="s">
        <v>1174</v>
      </c>
    </row>
    <row r="186" spans="1:12" x14ac:dyDescent="0.45">
      <c r="A186" s="2">
        <f>A184+2</f>
        <v>45168</v>
      </c>
      <c r="B186">
        <v>2</v>
      </c>
      <c r="E186">
        <v>5</v>
      </c>
      <c r="F186">
        <v>0.5</v>
      </c>
      <c r="H186">
        <f t="shared" si="36"/>
        <v>7.5</v>
      </c>
      <c r="J186">
        <f>SUM(D186:E186)</f>
        <v>5</v>
      </c>
      <c r="K186" s="21">
        <f>K185-SUM(D186:E186)/7.5</f>
        <v>26.866666666666667</v>
      </c>
      <c r="L186" t="s">
        <v>1174</v>
      </c>
    </row>
    <row r="187" spans="1:12" x14ac:dyDescent="0.45">
      <c r="A187" s="2">
        <f>A184+3</f>
        <v>45169</v>
      </c>
      <c r="B187">
        <v>2</v>
      </c>
      <c r="E187">
        <v>5</v>
      </c>
      <c r="F187">
        <v>0.5</v>
      </c>
      <c r="H187">
        <f t="shared" si="36"/>
        <v>7.5</v>
      </c>
      <c r="J187">
        <f>SUM(D187:E187)</f>
        <v>5</v>
      </c>
      <c r="K187" s="21">
        <f>K186-SUM(D187:E187)/7.5</f>
        <v>26.2</v>
      </c>
      <c r="L187" t="s">
        <v>1174</v>
      </c>
    </row>
    <row r="188" spans="1:12" x14ac:dyDescent="0.45">
      <c r="A188" s="2">
        <f>A184+4</f>
        <v>45170</v>
      </c>
      <c r="B188">
        <v>2.5</v>
      </c>
      <c r="E188">
        <v>5</v>
      </c>
      <c r="H188">
        <f t="shared" si="36"/>
        <v>7.5</v>
      </c>
      <c r="J188">
        <f>SUM(D188:E188)</f>
        <v>5</v>
      </c>
      <c r="K188" s="21">
        <f>K187-SUM(D188:E188)/7.5</f>
        <v>25.533333333333331</v>
      </c>
      <c r="L188" t="s">
        <v>1174</v>
      </c>
    </row>
    <row r="189" spans="1:12" x14ac:dyDescent="0.45">
      <c r="B189">
        <f t="shared" ref="B189:G189" si="37">SUM(B184:B188)</f>
        <v>11</v>
      </c>
      <c r="C189">
        <f t="shared" si="37"/>
        <v>0</v>
      </c>
      <c r="D189">
        <f t="shared" si="37"/>
        <v>0</v>
      </c>
      <c r="E189">
        <f t="shared" si="37"/>
        <v>24</v>
      </c>
      <c r="F189">
        <f t="shared" si="37"/>
        <v>2.5</v>
      </c>
      <c r="G189">
        <f t="shared" si="37"/>
        <v>0</v>
      </c>
      <c r="H189">
        <f t="shared" si="36"/>
        <v>37.5</v>
      </c>
      <c r="J189">
        <f>SUM(J184:J188)</f>
        <v>24</v>
      </c>
    </row>
    <row r="190" spans="1:12" x14ac:dyDescent="0.45">
      <c r="B190" s="6">
        <f t="shared" ref="B190:C190" si="38">B189/37.5</f>
        <v>0.29333333333333333</v>
      </c>
      <c r="C190" s="6">
        <f t="shared" si="38"/>
        <v>0</v>
      </c>
      <c r="D190" s="6">
        <f>D189/37.5</f>
        <v>0</v>
      </c>
      <c r="E190" s="6">
        <f t="shared" ref="E190:G190" si="39">E189/37.5</f>
        <v>0.64</v>
      </c>
      <c r="F190" s="6">
        <f t="shared" si="39"/>
        <v>6.6666666666666666E-2</v>
      </c>
      <c r="G190" s="6">
        <f t="shared" si="39"/>
        <v>0</v>
      </c>
      <c r="H190" s="6">
        <f xml:space="preserve"> SUM(B190:G190)</f>
        <v>1</v>
      </c>
      <c r="J190" s="6">
        <f>J189/37.5</f>
        <v>0.64</v>
      </c>
    </row>
    <row r="192" spans="1:12" x14ac:dyDescent="0.45">
      <c r="B192" t="s">
        <v>14</v>
      </c>
      <c r="C192" t="s">
        <v>68</v>
      </c>
      <c r="D192" t="s">
        <v>681</v>
      </c>
      <c r="E192" t="s">
        <v>1080</v>
      </c>
      <c r="F192" t="s">
        <v>1148</v>
      </c>
      <c r="G192" t="s">
        <v>1081</v>
      </c>
    </row>
    <row r="193" spans="1:12" x14ac:dyDescent="0.45">
      <c r="A193" s="2">
        <f>A184+7</f>
        <v>45173</v>
      </c>
      <c r="G193">
        <v>7.5</v>
      </c>
      <c r="H193">
        <f>SUM(B193:G193)</f>
        <v>7.5</v>
      </c>
      <c r="J193">
        <f>SUM(D193:E193)</f>
        <v>0</v>
      </c>
      <c r="K193" s="21">
        <f>K188-SUM(D193:E193)/7.5</f>
        <v>25.533333333333331</v>
      </c>
      <c r="L193" t="s">
        <v>1175</v>
      </c>
    </row>
    <row r="194" spans="1:12" x14ac:dyDescent="0.45">
      <c r="A194" s="2">
        <f>A193+1</f>
        <v>45174</v>
      </c>
      <c r="B194">
        <v>2</v>
      </c>
      <c r="D194">
        <v>5</v>
      </c>
      <c r="E194">
        <v>0.5</v>
      </c>
      <c r="H194">
        <f t="shared" ref="H194:H198" si="40">SUM(B194:G194)</f>
        <v>7.5</v>
      </c>
      <c r="J194">
        <f>SUM(D194:E194)</f>
        <v>5.5</v>
      </c>
      <c r="K194" s="21">
        <f>K193-SUM(D194:E194)/7.5</f>
        <v>24.799999999999997</v>
      </c>
      <c r="L194" t="s">
        <v>1176</v>
      </c>
    </row>
    <row r="195" spans="1:12" x14ac:dyDescent="0.45">
      <c r="A195" s="2">
        <f>A193+2</f>
        <v>45175</v>
      </c>
      <c r="B195">
        <v>4.5</v>
      </c>
      <c r="D195">
        <v>3</v>
      </c>
      <c r="H195">
        <f t="shared" si="40"/>
        <v>7.5</v>
      </c>
      <c r="J195">
        <f>SUM(D195:E195)</f>
        <v>3</v>
      </c>
      <c r="K195" s="21">
        <f>K194-SUM(D195:E195)/7.5</f>
        <v>24.4</v>
      </c>
      <c r="L195" t="s">
        <v>1176</v>
      </c>
    </row>
    <row r="196" spans="1:12" x14ac:dyDescent="0.45">
      <c r="A196" s="2">
        <f>A193+3</f>
        <v>45176</v>
      </c>
      <c r="B196">
        <v>2</v>
      </c>
      <c r="D196">
        <v>5.5</v>
      </c>
      <c r="H196">
        <f t="shared" si="40"/>
        <v>7.5</v>
      </c>
      <c r="J196">
        <f>SUM(D196:E196)</f>
        <v>5.5</v>
      </c>
      <c r="K196" s="21">
        <f>K195-SUM(D196:E196)/7.5</f>
        <v>23.666666666666664</v>
      </c>
      <c r="L196" t="s">
        <v>1177</v>
      </c>
    </row>
    <row r="197" spans="1:12" x14ac:dyDescent="0.45">
      <c r="A197" s="2">
        <f>A193+4</f>
        <v>45177</v>
      </c>
      <c r="B197">
        <v>2.5</v>
      </c>
      <c r="D197">
        <v>5</v>
      </c>
      <c r="H197">
        <f t="shared" si="40"/>
        <v>7.5</v>
      </c>
      <c r="J197">
        <f>SUM(D197:E197)</f>
        <v>5</v>
      </c>
      <c r="K197" s="21">
        <f>K196-SUM(D197:E197)/7.5</f>
        <v>22.999999999999996</v>
      </c>
      <c r="L197" t="s">
        <v>1177</v>
      </c>
    </row>
    <row r="198" spans="1:12" x14ac:dyDescent="0.45">
      <c r="B198">
        <f t="shared" ref="B198:F198" si="41">SUM(B193:B197)</f>
        <v>11</v>
      </c>
      <c r="C198">
        <f t="shared" si="41"/>
        <v>0</v>
      </c>
      <c r="D198">
        <f t="shared" si="41"/>
        <v>18.5</v>
      </c>
      <c r="E198">
        <f t="shared" si="41"/>
        <v>0.5</v>
      </c>
      <c r="F198">
        <f t="shared" si="41"/>
        <v>0</v>
      </c>
      <c r="G198">
        <f>SUM(G193:G196)</f>
        <v>7.5</v>
      </c>
      <c r="H198">
        <f t="shared" si="40"/>
        <v>37.5</v>
      </c>
      <c r="J198">
        <f>SUM(J193:J197)</f>
        <v>19</v>
      </c>
    </row>
    <row r="199" spans="1:12" x14ac:dyDescent="0.45">
      <c r="B199" s="6">
        <f t="shared" ref="B199:C199" si="42">B198/37.5</f>
        <v>0.29333333333333333</v>
      </c>
      <c r="C199" s="6">
        <f t="shared" si="42"/>
        <v>0</v>
      </c>
      <c r="D199" s="6">
        <f>D198/37.5</f>
        <v>0.49333333333333335</v>
      </c>
      <c r="E199" s="6">
        <f t="shared" ref="E199:G199" si="43">E198/37.5</f>
        <v>1.3333333333333334E-2</v>
      </c>
      <c r="F199" s="6">
        <f t="shared" si="43"/>
        <v>0</v>
      </c>
      <c r="G199" s="6">
        <f t="shared" si="43"/>
        <v>0.2</v>
      </c>
      <c r="H199" s="6">
        <f xml:space="preserve"> SUM(B199:G199)</f>
        <v>1</v>
      </c>
      <c r="J199" s="6">
        <f>J198/37.5</f>
        <v>0.50666666666666671</v>
      </c>
    </row>
    <row r="201" spans="1:12" x14ac:dyDescent="0.45">
      <c r="B201" t="s">
        <v>14</v>
      </c>
      <c r="C201" t="s">
        <v>68</v>
      </c>
      <c r="D201" t="s">
        <v>681</v>
      </c>
      <c r="E201" t="s">
        <v>1080</v>
      </c>
      <c r="F201" t="s">
        <v>1148</v>
      </c>
      <c r="G201" t="s">
        <v>1081</v>
      </c>
    </row>
    <row r="202" spans="1:12" x14ac:dyDescent="0.45">
      <c r="A202" s="2">
        <f>A193+7</f>
        <v>45180</v>
      </c>
      <c r="B202">
        <v>3</v>
      </c>
      <c r="D202">
        <v>4</v>
      </c>
      <c r="E202">
        <v>0.5</v>
      </c>
      <c r="H202">
        <f>SUM(B202:G202)</f>
        <v>7.5</v>
      </c>
      <c r="J202">
        <f>SUM(D202:E202)</f>
        <v>4.5</v>
      </c>
      <c r="K202" s="21">
        <f>K197-SUM(D202:E202)/7.5</f>
        <v>22.399999999999995</v>
      </c>
      <c r="L202" t="s">
        <v>1178</v>
      </c>
    </row>
    <row r="203" spans="1:12" x14ac:dyDescent="0.45">
      <c r="A203" s="2">
        <f>A202+1</f>
        <v>45181</v>
      </c>
      <c r="B203">
        <v>1.5</v>
      </c>
      <c r="E203">
        <v>6</v>
      </c>
      <c r="H203">
        <f t="shared" ref="H203:H207" si="44">SUM(B203:G203)</f>
        <v>7.5</v>
      </c>
      <c r="J203">
        <f>SUM(D203:E203)</f>
        <v>6</v>
      </c>
      <c r="K203" s="21">
        <f>K202-SUM(D203:E203)/7.5</f>
        <v>21.599999999999994</v>
      </c>
      <c r="L203" t="s">
        <v>1179</v>
      </c>
    </row>
    <row r="204" spans="1:12" x14ac:dyDescent="0.45">
      <c r="A204" s="2">
        <f>A202+2</f>
        <v>45182</v>
      </c>
      <c r="B204">
        <v>1</v>
      </c>
      <c r="D204">
        <v>0.5</v>
      </c>
      <c r="E204">
        <v>6</v>
      </c>
      <c r="H204">
        <f t="shared" si="44"/>
        <v>7.5</v>
      </c>
      <c r="J204">
        <f>SUM(D204:E204)</f>
        <v>6.5</v>
      </c>
      <c r="K204" s="21">
        <f>K203-SUM(D204:E204)/7.5</f>
        <v>20.733333333333327</v>
      </c>
      <c r="L204" t="s">
        <v>1179</v>
      </c>
    </row>
    <row r="205" spans="1:12" x14ac:dyDescent="0.45">
      <c r="A205" s="2">
        <f>A202+3</f>
        <v>45183</v>
      </c>
      <c r="D205">
        <v>1</v>
      </c>
      <c r="E205">
        <v>6.5</v>
      </c>
      <c r="H205">
        <f t="shared" si="44"/>
        <v>7.5</v>
      </c>
      <c r="J205">
        <f>SUM(D205:E205)</f>
        <v>7.5</v>
      </c>
      <c r="K205" s="21">
        <f>K204-SUM(D205:E205)/7.5</f>
        <v>19.733333333333327</v>
      </c>
      <c r="L205" t="s">
        <v>1180</v>
      </c>
    </row>
    <row r="206" spans="1:12" x14ac:dyDescent="0.45">
      <c r="A206" s="2">
        <f>A202+4</f>
        <v>45184</v>
      </c>
      <c r="B206">
        <v>2.5</v>
      </c>
      <c r="E206">
        <v>5</v>
      </c>
      <c r="H206">
        <f t="shared" si="44"/>
        <v>7.5</v>
      </c>
      <c r="J206">
        <f>SUM(D206:E206)</f>
        <v>5</v>
      </c>
      <c r="K206" s="21">
        <f>K205-SUM(D206:E206)/7.5</f>
        <v>19.066666666666659</v>
      </c>
      <c r="L206" t="s">
        <v>1181</v>
      </c>
    </row>
    <row r="207" spans="1:12" x14ac:dyDescent="0.45">
      <c r="B207">
        <f t="shared" ref="B207:F207" si="45">SUM(B202:B206)</f>
        <v>8</v>
      </c>
      <c r="C207">
        <f t="shared" si="45"/>
        <v>0</v>
      </c>
      <c r="D207">
        <f t="shared" si="45"/>
        <v>5.5</v>
      </c>
      <c r="E207">
        <f t="shared" si="45"/>
        <v>24</v>
      </c>
      <c r="F207">
        <f t="shared" si="45"/>
        <v>0</v>
      </c>
      <c r="G207">
        <f>SUM(G202:G205)</f>
        <v>0</v>
      </c>
      <c r="H207">
        <f t="shared" si="44"/>
        <v>37.5</v>
      </c>
      <c r="J207">
        <f>SUM(J202:J206)</f>
        <v>29.5</v>
      </c>
    </row>
    <row r="208" spans="1:12" x14ac:dyDescent="0.45">
      <c r="B208" s="6">
        <f t="shared" ref="B208:C208" si="46">B207/37.5</f>
        <v>0.21333333333333335</v>
      </c>
      <c r="C208" s="6">
        <f t="shared" si="46"/>
        <v>0</v>
      </c>
      <c r="D208" s="6">
        <f>D207/37.5</f>
        <v>0.14666666666666667</v>
      </c>
      <c r="E208" s="6">
        <f t="shared" ref="E208:G208" si="47">E207/37.5</f>
        <v>0.64</v>
      </c>
      <c r="F208" s="6">
        <f t="shared" si="47"/>
        <v>0</v>
      </c>
      <c r="G208" s="6">
        <f t="shared" si="47"/>
        <v>0</v>
      </c>
      <c r="H208" s="6">
        <f xml:space="preserve"> SUM(B208:G208)</f>
        <v>1</v>
      </c>
      <c r="J208" s="6">
        <f>J207/37.5</f>
        <v>0.78666666666666663</v>
      </c>
    </row>
    <row r="210" spans="1:12" x14ac:dyDescent="0.45">
      <c r="B210" t="s">
        <v>14</v>
      </c>
      <c r="C210" t="s">
        <v>68</v>
      </c>
      <c r="D210" t="s">
        <v>681</v>
      </c>
      <c r="E210" t="s">
        <v>1080</v>
      </c>
      <c r="F210" t="s">
        <v>1148</v>
      </c>
      <c r="G210" t="s">
        <v>1081</v>
      </c>
    </row>
    <row r="211" spans="1:12" x14ac:dyDescent="0.45">
      <c r="A211" s="2">
        <f>A202+7</f>
        <v>45187</v>
      </c>
      <c r="B211">
        <v>3</v>
      </c>
      <c r="D211">
        <v>3</v>
      </c>
      <c r="E211">
        <v>1.5</v>
      </c>
      <c r="H211">
        <f>SUM(B211:G211)</f>
        <v>7.5</v>
      </c>
      <c r="J211">
        <f>SUM(D211:E211)</f>
        <v>4.5</v>
      </c>
      <c r="K211" s="21">
        <f>K206-SUM(D211:E211)/7.5</f>
        <v>18.466666666666658</v>
      </c>
      <c r="L211" t="s">
        <v>1182</v>
      </c>
    </row>
    <row r="212" spans="1:12" x14ac:dyDescent="0.45">
      <c r="A212" s="2">
        <f>A211+1</f>
        <v>45188</v>
      </c>
      <c r="B212">
        <v>1.5</v>
      </c>
      <c r="E212">
        <v>6</v>
      </c>
      <c r="H212">
        <f t="shared" ref="H212:H216" si="48">SUM(B212:G212)</f>
        <v>7.5</v>
      </c>
      <c r="J212">
        <f>SUM(D212:E212)</f>
        <v>6</v>
      </c>
      <c r="K212" s="21">
        <f>K211-SUM(D212:E212)/7.5</f>
        <v>17.666666666666657</v>
      </c>
      <c r="L212" t="s">
        <v>1183</v>
      </c>
    </row>
    <row r="213" spans="1:12" x14ac:dyDescent="0.45">
      <c r="A213" s="2">
        <f>A211+2</f>
        <v>45189</v>
      </c>
      <c r="B213">
        <v>3.5</v>
      </c>
      <c r="E213">
        <v>4</v>
      </c>
      <c r="H213">
        <f t="shared" si="48"/>
        <v>7.5</v>
      </c>
      <c r="J213">
        <f>SUM(D213:E213)</f>
        <v>4</v>
      </c>
      <c r="K213" s="21">
        <f>K212-SUM(D213:E213)/7.5</f>
        <v>17.133333333333322</v>
      </c>
      <c r="L213" t="s">
        <v>1184</v>
      </c>
    </row>
    <row r="214" spans="1:12" x14ac:dyDescent="0.45">
      <c r="A214" s="2">
        <f>A211+3</f>
        <v>45190</v>
      </c>
      <c r="B214">
        <v>2.5</v>
      </c>
      <c r="E214">
        <v>5</v>
      </c>
      <c r="H214">
        <f t="shared" si="48"/>
        <v>7.5</v>
      </c>
      <c r="J214">
        <f>SUM(D214:E214)</f>
        <v>5</v>
      </c>
      <c r="K214" s="21">
        <f>K213-SUM(D214:E214)/7.5</f>
        <v>16.466666666666654</v>
      </c>
      <c r="L214" t="s">
        <v>1185</v>
      </c>
    </row>
    <row r="215" spans="1:12" x14ac:dyDescent="0.45">
      <c r="A215" s="2">
        <f>A211+4</f>
        <v>45191</v>
      </c>
      <c r="B215">
        <v>2.5</v>
      </c>
      <c r="D215">
        <v>2</v>
      </c>
      <c r="E215">
        <v>3</v>
      </c>
      <c r="H215">
        <f t="shared" si="48"/>
        <v>7.5</v>
      </c>
      <c r="J215">
        <f>SUM(D215:E215)</f>
        <v>5</v>
      </c>
      <c r="K215" s="21">
        <f>K214-SUM(D215:E215)/7.5</f>
        <v>15.799999999999988</v>
      </c>
      <c r="L215" t="s">
        <v>1187</v>
      </c>
    </row>
    <row r="216" spans="1:12" x14ac:dyDescent="0.45">
      <c r="B216">
        <f t="shared" ref="B216:F216" si="49">SUM(B211:B215)</f>
        <v>13</v>
      </c>
      <c r="C216">
        <f t="shared" si="49"/>
        <v>0</v>
      </c>
      <c r="D216">
        <f t="shared" si="49"/>
        <v>5</v>
      </c>
      <c r="E216">
        <f t="shared" si="49"/>
        <v>19.5</v>
      </c>
      <c r="F216">
        <f t="shared" si="49"/>
        <v>0</v>
      </c>
      <c r="G216">
        <f>SUM(G211:G214)</f>
        <v>0</v>
      </c>
      <c r="H216">
        <f t="shared" si="48"/>
        <v>37.5</v>
      </c>
      <c r="J216">
        <f>SUM(J211:J215)</f>
        <v>24.5</v>
      </c>
    </row>
    <row r="217" spans="1:12" x14ac:dyDescent="0.45">
      <c r="B217" s="6">
        <f t="shared" ref="B217:C217" si="50">B216/37.5</f>
        <v>0.34666666666666668</v>
      </c>
      <c r="C217" s="6">
        <f t="shared" si="50"/>
        <v>0</v>
      </c>
      <c r="D217" s="6">
        <f>D216/37.5</f>
        <v>0.13333333333333333</v>
      </c>
      <c r="E217" s="6">
        <f t="shared" ref="E217:G217" si="51">E216/37.5</f>
        <v>0.52</v>
      </c>
      <c r="F217" s="6">
        <f t="shared" si="51"/>
        <v>0</v>
      </c>
      <c r="G217" s="6">
        <f t="shared" si="51"/>
        <v>0</v>
      </c>
      <c r="H217" s="6">
        <f xml:space="preserve"> SUM(B217:G217)</f>
        <v>1</v>
      </c>
      <c r="J217" s="6">
        <f>J216/37.5</f>
        <v>0.65333333333333332</v>
      </c>
    </row>
    <row r="219" spans="1:12" x14ac:dyDescent="0.45">
      <c r="B219" t="s">
        <v>14</v>
      </c>
      <c r="C219" t="s">
        <v>68</v>
      </c>
      <c r="D219" t="s">
        <v>681</v>
      </c>
      <c r="E219" t="s">
        <v>1080</v>
      </c>
      <c r="F219" t="s">
        <v>1189</v>
      </c>
      <c r="G219" t="s">
        <v>1081</v>
      </c>
    </row>
    <row r="220" spans="1:12" x14ac:dyDescent="0.45">
      <c r="A220" s="2">
        <f>A211+7</f>
        <v>45194</v>
      </c>
      <c r="B220">
        <v>1.5</v>
      </c>
      <c r="D220">
        <v>3</v>
      </c>
      <c r="E220">
        <v>3</v>
      </c>
      <c r="H220">
        <f>SUM(B220:G220)</f>
        <v>7.5</v>
      </c>
      <c r="J220">
        <f>SUM(D220:E220)</f>
        <v>6</v>
      </c>
      <c r="K220" s="21">
        <f>K215-SUM(D220:E220)/7.5</f>
        <v>14.999999999999988</v>
      </c>
      <c r="L220" t="s">
        <v>1188</v>
      </c>
    </row>
    <row r="221" spans="1:12" x14ac:dyDescent="0.45">
      <c r="A221" s="2">
        <f>A220+1</f>
        <v>45195</v>
      </c>
      <c r="B221">
        <v>4.5</v>
      </c>
      <c r="E221">
        <v>2</v>
      </c>
      <c r="F221">
        <v>1</v>
      </c>
      <c r="H221">
        <f t="shared" ref="H221:H225" si="52">SUM(B221:G221)</f>
        <v>7.5</v>
      </c>
      <c r="J221">
        <f>SUM(D221:E221)</f>
        <v>2</v>
      </c>
      <c r="K221" s="21">
        <f>K220-SUM(D221:E221)/7.5</f>
        <v>14.73333333333332</v>
      </c>
      <c r="L221" t="s">
        <v>1190</v>
      </c>
    </row>
    <row r="222" spans="1:12" x14ac:dyDescent="0.45">
      <c r="A222" s="2">
        <f>A220+2</f>
        <v>45196</v>
      </c>
      <c r="B222">
        <v>2</v>
      </c>
      <c r="E222">
        <v>2</v>
      </c>
      <c r="G222">
        <v>3.5</v>
      </c>
      <c r="H222">
        <f t="shared" si="52"/>
        <v>7.5</v>
      </c>
      <c r="J222">
        <f>SUM(D222:E222)</f>
        <v>2</v>
      </c>
      <c r="K222" s="21">
        <f>K221-SUM(D222:E222)/7.5</f>
        <v>14.466666666666653</v>
      </c>
      <c r="L222" t="s">
        <v>1191</v>
      </c>
    </row>
    <row r="223" spans="1:12" x14ac:dyDescent="0.45">
      <c r="A223" s="2">
        <f>A220+3</f>
        <v>45197</v>
      </c>
      <c r="B223">
        <v>3</v>
      </c>
      <c r="E223">
        <v>3</v>
      </c>
      <c r="F223">
        <v>1.5</v>
      </c>
      <c r="H223">
        <f t="shared" si="52"/>
        <v>7.5</v>
      </c>
      <c r="J223">
        <f>SUM(D223:E223)</f>
        <v>3</v>
      </c>
      <c r="K223" s="21">
        <f>K222-SUM(D223:E223)/7.5</f>
        <v>14.066666666666652</v>
      </c>
      <c r="L223" t="s">
        <v>1191</v>
      </c>
    </row>
    <row r="224" spans="1:12" x14ac:dyDescent="0.45">
      <c r="A224" s="2">
        <f>A220+4</f>
        <v>45198</v>
      </c>
      <c r="B224">
        <v>1.5</v>
      </c>
      <c r="D224">
        <v>3</v>
      </c>
      <c r="E224">
        <v>3</v>
      </c>
      <c r="H224">
        <f t="shared" si="52"/>
        <v>7.5</v>
      </c>
      <c r="J224">
        <f>SUM(D224:E224)</f>
        <v>6</v>
      </c>
      <c r="K224" s="21">
        <f>K223-SUM(D224:E224)/7.5</f>
        <v>13.266666666666652</v>
      </c>
      <c r="L224" t="s">
        <v>1191</v>
      </c>
    </row>
    <row r="225" spans="2:10" x14ac:dyDescent="0.45">
      <c r="B225">
        <f t="shared" ref="B225:F225" si="53">SUM(B220:B224)</f>
        <v>12.5</v>
      </c>
      <c r="C225">
        <f t="shared" si="53"/>
        <v>0</v>
      </c>
      <c r="D225">
        <f t="shared" si="53"/>
        <v>6</v>
      </c>
      <c r="E225">
        <f t="shared" si="53"/>
        <v>13</v>
      </c>
      <c r="F225">
        <f t="shared" si="53"/>
        <v>2.5</v>
      </c>
      <c r="G225">
        <f>SUM(G220:G223)</f>
        <v>3.5</v>
      </c>
      <c r="H225">
        <f t="shared" si="52"/>
        <v>37.5</v>
      </c>
      <c r="J225">
        <f>SUM(J220:J224)</f>
        <v>19</v>
      </c>
    </row>
    <row r="226" spans="2:10" x14ac:dyDescent="0.45">
      <c r="B226" s="6">
        <f t="shared" ref="B226:C226" si="54">B225/37.5</f>
        <v>0.33333333333333331</v>
      </c>
      <c r="C226" s="6">
        <f t="shared" si="54"/>
        <v>0</v>
      </c>
      <c r="D226" s="6">
        <f>D225/37.5</f>
        <v>0.16</v>
      </c>
      <c r="E226" s="6">
        <f t="shared" ref="E226:G226" si="55">E225/37.5</f>
        <v>0.34666666666666668</v>
      </c>
      <c r="F226" s="6">
        <f t="shared" si="55"/>
        <v>6.6666666666666666E-2</v>
      </c>
      <c r="G226" s="6">
        <f t="shared" si="55"/>
        <v>9.3333333333333338E-2</v>
      </c>
      <c r="H226" s="6">
        <f xml:space="preserve"> SUM(B226:G226)</f>
        <v>1</v>
      </c>
      <c r="J226" s="6">
        <f>J225/37.5</f>
        <v>0.50666666666666671</v>
      </c>
    </row>
    <row r="234" spans="2:10" x14ac:dyDescent="0.45"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36"/>
  <sheetViews>
    <sheetView zoomScale="80" zoomScaleNormal="80" workbookViewId="0">
      <pane xSplit="9" ySplit="1" topLeftCell="J1497" activePane="bottomRight" state="frozen"/>
      <selection pane="topRight" activeCell="I1" sqref="I1"/>
      <selection pane="bottomLeft" activeCell="A2" sqref="A2"/>
      <selection pane="bottomRight" activeCell="L21" sqref="L21"/>
    </sheetView>
  </sheetViews>
  <sheetFormatPr defaultRowHeight="14.25" x14ac:dyDescent="0.45"/>
  <cols>
    <col min="1" max="1" width="10.796875" customWidth="1"/>
    <col min="2" max="2" width="7.265625" customWidth="1"/>
    <col min="3" max="3" width="7.06640625" customWidth="1"/>
    <col min="4" max="4" width="7" customWidth="1"/>
    <col min="5" max="6" width="7.19921875" customWidth="1"/>
    <col min="9" max="9" width="6.33203125" customWidth="1"/>
    <col min="11" max="11" width="9.9296875" customWidth="1"/>
    <col min="12" max="12" width="9.46484375" customWidth="1"/>
    <col min="13" max="13" width="9.59765625" customWidth="1"/>
    <col min="14" max="14" width="9.9296875" customWidth="1"/>
  </cols>
  <sheetData>
    <row r="1" spans="1:15" x14ac:dyDescent="0.45">
      <c r="B1" t="s">
        <v>5</v>
      </c>
      <c r="C1" t="s">
        <v>14</v>
      </c>
      <c r="D1" t="s">
        <v>68</v>
      </c>
      <c r="E1" t="s">
        <v>15</v>
      </c>
      <c r="F1" t="s">
        <v>329</v>
      </c>
      <c r="G1" t="s">
        <v>189</v>
      </c>
      <c r="H1" t="s">
        <v>188</v>
      </c>
      <c r="I1" t="s">
        <v>187</v>
      </c>
      <c r="K1" t="s">
        <v>190</v>
      </c>
      <c r="L1" t="s">
        <v>191</v>
      </c>
      <c r="M1" t="s">
        <v>192</v>
      </c>
      <c r="N1" t="s">
        <v>202</v>
      </c>
      <c r="O1" t="s">
        <v>203</v>
      </c>
    </row>
    <row r="2" spans="1:15" x14ac:dyDescent="0.45">
      <c r="A2" s="2">
        <v>43699</v>
      </c>
      <c r="E2">
        <v>1</v>
      </c>
      <c r="I2">
        <f>SUM(B2:H2)</f>
        <v>1</v>
      </c>
    </row>
    <row r="3" spans="1:15" x14ac:dyDescent="0.45">
      <c r="A3" s="2">
        <v>43707</v>
      </c>
      <c r="E3">
        <v>2</v>
      </c>
      <c r="I3">
        <f>SUM(B3:H3)</f>
        <v>2</v>
      </c>
    </row>
    <row r="4" spans="1:15" x14ac:dyDescent="0.45">
      <c r="A4" s="2"/>
      <c r="B4" s="3">
        <f>SUM(B2:B3)</f>
        <v>0</v>
      </c>
      <c r="C4" s="3">
        <f>SUM(C2:C3)</f>
        <v>0</v>
      </c>
      <c r="D4" s="3"/>
      <c r="E4" s="3">
        <f>SUM(E2:E3)</f>
        <v>3</v>
      </c>
      <c r="F4" s="3"/>
      <c r="G4" s="3">
        <f>SUM(G2:G3)</f>
        <v>0</v>
      </c>
      <c r="H4" s="3">
        <f>SUM(H2:H3)</f>
        <v>0</v>
      </c>
      <c r="L4">
        <f>E4</f>
        <v>3</v>
      </c>
    </row>
    <row r="5" spans="1:15" x14ac:dyDescent="0.45">
      <c r="B5" s="4">
        <f>B4/37.5</f>
        <v>0</v>
      </c>
      <c r="C5" s="4">
        <f>C4/37.5</f>
        <v>0</v>
      </c>
      <c r="D5" s="4"/>
      <c r="E5" s="4">
        <f>E4/37.5</f>
        <v>0.08</v>
      </c>
      <c r="F5" s="4"/>
      <c r="G5" s="4">
        <f>G4/37.5</f>
        <v>0</v>
      </c>
      <c r="H5" s="4">
        <f>H4/37.5</f>
        <v>0</v>
      </c>
    </row>
    <row r="7" spans="1:15" x14ac:dyDescent="0.45">
      <c r="A7" t="s">
        <v>13</v>
      </c>
      <c r="B7" t="s">
        <v>5</v>
      </c>
      <c r="C7" t="s">
        <v>14</v>
      </c>
      <c r="E7" t="s">
        <v>15</v>
      </c>
      <c r="G7" t="s">
        <v>7</v>
      </c>
      <c r="H7" t="s">
        <v>16</v>
      </c>
    </row>
    <row r="8" spans="1:15" x14ac:dyDescent="0.45">
      <c r="A8" s="2">
        <v>43724</v>
      </c>
      <c r="B8" s="3">
        <v>5</v>
      </c>
      <c r="C8">
        <v>1.5</v>
      </c>
      <c r="E8" s="3"/>
      <c r="F8" s="3"/>
      <c r="H8">
        <v>1</v>
      </c>
      <c r="I8">
        <f>SUM(B8:H8)</f>
        <v>7.5</v>
      </c>
    </row>
    <row r="9" spans="1:15" x14ac:dyDescent="0.45">
      <c r="A9" s="2">
        <v>43725</v>
      </c>
      <c r="B9" s="3">
        <v>2</v>
      </c>
      <c r="C9">
        <v>3.5</v>
      </c>
      <c r="E9" s="3">
        <v>1</v>
      </c>
      <c r="F9" s="3"/>
      <c r="G9">
        <v>1</v>
      </c>
      <c r="I9">
        <f>SUM(B9:H9)</f>
        <v>7.5</v>
      </c>
    </row>
    <row r="10" spans="1:15" x14ac:dyDescent="0.45">
      <c r="A10" s="2">
        <v>43726</v>
      </c>
      <c r="B10" s="3">
        <v>4</v>
      </c>
      <c r="C10">
        <v>3.5</v>
      </c>
      <c r="E10" s="3"/>
      <c r="F10" s="3"/>
      <c r="I10">
        <f>SUM(B10:H10)</f>
        <v>7.5</v>
      </c>
    </row>
    <row r="11" spans="1:15" x14ac:dyDescent="0.45">
      <c r="A11" s="2">
        <v>43727</v>
      </c>
      <c r="B11" s="3">
        <v>2</v>
      </c>
      <c r="C11">
        <v>4.5</v>
      </c>
      <c r="E11" s="3"/>
      <c r="F11" s="3"/>
      <c r="H11">
        <v>1</v>
      </c>
      <c r="I11">
        <f>SUM(B11:H11)</f>
        <v>7.5</v>
      </c>
    </row>
    <row r="12" spans="1:15" x14ac:dyDescent="0.45">
      <c r="A12" s="2">
        <v>43728</v>
      </c>
      <c r="B12" s="3">
        <v>2</v>
      </c>
      <c r="C12">
        <v>3</v>
      </c>
      <c r="E12" s="3">
        <v>1</v>
      </c>
      <c r="F12" s="3"/>
      <c r="G12">
        <v>1.5</v>
      </c>
      <c r="I12">
        <f>SUM(B12:H12)</f>
        <v>7.5</v>
      </c>
    </row>
    <row r="13" spans="1:15" x14ac:dyDescent="0.45">
      <c r="B13" s="3">
        <f>SUM(B8:B12)</f>
        <v>15</v>
      </c>
      <c r="C13">
        <f t="shared" ref="C13:H13" si="0">SUM(C8:C12)</f>
        <v>16</v>
      </c>
      <c r="E13" s="3">
        <f t="shared" si="0"/>
        <v>2</v>
      </c>
      <c r="F13" s="3"/>
      <c r="G13">
        <f t="shared" si="0"/>
        <v>2.5</v>
      </c>
      <c r="H13">
        <f t="shared" si="0"/>
        <v>2</v>
      </c>
      <c r="L13">
        <f>E13</f>
        <v>2</v>
      </c>
    </row>
    <row r="14" spans="1:15" x14ac:dyDescent="0.45">
      <c r="B14" s="4">
        <f>B13/37.5</f>
        <v>0.4</v>
      </c>
      <c r="C14" s="4">
        <f>C13/37.5</f>
        <v>0.42666666666666669</v>
      </c>
      <c r="D14" s="4"/>
      <c r="E14" s="4">
        <f>E13/37.5</f>
        <v>5.3333333333333337E-2</v>
      </c>
      <c r="F14" s="4"/>
      <c r="G14" s="4">
        <f>G13/37.5</f>
        <v>6.6666666666666666E-2</v>
      </c>
      <c r="H14" s="4">
        <f>H13/37.5</f>
        <v>5.3333333333333337E-2</v>
      </c>
    </row>
    <row r="16" spans="1:15" x14ac:dyDescent="0.45">
      <c r="A16" s="2">
        <v>43731</v>
      </c>
      <c r="B16" s="5">
        <v>3</v>
      </c>
      <c r="C16">
        <v>3</v>
      </c>
      <c r="E16" s="3">
        <v>0.5</v>
      </c>
      <c r="F16" s="3"/>
      <c r="H16">
        <v>1</v>
      </c>
      <c r="I16">
        <f>SUM(B16:H16)</f>
        <v>7.5</v>
      </c>
    </row>
    <row r="17" spans="1:12" x14ac:dyDescent="0.45">
      <c r="A17" s="2">
        <v>43732</v>
      </c>
      <c r="B17" s="5">
        <v>3</v>
      </c>
      <c r="C17">
        <v>2</v>
      </c>
      <c r="E17" s="3">
        <v>1</v>
      </c>
      <c r="F17" s="3"/>
      <c r="G17">
        <v>1.5</v>
      </c>
      <c r="I17">
        <f>SUM(B17:H17)</f>
        <v>7.5</v>
      </c>
    </row>
    <row r="18" spans="1:12" x14ac:dyDescent="0.45">
      <c r="A18" s="2">
        <v>43733</v>
      </c>
      <c r="B18" s="5">
        <v>2</v>
      </c>
      <c r="C18">
        <v>4</v>
      </c>
      <c r="E18" s="3">
        <v>1</v>
      </c>
      <c r="F18" s="3"/>
      <c r="G18">
        <v>0.5</v>
      </c>
      <c r="I18">
        <f>SUM(B18:H18)</f>
        <v>7.5</v>
      </c>
    </row>
    <row r="19" spans="1:12" x14ac:dyDescent="0.45">
      <c r="A19" s="2">
        <v>43734</v>
      </c>
      <c r="B19" s="5">
        <v>2</v>
      </c>
      <c r="C19">
        <v>2.5</v>
      </c>
      <c r="E19" s="3"/>
      <c r="F19" s="3"/>
      <c r="G19">
        <v>1</v>
      </c>
      <c r="H19">
        <v>2</v>
      </c>
      <c r="I19">
        <f>SUM(B19:H19)</f>
        <v>7.5</v>
      </c>
    </row>
    <row r="20" spans="1:12" x14ac:dyDescent="0.45">
      <c r="A20" s="2">
        <v>43735</v>
      </c>
      <c r="B20" s="5">
        <v>2</v>
      </c>
      <c r="C20">
        <v>4.5</v>
      </c>
      <c r="E20" s="3"/>
      <c r="F20" s="3"/>
      <c r="H20">
        <v>1</v>
      </c>
      <c r="I20">
        <f>SUM(B20:H20)</f>
        <v>7.5</v>
      </c>
    </row>
    <row r="21" spans="1:12" x14ac:dyDescent="0.45">
      <c r="B21" s="3">
        <f>SUM(B16:B20)</f>
        <v>12</v>
      </c>
      <c r="C21">
        <f>SUM(C16:C20)</f>
        <v>16</v>
      </c>
      <c r="E21" s="3">
        <f>SUM(E16:E20)</f>
        <v>2.5</v>
      </c>
      <c r="F21" s="3"/>
      <c r="G21">
        <f>SUM(G16:G20)</f>
        <v>3</v>
      </c>
      <c r="H21">
        <f>SUM(H16:H20)</f>
        <v>4</v>
      </c>
      <c r="J21">
        <f>SUM(C21:H21)</f>
        <v>25.5</v>
      </c>
      <c r="L21">
        <f>E21</f>
        <v>2.5</v>
      </c>
    </row>
    <row r="22" spans="1:12" x14ac:dyDescent="0.45">
      <c r="B22" s="4">
        <f>B21/37.5</f>
        <v>0.32</v>
      </c>
      <c r="C22" s="4">
        <f>C21/37.5</f>
        <v>0.42666666666666669</v>
      </c>
      <c r="D22" s="4"/>
      <c r="E22" s="4">
        <f>E21/37.5</f>
        <v>6.6666666666666666E-2</v>
      </c>
      <c r="F22" s="4"/>
      <c r="G22" s="4">
        <f>G21/37.5</f>
        <v>0.08</v>
      </c>
      <c r="H22" s="4">
        <f>H21/37.5</f>
        <v>0.10666666666666667</v>
      </c>
    </row>
    <row r="24" spans="1:12" x14ac:dyDescent="0.45">
      <c r="A24" t="s">
        <v>17</v>
      </c>
      <c r="B24" t="s">
        <v>5</v>
      </c>
      <c r="C24" t="s">
        <v>14</v>
      </c>
      <c r="E24" t="s">
        <v>15</v>
      </c>
      <c r="G24" t="s">
        <v>7</v>
      </c>
      <c r="H24" t="s">
        <v>16</v>
      </c>
    </row>
    <row r="25" spans="1:12" x14ac:dyDescent="0.45">
      <c r="A25" s="2">
        <v>43738</v>
      </c>
      <c r="B25" s="5">
        <v>4</v>
      </c>
      <c r="C25">
        <v>2</v>
      </c>
      <c r="E25" s="3">
        <v>0.5</v>
      </c>
      <c r="F25" s="3"/>
      <c r="G25">
        <v>1</v>
      </c>
      <c r="I25">
        <f>SUM(B25:H25)</f>
        <v>7.5</v>
      </c>
    </row>
    <row r="26" spans="1:12" x14ac:dyDescent="0.45">
      <c r="A26" s="2">
        <v>43739</v>
      </c>
      <c r="B26" s="5">
        <v>2</v>
      </c>
      <c r="C26">
        <v>2</v>
      </c>
      <c r="E26">
        <v>1.5</v>
      </c>
      <c r="G26">
        <v>2</v>
      </c>
      <c r="I26">
        <f>SUM(B26:H26)</f>
        <v>7.5</v>
      </c>
    </row>
    <row r="27" spans="1:12" x14ac:dyDescent="0.45">
      <c r="A27" s="2">
        <v>43740</v>
      </c>
      <c r="B27" s="5">
        <v>2</v>
      </c>
      <c r="C27">
        <v>2</v>
      </c>
      <c r="E27">
        <v>3</v>
      </c>
      <c r="G27">
        <v>0.5</v>
      </c>
      <c r="I27">
        <f>SUM(B27:H27)</f>
        <v>7.5</v>
      </c>
    </row>
    <row r="28" spans="1:12" x14ac:dyDescent="0.45">
      <c r="A28" s="2">
        <v>43741</v>
      </c>
      <c r="B28" s="5">
        <v>2</v>
      </c>
      <c r="C28">
        <v>5.5</v>
      </c>
      <c r="I28">
        <f>SUM(B28:H28)</f>
        <v>7.5</v>
      </c>
    </row>
    <row r="29" spans="1:12" x14ac:dyDescent="0.45">
      <c r="A29" s="2">
        <v>43742</v>
      </c>
      <c r="B29" s="5">
        <v>1</v>
      </c>
      <c r="C29">
        <v>3.5</v>
      </c>
      <c r="E29">
        <v>3</v>
      </c>
      <c r="I29">
        <f>SUM(B29:H29)</f>
        <v>7.5</v>
      </c>
    </row>
    <row r="30" spans="1:12" x14ac:dyDescent="0.45">
      <c r="B30" s="3">
        <f t="shared" ref="B30:H30" si="1">SUM(B25:B29)</f>
        <v>11</v>
      </c>
      <c r="C30" s="3">
        <f t="shared" si="1"/>
        <v>15</v>
      </c>
      <c r="D30" s="3"/>
      <c r="E30" s="3">
        <f t="shared" si="1"/>
        <v>8</v>
      </c>
      <c r="F30" s="3"/>
      <c r="G30" s="3">
        <f t="shared" si="1"/>
        <v>3.5</v>
      </c>
      <c r="H30" s="3">
        <f t="shared" si="1"/>
        <v>0</v>
      </c>
      <c r="J30">
        <f>SUM(C30:H30)</f>
        <v>26.5</v>
      </c>
      <c r="L30">
        <f>E30</f>
        <v>8</v>
      </c>
    </row>
    <row r="31" spans="1:12" x14ac:dyDescent="0.45">
      <c r="B31" s="4">
        <f>B30/37.5</f>
        <v>0.29333333333333333</v>
      </c>
      <c r="C31" s="4">
        <f>C30/37.5</f>
        <v>0.4</v>
      </c>
      <c r="D31" s="4"/>
      <c r="E31" s="4">
        <f>E30/37.5</f>
        <v>0.21333333333333335</v>
      </c>
      <c r="F31" s="4"/>
      <c r="G31" s="4">
        <f>G30/37.5</f>
        <v>9.3333333333333338E-2</v>
      </c>
      <c r="H31" s="4">
        <f>H30/37.5</f>
        <v>0</v>
      </c>
    </row>
    <row r="33" spans="1:12" x14ac:dyDescent="0.45">
      <c r="A33" s="2">
        <v>43745</v>
      </c>
      <c r="B33">
        <v>1</v>
      </c>
      <c r="C33">
        <v>1</v>
      </c>
      <c r="E33">
        <v>3</v>
      </c>
      <c r="G33">
        <v>1.5</v>
      </c>
      <c r="H33">
        <v>1</v>
      </c>
      <c r="I33">
        <f>SUM(B33:H33)</f>
        <v>7.5</v>
      </c>
    </row>
    <row r="34" spans="1:12" x14ac:dyDescent="0.45">
      <c r="A34" s="2">
        <v>43746</v>
      </c>
      <c r="B34">
        <v>1</v>
      </c>
      <c r="C34">
        <v>2</v>
      </c>
      <c r="E34">
        <v>3</v>
      </c>
      <c r="H34">
        <v>1.5</v>
      </c>
      <c r="I34">
        <f>SUM(B34:H34)</f>
        <v>7.5</v>
      </c>
    </row>
    <row r="35" spans="1:12" x14ac:dyDescent="0.45">
      <c r="A35" s="2">
        <v>43747</v>
      </c>
      <c r="B35">
        <v>3</v>
      </c>
      <c r="C35">
        <v>1.5</v>
      </c>
      <c r="E35">
        <v>3</v>
      </c>
      <c r="I35">
        <f>SUM(B35:H35)</f>
        <v>7.5</v>
      </c>
    </row>
    <row r="36" spans="1:12" x14ac:dyDescent="0.45">
      <c r="A36" s="2">
        <v>43748</v>
      </c>
      <c r="B36">
        <v>2.5</v>
      </c>
      <c r="C36">
        <v>2</v>
      </c>
      <c r="E36">
        <v>3</v>
      </c>
      <c r="I36">
        <f>SUM(B36:H36)</f>
        <v>7.5</v>
      </c>
    </row>
    <row r="37" spans="1:12" x14ac:dyDescent="0.45">
      <c r="A37" s="2">
        <v>43749</v>
      </c>
      <c r="B37">
        <v>2</v>
      </c>
      <c r="C37">
        <v>2.5</v>
      </c>
      <c r="E37">
        <v>3</v>
      </c>
      <c r="I37">
        <f>SUM(B37:H37)</f>
        <v>7.5</v>
      </c>
    </row>
    <row r="38" spans="1:12" x14ac:dyDescent="0.45">
      <c r="B38" s="3">
        <f>SUM(B33:B37)</f>
        <v>9.5</v>
      </c>
      <c r="C38" s="3">
        <f>SUM(C33:C37)</f>
        <v>9</v>
      </c>
      <c r="D38" s="3"/>
      <c r="E38" s="3">
        <f>SUM(E33:E37)</f>
        <v>15</v>
      </c>
      <c r="F38" s="3"/>
      <c r="G38" s="3">
        <f>SUM(G33:G37)</f>
        <v>1.5</v>
      </c>
      <c r="H38" s="3">
        <f>SUM(H33:H37)</f>
        <v>2.5</v>
      </c>
      <c r="J38">
        <f>SUM(C38:H38)</f>
        <v>28</v>
      </c>
      <c r="L38">
        <f>E38</f>
        <v>15</v>
      </c>
    </row>
    <row r="39" spans="1:12" x14ac:dyDescent="0.45">
      <c r="B39" s="4">
        <f>B38/37.5</f>
        <v>0.25333333333333335</v>
      </c>
      <c r="C39" s="4">
        <f>C38/37.5</f>
        <v>0.24</v>
      </c>
      <c r="D39" s="4"/>
      <c r="E39" s="4">
        <f>E38/37.5</f>
        <v>0.4</v>
      </c>
      <c r="F39" s="4"/>
      <c r="G39" s="4">
        <f>G38/37.5</f>
        <v>0.04</v>
      </c>
      <c r="H39" s="4">
        <f>H38/37.5</f>
        <v>6.6666666666666666E-2</v>
      </c>
    </row>
    <row r="41" spans="1:12" x14ac:dyDescent="0.45">
      <c r="A41" s="2">
        <v>43753</v>
      </c>
      <c r="B41">
        <v>3.5</v>
      </c>
      <c r="C41">
        <v>1.5</v>
      </c>
      <c r="E41">
        <v>1.5</v>
      </c>
      <c r="H41">
        <v>1</v>
      </c>
      <c r="I41">
        <f>SUM(B41:H41)</f>
        <v>7.5</v>
      </c>
      <c r="K41" t="s">
        <v>18</v>
      </c>
    </row>
    <row r="42" spans="1:12" x14ac:dyDescent="0.45">
      <c r="A42" s="2">
        <v>43754</v>
      </c>
      <c r="B42">
        <v>2</v>
      </c>
      <c r="C42">
        <v>1.5</v>
      </c>
      <c r="E42">
        <v>4</v>
      </c>
      <c r="I42">
        <f>SUM(B42:H42)</f>
        <v>7.5</v>
      </c>
    </row>
    <row r="43" spans="1:12" x14ac:dyDescent="0.45">
      <c r="A43" s="2">
        <v>43755</v>
      </c>
      <c r="B43">
        <v>2</v>
      </c>
      <c r="C43">
        <v>3</v>
      </c>
      <c r="E43">
        <v>4</v>
      </c>
      <c r="I43">
        <f>SUM(B43:H43)</f>
        <v>9</v>
      </c>
    </row>
    <row r="44" spans="1:12" x14ac:dyDescent="0.45">
      <c r="A44" s="2">
        <v>43756</v>
      </c>
      <c r="B44">
        <v>3.5</v>
      </c>
      <c r="C44">
        <v>4</v>
      </c>
      <c r="I44">
        <f>SUM(B44:H44)</f>
        <v>7.5</v>
      </c>
    </row>
    <row r="45" spans="1:12" x14ac:dyDescent="0.45">
      <c r="B45" s="3">
        <f>SUM(B40:B44)</f>
        <v>11</v>
      </c>
      <c r="C45" s="3">
        <f>SUM(C40:C44)</f>
        <v>10</v>
      </c>
      <c r="D45" s="3"/>
      <c r="E45" s="3">
        <f>SUM(E40:E44)</f>
        <v>9.5</v>
      </c>
      <c r="F45" s="3"/>
      <c r="G45" s="3">
        <f>SUM(G40:G44)</f>
        <v>0</v>
      </c>
      <c r="H45" s="3">
        <f>SUM(H40:H44)</f>
        <v>1</v>
      </c>
      <c r="J45">
        <f>SUM(C45:H45)</f>
        <v>20.5</v>
      </c>
      <c r="L45">
        <f>E45</f>
        <v>9.5</v>
      </c>
    </row>
    <row r="46" spans="1:12" x14ac:dyDescent="0.45">
      <c r="B46" s="4">
        <f>B45/37.5</f>
        <v>0.29333333333333333</v>
      </c>
      <c r="C46" s="4">
        <f>C45/37.5</f>
        <v>0.26666666666666666</v>
      </c>
      <c r="D46" s="4"/>
      <c r="E46" s="4">
        <f>E45/37.5</f>
        <v>0.25333333333333335</v>
      </c>
      <c r="F46" s="4"/>
      <c r="G46" s="4">
        <f>G45/37.5</f>
        <v>0</v>
      </c>
      <c r="H46" s="4">
        <f>H45/37.5</f>
        <v>2.6666666666666668E-2</v>
      </c>
    </row>
    <row r="48" spans="1:12" x14ac:dyDescent="0.45">
      <c r="A48" s="2">
        <v>43759</v>
      </c>
      <c r="B48">
        <v>3.5</v>
      </c>
      <c r="C48">
        <v>2</v>
      </c>
      <c r="H48">
        <v>2</v>
      </c>
      <c r="I48">
        <f>SUM(B48:H48)</f>
        <v>7.5</v>
      </c>
      <c r="K48" t="s">
        <v>19</v>
      </c>
    </row>
    <row r="49" spans="1:12" x14ac:dyDescent="0.45">
      <c r="A49" s="2">
        <v>43760</v>
      </c>
      <c r="B49">
        <v>3.5</v>
      </c>
      <c r="E49">
        <v>4</v>
      </c>
      <c r="I49">
        <f>SUM(B49:H49)</f>
        <v>7.5</v>
      </c>
    </row>
    <row r="50" spans="1:12" x14ac:dyDescent="0.45">
      <c r="A50" s="2">
        <v>43761</v>
      </c>
      <c r="B50">
        <v>1.5</v>
      </c>
      <c r="C50">
        <v>2.5</v>
      </c>
      <c r="E50">
        <v>4</v>
      </c>
      <c r="I50">
        <f>SUM(B50:H50)</f>
        <v>8</v>
      </c>
    </row>
    <row r="51" spans="1:12" x14ac:dyDescent="0.45">
      <c r="A51" s="2">
        <v>43762</v>
      </c>
      <c r="B51">
        <v>1.5</v>
      </c>
      <c r="C51">
        <v>2</v>
      </c>
      <c r="E51">
        <v>4</v>
      </c>
      <c r="H51">
        <v>1</v>
      </c>
      <c r="I51">
        <f>SUM(B51:H51)</f>
        <v>8.5</v>
      </c>
      <c r="K51" t="s">
        <v>20</v>
      </c>
    </row>
    <row r="52" spans="1:12" x14ac:dyDescent="0.45">
      <c r="A52" s="2">
        <v>43763</v>
      </c>
      <c r="B52">
        <v>3</v>
      </c>
      <c r="C52">
        <v>3</v>
      </c>
      <c r="E52">
        <v>1</v>
      </c>
      <c r="H52">
        <v>1</v>
      </c>
      <c r="I52">
        <f>SUM(B52:H52)</f>
        <v>8</v>
      </c>
    </row>
    <row r="53" spans="1:12" x14ac:dyDescent="0.45">
      <c r="B53" s="3">
        <f>SUM(B48:B52)</f>
        <v>13</v>
      </c>
      <c r="C53" s="3">
        <f>SUM(C48:C52)</f>
        <v>9.5</v>
      </c>
      <c r="D53" s="3"/>
      <c r="E53" s="3">
        <f>SUM(E48:E52)</f>
        <v>13</v>
      </c>
      <c r="F53" s="3"/>
      <c r="G53" s="3">
        <f>SUM(G48:G52)</f>
        <v>0</v>
      </c>
      <c r="H53" s="3">
        <f>SUM(H48:H52)</f>
        <v>4</v>
      </c>
      <c r="J53">
        <f>SUM(C53:H53)</f>
        <v>26.5</v>
      </c>
      <c r="L53">
        <f>E53</f>
        <v>13</v>
      </c>
    </row>
    <row r="54" spans="1:12" x14ac:dyDescent="0.45">
      <c r="B54" s="4">
        <f>B53/37.5</f>
        <v>0.34666666666666668</v>
      </c>
      <c r="C54" s="4">
        <f>C53/37.5</f>
        <v>0.25333333333333335</v>
      </c>
      <c r="D54" s="4"/>
      <c r="E54" s="4">
        <f>E53/37.5</f>
        <v>0.34666666666666668</v>
      </c>
      <c r="F54" s="4"/>
      <c r="G54" s="4">
        <f>G53/37.5</f>
        <v>0</v>
      </c>
      <c r="H54" s="4">
        <f>H53/37.5</f>
        <v>0.10666666666666667</v>
      </c>
    </row>
    <row r="57" spans="1:12" x14ac:dyDescent="0.45">
      <c r="A57" t="s">
        <v>21</v>
      </c>
      <c r="B57" t="s">
        <v>5</v>
      </c>
      <c r="C57" t="s">
        <v>14</v>
      </c>
      <c r="E57" t="s">
        <v>15</v>
      </c>
      <c r="G57" t="s">
        <v>7</v>
      </c>
      <c r="H57" t="s">
        <v>16</v>
      </c>
      <c r="K57" t="s">
        <v>22</v>
      </c>
    </row>
    <row r="58" spans="1:12" x14ac:dyDescent="0.45">
      <c r="A58" s="2">
        <v>43765</v>
      </c>
      <c r="E58">
        <v>4</v>
      </c>
    </row>
    <row r="59" spans="1:12" x14ac:dyDescent="0.45">
      <c r="A59" s="2">
        <v>43766</v>
      </c>
      <c r="B59">
        <v>2</v>
      </c>
      <c r="C59">
        <v>1.5</v>
      </c>
      <c r="E59">
        <v>4</v>
      </c>
      <c r="I59">
        <f>SUM(B59:H59)</f>
        <v>7.5</v>
      </c>
    </row>
    <row r="60" spans="1:12" x14ac:dyDescent="0.45">
      <c r="A60" s="2">
        <v>43767</v>
      </c>
      <c r="B60">
        <v>2</v>
      </c>
      <c r="C60">
        <v>1.5</v>
      </c>
      <c r="E60">
        <v>4</v>
      </c>
      <c r="H60">
        <v>1</v>
      </c>
      <c r="I60">
        <f>SUM(B60:H60)</f>
        <v>8.5</v>
      </c>
      <c r="K60" t="s">
        <v>23</v>
      </c>
    </row>
    <row r="61" spans="1:12" x14ac:dyDescent="0.45">
      <c r="A61" s="2">
        <v>43768</v>
      </c>
      <c r="B61">
        <v>4</v>
      </c>
      <c r="C61">
        <v>1.5</v>
      </c>
      <c r="E61">
        <v>2</v>
      </c>
      <c r="I61">
        <f>SUM(B61:H61)</f>
        <v>7.5</v>
      </c>
    </row>
    <row r="62" spans="1:12" x14ac:dyDescent="0.45">
      <c r="A62" s="2">
        <v>43769</v>
      </c>
      <c r="B62">
        <v>0.5</v>
      </c>
      <c r="C62">
        <v>2</v>
      </c>
      <c r="E62">
        <v>3</v>
      </c>
      <c r="H62">
        <v>2</v>
      </c>
      <c r="I62">
        <f>SUM(B62:H62)</f>
        <v>7.5</v>
      </c>
      <c r="K62" t="s">
        <v>24</v>
      </c>
    </row>
    <row r="63" spans="1:12" x14ac:dyDescent="0.45">
      <c r="A63" s="2">
        <v>43770</v>
      </c>
      <c r="B63">
        <v>2</v>
      </c>
      <c r="C63">
        <v>3</v>
      </c>
      <c r="E63">
        <v>1</v>
      </c>
      <c r="H63">
        <v>1.5</v>
      </c>
      <c r="I63">
        <f>SUM(B63:H63)</f>
        <v>7.5</v>
      </c>
      <c r="K63" t="s">
        <v>25</v>
      </c>
    </row>
    <row r="64" spans="1:12" x14ac:dyDescent="0.45">
      <c r="B64">
        <f>SUM(B59:B63)</f>
        <v>10.5</v>
      </c>
      <c r="C64">
        <f>SUM(C59:C63)</f>
        <v>9.5</v>
      </c>
      <c r="E64">
        <f>SUM(E58:E63)</f>
        <v>18</v>
      </c>
      <c r="G64">
        <f>SUM(G59:G63)</f>
        <v>0</v>
      </c>
      <c r="H64">
        <f>SUM(H59:H63)</f>
        <v>4.5</v>
      </c>
      <c r="L64">
        <f>E64</f>
        <v>18</v>
      </c>
    </row>
    <row r="65" spans="1:12" x14ac:dyDescent="0.45">
      <c r="B65" s="6">
        <f>B64/37.5</f>
        <v>0.28000000000000003</v>
      </c>
      <c r="C65" s="6">
        <f>C64/37.5</f>
        <v>0.25333333333333335</v>
      </c>
      <c r="D65" s="6"/>
      <c r="E65" s="6">
        <f>E64/37.5</f>
        <v>0.48</v>
      </c>
      <c r="F65" s="6"/>
      <c r="G65" s="6">
        <f>G64/37.5</f>
        <v>0</v>
      </c>
      <c r="H65" s="6">
        <f>H64/37.5</f>
        <v>0.12</v>
      </c>
    </row>
    <row r="67" spans="1:12" x14ac:dyDescent="0.45">
      <c r="A67" s="2">
        <v>43773</v>
      </c>
      <c r="B67">
        <v>2</v>
      </c>
      <c r="C67">
        <v>1</v>
      </c>
      <c r="E67">
        <v>4</v>
      </c>
      <c r="H67">
        <v>1</v>
      </c>
      <c r="I67">
        <f>SUM(B67:H67)</f>
        <v>8</v>
      </c>
      <c r="L67" t="s">
        <v>29</v>
      </c>
    </row>
    <row r="68" spans="1:12" x14ac:dyDescent="0.45">
      <c r="A68" s="2">
        <v>43774</v>
      </c>
      <c r="B68">
        <v>1</v>
      </c>
      <c r="C68">
        <v>2</v>
      </c>
      <c r="E68">
        <v>5</v>
      </c>
      <c r="I68">
        <f>SUM(B68:H68)</f>
        <v>8</v>
      </c>
      <c r="L68" t="s">
        <v>28</v>
      </c>
    </row>
    <row r="69" spans="1:12" x14ac:dyDescent="0.45">
      <c r="A69" s="2">
        <v>43775</v>
      </c>
      <c r="B69">
        <v>2</v>
      </c>
      <c r="C69">
        <v>2</v>
      </c>
      <c r="E69">
        <v>4</v>
      </c>
      <c r="I69">
        <f>SUM(B69:H69)</f>
        <v>8</v>
      </c>
      <c r="L69" t="s">
        <v>27</v>
      </c>
    </row>
    <row r="70" spans="1:12" x14ac:dyDescent="0.45">
      <c r="A70" s="2">
        <v>43776</v>
      </c>
      <c r="B70">
        <v>2</v>
      </c>
      <c r="C70">
        <v>1</v>
      </c>
      <c r="E70">
        <v>3</v>
      </c>
      <c r="H70">
        <v>1.5</v>
      </c>
      <c r="I70">
        <f>SUM(B70:H70)</f>
        <v>7.5</v>
      </c>
      <c r="L70" t="s">
        <v>26</v>
      </c>
    </row>
    <row r="71" spans="1:12" x14ac:dyDescent="0.45">
      <c r="A71" s="2">
        <v>43777</v>
      </c>
      <c r="B71">
        <v>2</v>
      </c>
      <c r="C71">
        <v>2</v>
      </c>
      <c r="E71">
        <v>3</v>
      </c>
      <c r="H71">
        <v>1</v>
      </c>
      <c r="I71">
        <f>SUM(B71:H71)</f>
        <v>8</v>
      </c>
      <c r="L71" t="s">
        <v>30</v>
      </c>
    </row>
    <row r="72" spans="1:12" x14ac:dyDescent="0.45">
      <c r="B72">
        <f>SUM(B67:B71)</f>
        <v>9</v>
      </c>
      <c r="C72">
        <f>SUM(C67:C71)</f>
        <v>8</v>
      </c>
      <c r="E72">
        <f>SUM(E66:E71)</f>
        <v>19</v>
      </c>
      <c r="G72">
        <f>SUM(G67:G71)</f>
        <v>0</v>
      </c>
      <c r="H72">
        <f>SUM(H67:H71)</f>
        <v>3.5</v>
      </c>
      <c r="L72">
        <f>E72</f>
        <v>19</v>
      </c>
    </row>
    <row r="73" spans="1:12" x14ac:dyDescent="0.45">
      <c r="B73" s="6">
        <f>B72/37.5</f>
        <v>0.24</v>
      </c>
      <c r="C73" s="6">
        <f>C72/37.5</f>
        <v>0.21333333333333335</v>
      </c>
      <c r="D73" s="6"/>
      <c r="E73" s="6">
        <f>E72/37.5</f>
        <v>0.50666666666666671</v>
      </c>
      <c r="F73" s="6"/>
      <c r="G73" s="6">
        <f>G72/37.5</f>
        <v>0</v>
      </c>
      <c r="H73" s="6">
        <f>H72/37.5</f>
        <v>9.3333333333333338E-2</v>
      </c>
    </row>
    <row r="75" spans="1:12" x14ac:dyDescent="0.45">
      <c r="A75" s="2">
        <v>43780</v>
      </c>
      <c r="I75">
        <f>SUM(B75:H75)</f>
        <v>0</v>
      </c>
      <c r="L75" t="s">
        <v>31</v>
      </c>
    </row>
    <row r="76" spans="1:12" x14ac:dyDescent="0.45">
      <c r="A76" s="2">
        <v>43781</v>
      </c>
      <c r="B76">
        <v>2</v>
      </c>
      <c r="C76">
        <v>2</v>
      </c>
      <c r="E76">
        <v>4</v>
      </c>
      <c r="I76">
        <f>SUM(B76:H76)</f>
        <v>8</v>
      </c>
    </row>
    <row r="77" spans="1:12" x14ac:dyDescent="0.45">
      <c r="A77" s="2">
        <v>43782</v>
      </c>
      <c r="B77">
        <v>2</v>
      </c>
      <c r="C77">
        <v>2</v>
      </c>
      <c r="E77">
        <v>4</v>
      </c>
      <c r="I77">
        <f>SUM(B77:H77)</f>
        <v>8</v>
      </c>
      <c r="L77" t="s">
        <v>27</v>
      </c>
    </row>
    <row r="78" spans="1:12" x14ac:dyDescent="0.45">
      <c r="A78" s="2">
        <v>43783</v>
      </c>
      <c r="B78">
        <v>2</v>
      </c>
      <c r="C78">
        <v>1</v>
      </c>
      <c r="E78">
        <v>4</v>
      </c>
      <c r="H78">
        <v>1</v>
      </c>
      <c r="I78">
        <f>SUM(B78:H78)</f>
        <v>8</v>
      </c>
      <c r="L78" t="s">
        <v>32</v>
      </c>
    </row>
    <row r="79" spans="1:12" x14ac:dyDescent="0.45">
      <c r="A79" s="2">
        <v>43784</v>
      </c>
      <c r="B79">
        <v>1</v>
      </c>
      <c r="C79">
        <v>2</v>
      </c>
      <c r="E79">
        <v>4</v>
      </c>
      <c r="H79">
        <v>1</v>
      </c>
      <c r="I79">
        <f>SUM(B79:H79)</f>
        <v>8</v>
      </c>
      <c r="L79" t="s">
        <v>30</v>
      </c>
    </row>
    <row r="80" spans="1:12" x14ac:dyDescent="0.45">
      <c r="B80">
        <f>SUM(B75:B79)</f>
        <v>7</v>
      </c>
      <c r="C80">
        <f>SUM(C75:C79)</f>
        <v>7</v>
      </c>
      <c r="E80">
        <f>SUM(E74:E79)</f>
        <v>16</v>
      </c>
      <c r="G80">
        <f>SUM(G75:G79)</f>
        <v>0</v>
      </c>
      <c r="H80">
        <f>SUM(H75:H79)</f>
        <v>2</v>
      </c>
      <c r="L80">
        <f>E80</f>
        <v>16</v>
      </c>
    </row>
    <row r="81" spans="1:12" x14ac:dyDescent="0.45">
      <c r="B81" s="6">
        <f>B80/30</f>
        <v>0.23333333333333334</v>
      </c>
      <c r="C81" s="6">
        <f>C80/30</f>
        <v>0.23333333333333334</v>
      </c>
      <c r="D81" s="6"/>
      <c r="E81" s="6">
        <f>E80/30</f>
        <v>0.53333333333333333</v>
      </c>
      <c r="F81" s="6"/>
      <c r="G81" s="6">
        <f>G80/37.5</f>
        <v>0</v>
      </c>
      <c r="H81" s="6">
        <f>H80/37.5</f>
        <v>5.3333333333333337E-2</v>
      </c>
    </row>
    <row r="84" spans="1:12" x14ac:dyDescent="0.45">
      <c r="E84">
        <v>5</v>
      </c>
      <c r="L84" t="s">
        <v>36</v>
      </c>
    </row>
    <row r="85" spans="1:12" x14ac:dyDescent="0.45">
      <c r="A85" s="2">
        <v>43787</v>
      </c>
      <c r="B85">
        <v>2</v>
      </c>
      <c r="C85">
        <v>1</v>
      </c>
      <c r="E85">
        <v>4</v>
      </c>
      <c r="H85">
        <v>1</v>
      </c>
      <c r="I85">
        <f t="shared" ref="I85:I90" si="2">SUM(B85:H85)</f>
        <v>8</v>
      </c>
      <c r="L85" t="s">
        <v>34</v>
      </c>
    </row>
    <row r="86" spans="1:12" x14ac:dyDescent="0.45">
      <c r="A86" s="2">
        <v>43788</v>
      </c>
      <c r="E86">
        <v>2</v>
      </c>
      <c r="I86">
        <f t="shared" si="2"/>
        <v>2</v>
      </c>
      <c r="L86" t="s">
        <v>33</v>
      </c>
    </row>
    <row r="87" spans="1:12" x14ac:dyDescent="0.45">
      <c r="A87" s="2">
        <v>43789</v>
      </c>
      <c r="B87">
        <v>3</v>
      </c>
      <c r="C87">
        <v>1.5</v>
      </c>
      <c r="E87">
        <v>3</v>
      </c>
      <c r="I87">
        <f t="shared" si="2"/>
        <v>7.5</v>
      </c>
    </row>
    <row r="88" spans="1:12" x14ac:dyDescent="0.45">
      <c r="A88" s="2">
        <v>43790</v>
      </c>
      <c r="B88">
        <v>2</v>
      </c>
      <c r="C88">
        <v>3</v>
      </c>
      <c r="E88">
        <v>2</v>
      </c>
      <c r="H88">
        <v>1</v>
      </c>
      <c r="I88">
        <f t="shared" si="2"/>
        <v>8</v>
      </c>
      <c r="L88" t="s">
        <v>35</v>
      </c>
    </row>
    <row r="89" spans="1:12" x14ac:dyDescent="0.45">
      <c r="A89" s="2">
        <v>43791</v>
      </c>
      <c r="B89">
        <v>3</v>
      </c>
      <c r="C89">
        <v>2</v>
      </c>
      <c r="E89">
        <v>2</v>
      </c>
      <c r="H89">
        <v>1</v>
      </c>
      <c r="I89">
        <f t="shared" si="2"/>
        <v>8</v>
      </c>
      <c r="L89" t="s">
        <v>30</v>
      </c>
    </row>
    <row r="90" spans="1:12" x14ac:dyDescent="0.45">
      <c r="B90">
        <f>SUM(B85:B89)</f>
        <v>10</v>
      </c>
      <c r="C90">
        <f>SUM(C85:C89)</f>
        <v>7.5</v>
      </c>
      <c r="E90">
        <f>SUM(E84:E89)</f>
        <v>18</v>
      </c>
      <c r="G90">
        <f>SUM(G85:G89)</f>
        <v>0</v>
      </c>
      <c r="H90">
        <f>SUM(H85:H89)</f>
        <v>3</v>
      </c>
      <c r="I90">
        <f t="shared" si="2"/>
        <v>38.5</v>
      </c>
      <c r="L90">
        <f>E90</f>
        <v>18</v>
      </c>
    </row>
    <row r="91" spans="1:12" x14ac:dyDescent="0.45">
      <c r="B91" s="6">
        <f>B90/37.5</f>
        <v>0.26666666666666666</v>
      </c>
      <c r="C91" s="6">
        <f>C90/37.5</f>
        <v>0.2</v>
      </c>
      <c r="D91" s="6"/>
      <c r="E91" s="6">
        <f>E90/37.5</f>
        <v>0.48</v>
      </c>
      <c r="F91" s="6"/>
      <c r="G91" s="6">
        <f>G90/37.5</f>
        <v>0</v>
      </c>
      <c r="H91" s="6">
        <f>H90/37.5</f>
        <v>0.08</v>
      </c>
    </row>
    <row r="94" spans="1:12" x14ac:dyDescent="0.45">
      <c r="A94" s="2">
        <v>43794</v>
      </c>
      <c r="B94">
        <v>3</v>
      </c>
      <c r="C94">
        <v>1</v>
      </c>
      <c r="E94">
        <v>4</v>
      </c>
      <c r="I94">
        <f t="shared" ref="I94:I99" si="3">SUM(B94:H94)</f>
        <v>8</v>
      </c>
      <c r="L94" t="s">
        <v>39</v>
      </c>
    </row>
    <row r="95" spans="1:12" x14ac:dyDescent="0.45">
      <c r="A95" s="2">
        <v>43795</v>
      </c>
      <c r="B95">
        <v>2</v>
      </c>
      <c r="C95">
        <v>1</v>
      </c>
      <c r="E95">
        <v>4</v>
      </c>
      <c r="I95">
        <f t="shared" si="3"/>
        <v>7</v>
      </c>
      <c r="L95" t="s">
        <v>37</v>
      </c>
    </row>
    <row r="96" spans="1:12" x14ac:dyDescent="0.45">
      <c r="A96" s="2">
        <v>43796</v>
      </c>
      <c r="B96">
        <v>3</v>
      </c>
      <c r="C96">
        <v>1</v>
      </c>
      <c r="E96">
        <v>3</v>
      </c>
      <c r="I96">
        <f t="shared" si="3"/>
        <v>7</v>
      </c>
      <c r="L96" t="s">
        <v>38</v>
      </c>
    </row>
    <row r="97" spans="1:14" x14ac:dyDescent="0.45">
      <c r="A97" s="2">
        <v>43797</v>
      </c>
      <c r="B97">
        <v>4</v>
      </c>
      <c r="C97">
        <v>1</v>
      </c>
      <c r="E97">
        <v>3</v>
      </c>
      <c r="I97">
        <f t="shared" si="3"/>
        <v>8</v>
      </c>
      <c r="L97" t="s">
        <v>40</v>
      </c>
    </row>
    <row r="98" spans="1:14" x14ac:dyDescent="0.45">
      <c r="A98" s="2">
        <v>43798</v>
      </c>
      <c r="B98">
        <v>4</v>
      </c>
      <c r="C98">
        <v>2</v>
      </c>
      <c r="E98">
        <v>2</v>
      </c>
      <c r="I98">
        <f t="shared" si="3"/>
        <v>8</v>
      </c>
    </row>
    <row r="99" spans="1:14" x14ac:dyDescent="0.45">
      <c r="B99">
        <f>SUM(B94:B98)</f>
        <v>16</v>
      </c>
      <c r="C99">
        <f>SUM(C94:C98)</f>
        <v>6</v>
      </c>
      <c r="E99">
        <f>SUM(E93:E98)</f>
        <v>16</v>
      </c>
      <c r="G99">
        <f>SUM(G94:G98)</f>
        <v>0</v>
      </c>
      <c r="H99">
        <f>SUM(H94:H98)</f>
        <v>0</v>
      </c>
      <c r="I99">
        <f t="shared" si="3"/>
        <v>38</v>
      </c>
      <c r="L99">
        <f>E99</f>
        <v>16</v>
      </c>
    </row>
    <row r="100" spans="1:14" x14ac:dyDescent="0.45">
      <c r="B100" s="6">
        <f>B99/37.5</f>
        <v>0.42666666666666669</v>
      </c>
      <c r="C100" s="6">
        <f>C99/37.5</f>
        <v>0.16</v>
      </c>
      <c r="D100" s="6"/>
      <c r="E100" s="6">
        <f>E99/37.5</f>
        <v>0.42666666666666669</v>
      </c>
      <c r="F100" s="6"/>
      <c r="G100" s="6">
        <f>G99/37.5</f>
        <v>0</v>
      </c>
      <c r="H100" s="6">
        <f>H99/37.5</f>
        <v>0</v>
      </c>
    </row>
    <row r="101" spans="1:14" x14ac:dyDescent="0.45">
      <c r="N101">
        <f>SUM(L1:L99)/7.5</f>
        <v>18.666666666666668</v>
      </c>
    </row>
    <row r="102" spans="1:14" x14ac:dyDescent="0.45">
      <c r="A102" t="s">
        <v>41</v>
      </c>
      <c r="B102" t="s">
        <v>5</v>
      </c>
      <c r="C102" t="s">
        <v>14</v>
      </c>
      <c r="E102" t="s">
        <v>15</v>
      </c>
      <c r="G102" t="s">
        <v>7</v>
      </c>
      <c r="H102" t="s">
        <v>16</v>
      </c>
    </row>
    <row r="103" spans="1:14" x14ac:dyDescent="0.45">
      <c r="A103" s="2">
        <v>43801</v>
      </c>
      <c r="B103">
        <v>3</v>
      </c>
      <c r="C103">
        <v>2</v>
      </c>
      <c r="E103">
        <v>3</v>
      </c>
      <c r="H103">
        <v>1</v>
      </c>
      <c r="I103">
        <f t="shared" ref="I103:I108" si="4">SUM(B103:H103)</f>
        <v>9</v>
      </c>
      <c r="L103" t="s">
        <v>29</v>
      </c>
    </row>
    <row r="104" spans="1:14" x14ac:dyDescent="0.45">
      <c r="A104" s="2">
        <v>43802</v>
      </c>
      <c r="B104">
        <v>3</v>
      </c>
      <c r="C104">
        <v>2</v>
      </c>
      <c r="E104">
        <v>3</v>
      </c>
      <c r="I104">
        <f t="shared" si="4"/>
        <v>8</v>
      </c>
    </row>
    <row r="105" spans="1:14" x14ac:dyDescent="0.45">
      <c r="A105" s="2">
        <v>43803</v>
      </c>
      <c r="B105">
        <v>2</v>
      </c>
      <c r="C105">
        <v>1</v>
      </c>
      <c r="E105">
        <v>4</v>
      </c>
      <c r="H105">
        <v>1</v>
      </c>
      <c r="I105">
        <f t="shared" si="4"/>
        <v>8</v>
      </c>
      <c r="L105" t="s">
        <v>43</v>
      </c>
    </row>
    <row r="106" spans="1:14" x14ac:dyDescent="0.45">
      <c r="A106" s="2">
        <v>43804</v>
      </c>
      <c r="B106">
        <v>3</v>
      </c>
      <c r="C106">
        <v>0.5</v>
      </c>
      <c r="E106">
        <v>2</v>
      </c>
      <c r="H106">
        <v>2</v>
      </c>
      <c r="I106">
        <f t="shared" si="4"/>
        <v>7.5</v>
      </c>
      <c r="L106" t="s">
        <v>42</v>
      </c>
    </row>
    <row r="107" spans="1:14" x14ac:dyDescent="0.45">
      <c r="A107" s="2">
        <v>43805</v>
      </c>
      <c r="B107">
        <v>4</v>
      </c>
      <c r="C107">
        <v>2</v>
      </c>
      <c r="E107">
        <v>1</v>
      </c>
      <c r="H107">
        <v>0.5</v>
      </c>
      <c r="I107">
        <f t="shared" si="4"/>
        <v>7.5</v>
      </c>
    </row>
    <row r="108" spans="1:14" x14ac:dyDescent="0.45">
      <c r="B108">
        <f>SUM(B103:B107)</f>
        <v>15</v>
      </c>
      <c r="C108">
        <f>SUM(C103:C107)</f>
        <v>7.5</v>
      </c>
      <c r="E108">
        <f>SUM(E102:E107)</f>
        <v>13</v>
      </c>
      <c r="G108">
        <f>SUM(G103:G107)</f>
        <v>0</v>
      </c>
      <c r="H108">
        <f>SUM(H103:H107)</f>
        <v>4.5</v>
      </c>
      <c r="I108">
        <f t="shared" si="4"/>
        <v>40</v>
      </c>
      <c r="L108">
        <f>E108</f>
        <v>13</v>
      </c>
    </row>
    <row r="109" spans="1:14" x14ac:dyDescent="0.45">
      <c r="B109" s="6">
        <f>B108/37.5</f>
        <v>0.4</v>
      </c>
      <c r="C109" s="6">
        <f>C108/37.5</f>
        <v>0.2</v>
      </c>
      <c r="D109" s="6"/>
      <c r="E109" s="6">
        <f>E108/37.5</f>
        <v>0.34666666666666668</v>
      </c>
      <c r="F109" s="6"/>
      <c r="G109" s="6">
        <f>G108/37.5</f>
        <v>0</v>
      </c>
      <c r="H109" s="6">
        <f>H108/37.5</f>
        <v>0.12</v>
      </c>
    </row>
    <row r="112" spans="1:14" x14ac:dyDescent="0.45">
      <c r="A112" s="2">
        <v>43808</v>
      </c>
      <c r="B112">
        <v>5</v>
      </c>
      <c r="C112">
        <v>1</v>
      </c>
      <c r="E112">
        <v>3</v>
      </c>
      <c r="H112">
        <v>1</v>
      </c>
      <c r="I112">
        <f t="shared" ref="I112:I117" si="5">SUM(B112:H112)</f>
        <v>10</v>
      </c>
      <c r="L112" t="s">
        <v>44</v>
      </c>
    </row>
    <row r="113" spans="1:12" x14ac:dyDescent="0.45">
      <c r="A113" s="2">
        <v>43809</v>
      </c>
      <c r="B113">
        <v>5</v>
      </c>
      <c r="C113">
        <v>2</v>
      </c>
      <c r="E113">
        <v>3</v>
      </c>
      <c r="I113">
        <f t="shared" si="5"/>
        <v>10</v>
      </c>
    </row>
    <row r="114" spans="1:12" x14ac:dyDescent="0.45">
      <c r="A114" s="2">
        <v>43810</v>
      </c>
      <c r="B114">
        <v>2.5</v>
      </c>
      <c r="C114">
        <v>1</v>
      </c>
      <c r="E114">
        <v>3.5</v>
      </c>
      <c r="H114">
        <v>1</v>
      </c>
      <c r="I114">
        <f t="shared" si="5"/>
        <v>8</v>
      </c>
    </row>
    <row r="115" spans="1:12" x14ac:dyDescent="0.45">
      <c r="A115" s="2">
        <v>43811</v>
      </c>
      <c r="B115">
        <v>2.5</v>
      </c>
      <c r="C115">
        <v>2</v>
      </c>
      <c r="E115">
        <v>2.5</v>
      </c>
      <c r="H115">
        <v>2</v>
      </c>
      <c r="I115">
        <f t="shared" si="5"/>
        <v>9</v>
      </c>
    </row>
    <row r="116" spans="1:12" x14ac:dyDescent="0.45">
      <c r="A116" s="2">
        <v>43812</v>
      </c>
      <c r="B116">
        <v>3</v>
      </c>
      <c r="C116">
        <v>1.5</v>
      </c>
      <c r="E116">
        <v>3</v>
      </c>
      <c r="H116">
        <v>0.5</v>
      </c>
      <c r="I116">
        <f t="shared" si="5"/>
        <v>8</v>
      </c>
    </row>
    <row r="117" spans="1:12" x14ac:dyDescent="0.45">
      <c r="B117">
        <f>SUM(B112:B116)</f>
        <v>18</v>
      </c>
      <c r="C117">
        <f>SUM(C112:C116)</f>
        <v>7.5</v>
      </c>
      <c r="E117">
        <f>SUM(E111:E116)</f>
        <v>15</v>
      </c>
      <c r="G117">
        <f>SUM(G112:G116)</f>
        <v>0</v>
      </c>
      <c r="H117">
        <f>SUM(H112:H116)</f>
        <v>4.5</v>
      </c>
      <c r="I117">
        <f t="shared" si="5"/>
        <v>45</v>
      </c>
      <c r="L117">
        <f>E117</f>
        <v>15</v>
      </c>
    </row>
    <row r="118" spans="1:12" x14ac:dyDescent="0.45">
      <c r="B118" s="6">
        <f>B117/37.5</f>
        <v>0.48</v>
      </c>
      <c r="C118" s="6">
        <f>C117/37.5</f>
        <v>0.2</v>
      </c>
      <c r="D118" s="6"/>
      <c r="E118" s="6">
        <f>E117/37.5</f>
        <v>0.4</v>
      </c>
      <c r="F118" s="6"/>
      <c r="G118" s="6">
        <f>G117/37.5</f>
        <v>0</v>
      </c>
      <c r="H118" s="6">
        <f>H117/37.5</f>
        <v>0.12</v>
      </c>
    </row>
    <row r="121" spans="1:12" x14ac:dyDescent="0.45">
      <c r="E121">
        <v>4</v>
      </c>
    </row>
    <row r="122" spans="1:12" x14ac:dyDescent="0.45">
      <c r="A122" s="2">
        <v>43815</v>
      </c>
      <c r="B122">
        <v>4</v>
      </c>
      <c r="C122">
        <v>1</v>
      </c>
      <c r="E122">
        <v>4</v>
      </c>
      <c r="H122">
        <v>1</v>
      </c>
      <c r="I122">
        <f t="shared" ref="I122:I127" si="6">SUM(B122:H122)</f>
        <v>10</v>
      </c>
    </row>
    <row r="123" spans="1:12" x14ac:dyDescent="0.45">
      <c r="A123" s="2">
        <v>43816</v>
      </c>
      <c r="I123">
        <f t="shared" si="6"/>
        <v>0</v>
      </c>
    </row>
    <row r="124" spans="1:12" x14ac:dyDescent="0.45">
      <c r="A124" s="2">
        <v>43817</v>
      </c>
      <c r="B124">
        <v>0.5</v>
      </c>
      <c r="C124">
        <v>0.5</v>
      </c>
      <c r="E124">
        <v>4</v>
      </c>
      <c r="H124">
        <v>2.5</v>
      </c>
      <c r="I124">
        <f t="shared" si="6"/>
        <v>7.5</v>
      </c>
    </row>
    <row r="125" spans="1:12" x14ac:dyDescent="0.45">
      <c r="A125" s="2">
        <v>43818</v>
      </c>
      <c r="B125">
        <v>0.5</v>
      </c>
      <c r="C125">
        <v>0.5</v>
      </c>
      <c r="E125">
        <v>4</v>
      </c>
      <c r="H125">
        <v>2.5</v>
      </c>
      <c r="I125">
        <f t="shared" si="6"/>
        <v>7.5</v>
      </c>
    </row>
    <row r="126" spans="1:12" x14ac:dyDescent="0.45">
      <c r="A126" s="2">
        <v>43819</v>
      </c>
      <c r="B126">
        <v>0.5</v>
      </c>
      <c r="C126">
        <v>1.5</v>
      </c>
      <c r="E126">
        <v>4</v>
      </c>
      <c r="H126">
        <v>2.5</v>
      </c>
      <c r="I126">
        <f t="shared" si="6"/>
        <v>8.5</v>
      </c>
    </row>
    <row r="127" spans="1:12" x14ac:dyDescent="0.45">
      <c r="B127">
        <f>SUM(B122:B126)</f>
        <v>5.5</v>
      </c>
      <c r="C127">
        <f>SUM(C122:C126)</f>
        <v>3.5</v>
      </c>
      <c r="E127">
        <f>SUM(E121:E126)</f>
        <v>20</v>
      </c>
      <c r="G127">
        <f>SUM(G122:G126)</f>
        <v>0</v>
      </c>
      <c r="H127">
        <f>SUM(H122:H126)</f>
        <v>8.5</v>
      </c>
      <c r="I127">
        <f t="shared" si="6"/>
        <v>37.5</v>
      </c>
      <c r="L127">
        <f>E127</f>
        <v>20</v>
      </c>
    </row>
    <row r="128" spans="1:12" x14ac:dyDescent="0.45">
      <c r="B128" s="6">
        <f>B127/37.5</f>
        <v>0.14666666666666667</v>
      </c>
      <c r="C128" s="6">
        <f>C127/37.5</f>
        <v>9.3333333333333338E-2</v>
      </c>
      <c r="D128" s="6"/>
      <c r="E128" s="6">
        <f>E127/37.5</f>
        <v>0.53333333333333333</v>
      </c>
      <c r="F128" s="6"/>
      <c r="G128" s="6">
        <f>G127/37.5</f>
        <v>0</v>
      </c>
      <c r="H128" s="6">
        <f>H127/37.5</f>
        <v>0.22666666666666666</v>
      </c>
    </row>
    <row r="130" spans="1:12" x14ac:dyDescent="0.45">
      <c r="A130" s="2">
        <v>43822</v>
      </c>
      <c r="C130">
        <v>0.5</v>
      </c>
      <c r="E130">
        <v>4</v>
      </c>
      <c r="H130">
        <v>3</v>
      </c>
      <c r="I130">
        <f>SUM(B130:H130)</f>
        <v>7.5</v>
      </c>
    </row>
    <row r="131" spans="1:12" x14ac:dyDescent="0.45">
      <c r="A131" s="2">
        <v>43823</v>
      </c>
      <c r="E131">
        <v>4</v>
      </c>
      <c r="H131">
        <v>3.5</v>
      </c>
      <c r="I131">
        <f>SUM(B131:H131)</f>
        <v>7.5</v>
      </c>
    </row>
    <row r="132" spans="1:12" x14ac:dyDescent="0.45">
      <c r="A132" s="2">
        <v>43826</v>
      </c>
      <c r="C132">
        <v>0.5</v>
      </c>
      <c r="E132">
        <v>4</v>
      </c>
      <c r="H132">
        <v>3</v>
      </c>
      <c r="I132">
        <f>SUM(B132:H132)</f>
        <v>7.5</v>
      </c>
    </row>
    <row r="133" spans="1:12" x14ac:dyDescent="0.45">
      <c r="B133">
        <f>SUM(B130:B132)</f>
        <v>0</v>
      </c>
      <c r="C133">
        <f>SUM(C130:C132)</f>
        <v>1</v>
      </c>
      <c r="E133">
        <f>SUM(E130:E132)</f>
        <v>12</v>
      </c>
      <c r="G133">
        <f>SUM(G130:G132)</f>
        <v>0</v>
      </c>
      <c r="H133">
        <f>SUM(H130:H132)</f>
        <v>9.5</v>
      </c>
      <c r="I133">
        <f>SUM(B133:H133)</f>
        <v>22.5</v>
      </c>
      <c r="L133">
        <f>E133</f>
        <v>12</v>
      </c>
    </row>
    <row r="134" spans="1:12" x14ac:dyDescent="0.45">
      <c r="B134" s="6">
        <f>B133/37.5</f>
        <v>0</v>
      </c>
      <c r="C134" s="6">
        <f>C133/37.5</f>
        <v>2.6666666666666668E-2</v>
      </c>
      <c r="D134" s="6"/>
      <c r="E134" s="6">
        <f>E133/37.5</f>
        <v>0.32</v>
      </c>
      <c r="F134" s="6"/>
      <c r="G134" s="6">
        <f>G133/37.5</f>
        <v>0</v>
      </c>
      <c r="H134" s="6">
        <f>H133/37.5</f>
        <v>0.25333333333333335</v>
      </c>
    </row>
    <row r="136" spans="1:12" x14ac:dyDescent="0.45">
      <c r="A136" s="2">
        <v>43829</v>
      </c>
      <c r="I136">
        <f>SUM(B136:H136)</f>
        <v>0</v>
      </c>
      <c r="L136" t="s">
        <v>45</v>
      </c>
    </row>
    <row r="137" spans="1:12" x14ac:dyDescent="0.45">
      <c r="A137" s="2">
        <v>43830</v>
      </c>
      <c r="C137">
        <v>0.5</v>
      </c>
      <c r="E137">
        <v>5</v>
      </c>
      <c r="H137">
        <v>2</v>
      </c>
      <c r="I137">
        <f>SUM(B137:H137)</f>
        <v>7.5</v>
      </c>
    </row>
    <row r="138" spans="1:12" x14ac:dyDescent="0.45">
      <c r="A138" s="2">
        <v>43832</v>
      </c>
      <c r="C138">
        <v>1</v>
      </c>
      <c r="E138">
        <v>5</v>
      </c>
      <c r="H138">
        <v>1.5</v>
      </c>
      <c r="I138">
        <f>SUM(B138:H138)</f>
        <v>7.5</v>
      </c>
    </row>
    <row r="139" spans="1:12" x14ac:dyDescent="0.45">
      <c r="A139" s="2">
        <v>43833</v>
      </c>
      <c r="C139">
        <v>1</v>
      </c>
      <c r="E139">
        <v>5</v>
      </c>
      <c r="H139">
        <v>1.5</v>
      </c>
      <c r="I139">
        <f>SUM(B139:H139)</f>
        <v>7.5</v>
      </c>
    </row>
    <row r="140" spans="1:12" x14ac:dyDescent="0.45">
      <c r="B140">
        <f>SUM(B136:B137)</f>
        <v>0</v>
      </c>
      <c r="C140">
        <f>SUM(C136:C139)</f>
        <v>2.5</v>
      </c>
      <c r="E140">
        <f>SUM(E136:E139)</f>
        <v>15</v>
      </c>
      <c r="G140">
        <f>SUM(G136:G139)</f>
        <v>0</v>
      </c>
      <c r="H140">
        <f>SUM(H136:H139)</f>
        <v>5</v>
      </c>
      <c r="I140">
        <f>SUM(B140:H140)</f>
        <v>22.5</v>
      </c>
      <c r="L140">
        <f>E140</f>
        <v>15</v>
      </c>
    </row>
    <row r="141" spans="1:12" x14ac:dyDescent="0.45">
      <c r="B141" s="6">
        <f>B140/37.5</f>
        <v>0</v>
      </c>
      <c r="C141" s="6">
        <f>C140/37.5</f>
        <v>6.6666666666666666E-2</v>
      </c>
      <c r="D141" s="6"/>
      <c r="E141" s="6">
        <f>E140/37.5</f>
        <v>0.4</v>
      </c>
      <c r="F141" s="6"/>
      <c r="G141" s="6">
        <f>G140/37.5</f>
        <v>0</v>
      </c>
      <c r="H141" s="6">
        <f>H140/37.5</f>
        <v>0.13333333333333333</v>
      </c>
    </row>
    <row r="143" spans="1:12" x14ac:dyDescent="0.45">
      <c r="A143" t="s">
        <v>46</v>
      </c>
      <c r="B143" t="s">
        <v>5</v>
      </c>
      <c r="C143" t="s">
        <v>14</v>
      </c>
      <c r="E143" t="s">
        <v>15</v>
      </c>
      <c r="G143" t="s">
        <v>7</v>
      </c>
      <c r="H143" t="s">
        <v>16</v>
      </c>
    </row>
    <row r="144" spans="1:12" x14ac:dyDescent="0.45">
      <c r="A144" s="2">
        <v>43836</v>
      </c>
      <c r="B144">
        <v>2</v>
      </c>
      <c r="C144">
        <v>3</v>
      </c>
      <c r="E144">
        <v>1</v>
      </c>
      <c r="H144">
        <v>1.5</v>
      </c>
      <c r="I144">
        <f t="shared" ref="I144:I149" si="7">SUM(B144:H144)</f>
        <v>7.5</v>
      </c>
    </row>
    <row r="145" spans="1:15" x14ac:dyDescent="0.45">
      <c r="A145" s="2">
        <v>43837</v>
      </c>
      <c r="B145">
        <v>2.5</v>
      </c>
      <c r="C145">
        <v>3</v>
      </c>
      <c r="E145">
        <v>2</v>
      </c>
      <c r="I145">
        <f t="shared" si="7"/>
        <v>7.5</v>
      </c>
    </row>
    <row r="146" spans="1:15" x14ac:dyDescent="0.45">
      <c r="A146" s="2">
        <v>43838</v>
      </c>
      <c r="B146">
        <v>3</v>
      </c>
      <c r="C146">
        <v>3</v>
      </c>
      <c r="H146">
        <v>1.5</v>
      </c>
      <c r="I146">
        <f t="shared" si="7"/>
        <v>7.5</v>
      </c>
      <c r="N146">
        <f>SUM(L1:L145)/7.5</f>
        <v>28.666666666666668</v>
      </c>
      <c r="O146">
        <f>35-N146</f>
        <v>6.3333333333333321</v>
      </c>
    </row>
    <row r="147" spans="1:15" x14ac:dyDescent="0.45">
      <c r="A147" s="2">
        <v>43839</v>
      </c>
      <c r="B147">
        <v>2.5</v>
      </c>
      <c r="C147">
        <v>2</v>
      </c>
      <c r="E147">
        <v>2</v>
      </c>
      <c r="H147">
        <v>1</v>
      </c>
      <c r="I147">
        <f t="shared" si="7"/>
        <v>7.5</v>
      </c>
    </row>
    <row r="148" spans="1:15" x14ac:dyDescent="0.45">
      <c r="A148" s="2">
        <v>43840</v>
      </c>
      <c r="B148">
        <v>2</v>
      </c>
      <c r="C148">
        <v>2</v>
      </c>
      <c r="H148">
        <v>3.5</v>
      </c>
      <c r="I148">
        <f t="shared" si="7"/>
        <v>7.5</v>
      </c>
    </row>
    <row r="149" spans="1:15" x14ac:dyDescent="0.45">
      <c r="B149">
        <f>SUM(B144:B148)</f>
        <v>12</v>
      </c>
      <c r="C149">
        <f>SUM(C144:C148)</f>
        <v>13</v>
      </c>
      <c r="E149">
        <f>SUM(E143:E148)</f>
        <v>5</v>
      </c>
      <c r="G149">
        <f>SUM(G144:G148)</f>
        <v>0</v>
      </c>
      <c r="H149">
        <f>SUM(H144:H148)</f>
        <v>7.5</v>
      </c>
      <c r="I149">
        <f t="shared" si="7"/>
        <v>37.5</v>
      </c>
      <c r="L149">
        <f>E149</f>
        <v>5</v>
      </c>
    </row>
    <row r="150" spans="1:15" x14ac:dyDescent="0.45">
      <c r="B150" s="6">
        <f>B149/37.5</f>
        <v>0.32</v>
      </c>
      <c r="C150" s="6">
        <f>C149/37.5</f>
        <v>0.34666666666666668</v>
      </c>
      <c r="D150" s="6"/>
      <c r="E150" s="6">
        <f>E149/37.5</f>
        <v>0.13333333333333333</v>
      </c>
      <c r="F150" s="6"/>
      <c r="G150" s="6">
        <f>G149/37.5</f>
        <v>0</v>
      </c>
      <c r="H150" s="6">
        <f>H149/37.5</f>
        <v>0.2</v>
      </c>
    </row>
    <row r="152" spans="1:15" x14ac:dyDescent="0.45">
      <c r="A152" s="2">
        <v>43843</v>
      </c>
      <c r="B152">
        <v>4</v>
      </c>
      <c r="C152">
        <v>1</v>
      </c>
      <c r="E152">
        <v>1</v>
      </c>
      <c r="H152">
        <v>1.5</v>
      </c>
      <c r="I152">
        <f t="shared" ref="I152:I157" si="8">SUM(B152:H152)</f>
        <v>7.5</v>
      </c>
    </row>
    <row r="153" spans="1:15" x14ac:dyDescent="0.45">
      <c r="A153" s="2">
        <v>43844</v>
      </c>
      <c r="B153">
        <v>2</v>
      </c>
      <c r="C153">
        <v>1.5</v>
      </c>
      <c r="E153">
        <v>2.5</v>
      </c>
      <c r="H153">
        <v>2</v>
      </c>
      <c r="I153">
        <f t="shared" si="8"/>
        <v>8</v>
      </c>
    </row>
    <row r="154" spans="1:15" x14ac:dyDescent="0.45">
      <c r="A154" s="2">
        <v>43845</v>
      </c>
      <c r="B154">
        <v>4</v>
      </c>
      <c r="C154">
        <v>2</v>
      </c>
      <c r="E154">
        <v>2</v>
      </c>
      <c r="I154">
        <f t="shared" si="8"/>
        <v>8</v>
      </c>
    </row>
    <row r="155" spans="1:15" x14ac:dyDescent="0.45">
      <c r="A155" s="2">
        <v>43846</v>
      </c>
      <c r="B155">
        <v>2.5</v>
      </c>
      <c r="C155">
        <v>1</v>
      </c>
      <c r="E155">
        <v>2</v>
      </c>
      <c r="H155">
        <v>2</v>
      </c>
      <c r="I155">
        <f t="shared" si="8"/>
        <v>7.5</v>
      </c>
    </row>
    <row r="156" spans="1:15" x14ac:dyDescent="0.45">
      <c r="A156" s="2">
        <v>43847</v>
      </c>
      <c r="B156">
        <v>3</v>
      </c>
      <c r="C156">
        <v>2</v>
      </c>
      <c r="E156">
        <v>2</v>
      </c>
      <c r="H156">
        <v>1</v>
      </c>
      <c r="I156">
        <f t="shared" si="8"/>
        <v>8</v>
      </c>
    </row>
    <row r="157" spans="1:15" x14ac:dyDescent="0.45">
      <c r="B157">
        <f>SUM(B152:B156)</f>
        <v>15.5</v>
      </c>
      <c r="C157">
        <f>SUM(C152:C156)</f>
        <v>7.5</v>
      </c>
      <c r="E157">
        <f>SUM(E151:E156)</f>
        <v>9.5</v>
      </c>
      <c r="G157">
        <f>SUM(G152:G156)</f>
        <v>0</v>
      </c>
      <c r="H157">
        <f>SUM(H152:H156)</f>
        <v>6.5</v>
      </c>
      <c r="I157">
        <f t="shared" si="8"/>
        <v>39</v>
      </c>
      <c r="L157">
        <f>E157</f>
        <v>9.5</v>
      </c>
    </row>
    <row r="158" spans="1:15" x14ac:dyDescent="0.45">
      <c r="B158" s="6">
        <f>B157/37.5</f>
        <v>0.41333333333333333</v>
      </c>
      <c r="C158" s="6">
        <f>C157/37.5</f>
        <v>0.2</v>
      </c>
      <c r="D158" s="6"/>
      <c r="E158" s="6">
        <f>E157/37.5</f>
        <v>0.25333333333333335</v>
      </c>
      <c r="F158" s="6"/>
      <c r="G158" s="6">
        <f>G157/37.5</f>
        <v>0</v>
      </c>
      <c r="H158" s="6">
        <f>H157/37.5</f>
        <v>0.17333333333333334</v>
      </c>
    </row>
    <row r="160" spans="1:15" x14ac:dyDescent="0.45">
      <c r="A160" s="2">
        <v>43850</v>
      </c>
      <c r="B160">
        <v>2</v>
      </c>
      <c r="C160">
        <v>1</v>
      </c>
      <c r="E160">
        <v>3</v>
      </c>
      <c r="H160">
        <v>2</v>
      </c>
      <c r="I160">
        <f t="shared" ref="I160:I165" si="9">SUM(B160:H160)</f>
        <v>8</v>
      </c>
      <c r="K160" t="s">
        <v>49</v>
      </c>
    </row>
    <row r="161" spans="1:17" x14ac:dyDescent="0.45">
      <c r="A161" s="2">
        <v>43851</v>
      </c>
      <c r="B161">
        <v>3</v>
      </c>
      <c r="C161">
        <v>1.5</v>
      </c>
      <c r="E161">
        <v>1</v>
      </c>
      <c r="H161">
        <v>2</v>
      </c>
      <c r="I161">
        <f t="shared" si="9"/>
        <v>7.5</v>
      </c>
      <c r="K161" t="s">
        <v>48</v>
      </c>
    </row>
    <row r="162" spans="1:17" x14ac:dyDescent="0.45">
      <c r="A162" s="2">
        <v>43852</v>
      </c>
      <c r="B162">
        <v>4</v>
      </c>
      <c r="C162">
        <v>2</v>
      </c>
      <c r="E162">
        <v>2</v>
      </c>
      <c r="I162">
        <f t="shared" si="9"/>
        <v>8</v>
      </c>
    </row>
    <row r="163" spans="1:17" x14ac:dyDescent="0.45">
      <c r="A163" s="2">
        <v>43853</v>
      </c>
      <c r="B163">
        <v>2</v>
      </c>
      <c r="C163">
        <v>1</v>
      </c>
      <c r="H163">
        <v>3</v>
      </c>
      <c r="I163">
        <f t="shared" si="9"/>
        <v>6</v>
      </c>
      <c r="K163" t="s">
        <v>47</v>
      </c>
    </row>
    <row r="164" spans="1:17" x14ac:dyDescent="0.45">
      <c r="A164" s="2">
        <v>43854</v>
      </c>
      <c r="B164">
        <v>4</v>
      </c>
      <c r="C164">
        <v>2</v>
      </c>
      <c r="H164">
        <v>2</v>
      </c>
      <c r="I164">
        <f t="shared" si="9"/>
        <v>8</v>
      </c>
    </row>
    <row r="165" spans="1:17" x14ac:dyDescent="0.45">
      <c r="B165">
        <f>SUM(B160:B164)</f>
        <v>15</v>
      </c>
      <c r="C165">
        <f>SUM(C160:C164)</f>
        <v>7.5</v>
      </c>
      <c r="E165">
        <f>SUM(E159:E164)</f>
        <v>6</v>
      </c>
      <c r="G165">
        <f>SUM(G160:G164)</f>
        <v>0</v>
      </c>
      <c r="H165">
        <f>SUM(H160:H164)</f>
        <v>9</v>
      </c>
      <c r="I165">
        <f t="shared" si="9"/>
        <v>37.5</v>
      </c>
      <c r="L165">
        <f>E165</f>
        <v>6</v>
      </c>
    </row>
    <row r="166" spans="1:17" x14ac:dyDescent="0.45">
      <c r="B166" s="6">
        <f>B165/37.5</f>
        <v>0.4</v>
      </c>
      <c r="C166" s="6">
        <f>C165/37.5</f>
        <v>0.2</v>
      </c>
      <c r="D166" s="6"/>
      <c r="E166" s="6">
        <f>E165/37.5</f>
        <v>0.16</v>
      </c>
      <c r="F166" s="6"/>
      <c r="G166" s="6">
        <f>G165/37.5</f>
        <v>0</v>
      </c>
      <c r="H166" s="6">
        <f>H165/37.5</f>
        <v>0.24</v>
      </c>
    </row>
    <row r="168" spans="1:17" x14ac:dyDescent="0.45">
      <c r="A168" s="2">
        <v>43857</v>
      </c>
      <c r="B168">
        <v>3.5</v>
      </c>
      <c r="C168">
        <v>1.5</v>
      </c>
      <c r="E168">
        <v>3</v>
      </c>
      <c r="I168">
        <f t="shared" ref="I168:I173" si="10">SUM(B168:H168)</f>
        <v>8</v>
      </c>
    </row>
    <row r="169" spans="1:17" x14ac:dyDescent="0.45">
      <c r="A169" s="2">
        <v>43858</v>
      </c>
      <c r="B169">
        <v>3</v>
      </c>
      <c r="C169">
        <v>2</v>
      </c>
      <c r="E169">
        <v>1.5</v>
      </c>
      <c r="H169">
        <v>1</v>
      </c>
      <c r="I169">
        <f t="shared" si="10"/>
        <v>7.5</v>
      </c>
    </row>
    <row r="170" spans="1:17" x14ac:dyDescent="0.45">
      <c r="A170" s="2">
        <v>43859</v>
      </c>
      <c r="B170">
        <v>3</v>
      </c>
      <c r="C170">
        <v>2</v>
      </c>
      <c r="E170">
        <v>1.5</v>
      </c>
      <c r="H170">
        <v>1</v>
      </c>
      <c r="I170">
        <f t="shared" si="10"/>
        <v>7.5</v>
      </c>
    </row>
    <row r="171" spans="1:17" x14ac:dyDescent="0.45">
      <c r="A171" s="2">
        <v>43860</v>
      </c>
      <c r="B171">
        <v>3</v>
      </c>
      <c r="C171">
        <v>2</v>
      </c>
      <c r="E171">
        <v>1.5</v>
      </c>
      <c r="H171">
        <v>1</v>
      </c>
      <c r="I171">
        <f t="shared" si="10"/>
        <v>7.5</v>
      </c>
    </row>
    <row r="172" spans="1:17" x14ac:dyDescent="0.45">
      <c r="A172" s="2">
        <v>43861</v>
      </c>
      <c r="B172">
        <v>3.5</v>
      </c>
      <c r="C172">
        <v>3</v>
      </c>
      <c r="H172">
        <v>1</v>
      </c>
      <c r="I172">
        <f t="shared" si="10"/>
        <v>7.5</v>
      </c>
    </row>
    <row r="173" spans="1:17" x14ac:dyDescent="0.45">
      <c r="B173">
        <f>SUM(B168:B172)</f>
        <v>16</v>
      </c>
      <c r="C173">
        <f>SUM(C168:C172)</f>
        <v>10.5</v>
      </c>
      <c r="E173">
        <f>SUM(E167:E172)</f>
        <v>7.5</v>
      </c>
      <c r="G173">
        <f>SUM(G168:G172)</f>
        <v>0</v>
      </c>
      <c r="H173">
        <f>SUM(H168:H172)</f>
        <v>4</v>
      </c>
      <c r="I173">
        <f t="shared" si="10"/>
        <v>38</v>
      </c>
      <c r="L173">
        <f>E173</f>
        <v>7.5</v>
      </c>
    </row>
    <row r="174" spans="1:17" x14ac:dyDescent="0.45">
      <c r="B174" s="6">
        <f>B173/37.5</f>
        <v>0.42666666666666669</v>
      </c>
      <c r="C174" s="6">
        <f>C173/37.5</f>
        <v>0.28000000000000003</v>
      </c>
      <c r="D174" s="6"/>
      <c r="E174" s="6">
        <f>E173/37.5</f>
        <v>0.2</v>
      </c>
      <c r="F174" s="6"/>
      <c r="G174" s="6">
        <f>G173/37.5</f>
        <v>0</v>
      </c>
      <c r="H174" s="6">
        <f>H173/37.5</f>
        <v>0.10666666666666667</v>
      </c>
      <c r="N174">
        <f>SUM(L1:L173)/7.5</f>
        <v>32.4</v>
      </c>
      <c r="O174">
        <f>35-N174</f>
        <v>2.6000000000000014</v>
      </c>
      <c r="Q174" t="s">
        <v>55</v>
      </c>
    </row>
    <row r="175" spans="1:17" x14ac:dyDescent="0.45">
      <c r="A175" t="s">
        <v>52</v>
      </c>
      <c r="B175" t="s">
        <v>5</v>
      </c>
      <c r="C175" t="s">
        <v>14</v>
      </c>
      <c r="E175" t="s">
        <v>15</v>
      </c>
      <c r="G175" t="s">
        <v>7</v>
      </c>
      <c r="H175" t="s">
        <v>16</v>
      </c>
    </row>
    <row r="176" spans="1:17" x14ac:dyDescent="0.45">
      <c r="A176" s="2">
        <v>43864</v>
      </c>
      <c r="B176">
        <v>3.5</v>
      </c>
      <c r="C176">
        <v>1</v>
      </c>
      <c r="E176">
        <v>1</v>
      </c>
      <c r="H176">
        <v>2</v>
      </c>
      <c r="I176">
        <f t="shared" ref="I176:I181" si="11">SUM(B176:H176)</f>
        <v>7.5</v>
      </c>
      <c r="K176" t="s">
        <v>54</v>
      </c>
    </row>
    <row r="177" spans="1:15" x14ac:dyDescent="0.45">
      <c r="A177" s="2">
        <v>43865</v>
      </c>
      <c r="B177">
        <v>2.5</v>
      </c>
      <c r="D177">
        <v>2.5</v>
      </c>
      <c r="E177">
        <v>1</v>
      </c>
      <c r="H177">
        <v>1.5</v>
      </c>
      <c r="I177">
        <f t="shared" si="11"/>
        <v>7.5</v>
      </c>
      <c r="K177" t="s">
        <v>53</v>
      </c>
    </row>
    <row r="178" spans="1:15" x14ac:dyDescent="0.45">
      <c r="A178" s="2">
        <v>43866</v>
      </c>
      <c r="B178">
        <v>3</v>
      </c>
      <c r="C178">
        <v>3</v>
      </c>
      <c r="E178">
        <v>1</v>
      </c>
      <c r="H178">
        <v>1</v>
      </c>
      <c r="I178">
        <f t="shared" si="11"/>
        <v>8</v>
      </c>
    </row>
    <row r="179" spans="1:15" x14ac:dyDescent="0.45">
      <c r="A179" s="2">
        <v>43867</v>
      </c>
      <c r="B179">
        <v>1.5</v>
      </c>
      <c r="C179">
        <v>1.5</v>
      </c>
      <c r="D179">
        <v>2</v>
      </c>
      <c r="E179">
        <v>2.5</v>
      </c>
      <c r="H179">
        <v>1</v>
      </c>
      <c r="I179">
        <f t="shared" si="11"/>
        <v>8.5</v>
      </c>
      <c r="K179" t="s">
        <v>51</v>
      </c>
      <c r="M179" t="s">
        <v>59</v>
      </c>
    </row>
    <row r="180" spans="1:15" x14ac:dyDescent="0.45">
      <c r="A180" s="2">
        <v>43868</v>
      </c>
      <c r="B180">
        <v>2</v>
      </c>
      <c r="C180">
        <v>2</v>
      </c>
      <c r="E180">
        <v>2</v>
      </c>
      <c r="H180">
        <v>2</v>
      </c>
      <c r="I180">
        <f t="shared" si="11"/>
        <v>8</v>
      </c>
    </row>
    <row r="181" spans="1:15" x14ac:dyDescent="0.45">
      <c r="B181">
        <f>SUM(B176:B180)</f>
        <v>12.5</v>
      </c>
      <c r="C181">
        <f>SUM(C176:C180)</f>
        <v>7.5</v>
      </c>
      <c r="D181">
        <f>SUM(D176:D180)</f>
        <v>4.5</v>
      </c>
      <c r="E181">
        <f>SUM(E175:E180)</f>
        <v>7.5</v>
      </c>
      <c r="G181">
        <f>SUM(G176:G180)</f>
        <v>0</v>
      </c>
      <c r="H181">
        <f>SUM(H176:H180)</f>
        <v>7.5</v>
      </c>
      <c r="I181">
        <f t="shared" si="11"/>
        <v>39.5</v>
      </c>
      <c r="K181">
        <f>D181</f>
        <v>4.5</v>
      </c>
      <c r="L181">
        <f>E181</f>
        <v>7.5</v>
      </c>
    </row>
    <row r="182" spans="1:15" x14ac:dyDescent="0.45">
      <c r="B182" s="6">
        <f t="shared" ref="B182:H182" si="12">B181/37.5</f>
        <v>0.33333333333333331</v>
      </c>
      <c r="C182" s="6">
        <f t="shared" si="12"/>
        <v>0.2</v>
      </c>
      <c r="D182" s="6">
        <f t="shared" si="12"/>
        <v>0.12</v>
      </c>
      <c r="E182" s="6">
        <f t="shared" si="12"/>
        <v>0.2</v>
      </c>
      <c r="F182" s="6"/>
      <c r="G182" s="6">
        <f t="shared" si="12"/>
        <v>0</v>
      </c>
      <c r="H182" s="6">
        <f t="shared" si="12"/>
        <v>0.2</v>
      </c>
    </row>
    <row r="183" spans="1:15" x14ac:dyDescent="0.45">
      <c r="N183">
        <f>SUM(L1:L181)/7.5</f>
        <v>33.4</v>
      </c>
      <c r="O183">
        <f>35-N183</f>
        <v>1.6000000000000014</v>
      </c>
    </row>
    <row r="184" spans="1:15" x14ac:dyDescent="0.45">
      <c r="A184" s="2">
        <v>43871</v>
      </c>
      <c r="B184">
        <v>3</v>
      </c>
      <c r="C184">
        <v>2</v>
      </c>
      <c r="E184">
        <v>2</v>
      </c>
      <c r="H184">
        <v>1</v>
      </c>
      <c r="I184">
        <f t="shared" ref="I184:I189" si="13">SUM(B184:H184)</f>
        <v>8</v>
      </c>
      <c r="K184" t="s">
        <v>57</v>
      </c>
    </row>
    <row r="185" spans="1:15" x14ac:dyDescent="0.45">
      <c r="A185" s="2">
        <v>43872</v>
      </c>
      <c r="B185">
        <v>2</v>
      </c>
      <c r="C185">
        <v>4</v>
      </c>
      <c r="E185">
        <v>1</v>
      </c>
      <c r="H185">
        <v>1</v>
      </c>
      <c r="I185">
        <f t="shared" si="13"/>
        <v>8</v>
      </c>
      <c r="K185" t="s">
        <v>56</v>
      </c>
    </row>
    <row r="186" spans="1:15" x14ac:dyDescent="0.45">
      <c r="A186" s="2">
        <v>43873</v>
      </c>
      <c r="B186">
        <v>1</v>
      </c>
      <c r="C186">
        <v>4</v>
      </c>
      <c r="E186">
        <v>1.5</v>
      </c>
      <c r="H186">
        <v>1.5</v>
      </c>
      <c r="I186">
        <f t="shared" si="13"/>
        <v>8</v>
      </c>
      <c r="K186" t="s">
        <v>58</v>
      </c>
    </row>
    <row r="187" spans="1:15" x14ac:dyDescent="0.45">
      <c r="A187" s="2">
        <v>43874</v>
      </c>
      <c r="B187">
        <v>1</v>
      </c>
      <c r="C187">
        <v>1</v>
      </c>
      <c r="D187">
        <v>2</v>
      </c>
      <c r="E187">
        <v>1</v>
      </c>
      <c r="H187">
        <v>2</v>
      </c>
      <c r="I187">
        <f t="shared" si="13"/>
        <v>7</v>
      </c>
    </row>
    <row r="188" spans="1:15" x14ac:dyDescent="0.45">
      <c r="A188" s="2">
        <v>43875</v>
      </c>
      <c r="B188">
        <v>2</v>
      </c>
      <c r="D188">
        <v>2</v>
      </c>
      <c r="E188">
        <v>2</v>
      </c>
      <c r="H188">
        <v>2</v>
      </c>
      <c r="I188">
        <f t="shared" si="13"/>
        <v>8</v>
      </c>
      <c r="M188" t="s">
        <v>60</v>
      </c>
    </row>
    <row r="189" spans="1:15" x14ac:dyDescent="0.45">
      <c r="B189">
        <f>SUM(B184:B188)</f>
        <v>9</v>
      </c>
      <c r="C189">
        <f>SUM(C184:C188)</f>
        <v>11</v>
      </c>
      <c r="D189">
        <f>SUM(D184:D188)</f>
        <v>4</v>
      </c>
      <c r="E189">
        <f>SUM(E183:E188)</f>
        <v>7.5</v>
      </c>
      <c r="G189">
        <f>SUM(G184:G188)</f>
        <v>0</v>
      </c>
      <c r="H189">
        <f>SUM(H184:H188)</f>
        <v>7.5</v>
      </c>
      <c r="I189">
        <f t="shared" si="13"/>
        <v>39</v>
      </c>
      <c r="K189">
        <f>D189</f>
        <v>4</v>
      </c>
      <c r="L189">
        <f>E189</f>
        <v>7.5</v>
      </c>
      <c r="M189">
        <v>8</v>
      </c>
    </row>
    <row r="190" spans="1:15" x14ac:dyDescent="0.45">
      <c r="B190" s="6">
        <f t="shared" ref="B190:H190" si="14">B189/37.5</f>
        <v>0.24</v>
      </c>
      <c r="C190" s="6">
        <f t="shared" si="14"/>
        <v>0.29333333333333333</v>
      </c>
      <c r="D190" s="6">
        <f t="shared" si="14"/>
        <v>0.10666666666666667</v>
      </c>
      <c r="E190" s="6">
        <f t="shared" si="14"/>
        <v>0.2</v>
      </c>
      <c r="F190" s="6"/>
      <c r="G190" s="6">
        <f t="shared" si="14"/>
        <v>0</v>
      </c>
      <c r="H190" s="6">
        <f t="shared" si="14"/>
        <v>0.2</v>
      </c>
    </row>
    <row r="192" spans="1:15" x14ac:dyDescent="0.45">
      <c r="A192" s="2">
        <v>43879</v>
      </c>
      <c r="B192">
        <v>2</v>
      </c>
      <c r="D192">
        <v>2</v>
      </c>
      <c r="E192">
        <v>2</v>
      </c>
      <c r="H192">
        <v>2</v>
      </c>
      <c r="I192">
        <f>SUM(B192:H192)</f>
        <v>8</v>
      </c>
      <c r="K192" t="s">
        <v>61</v>
      </c>
    </row>
    <row r="193" spans="1:15" x14ac:dyDescent="0.45">
      <c r="A193" s="2">
        <v>43880</v>
      </c>
      <c r="B193">
        <v>3</v>
      </c>
      <c r="C193">
        <v>4</v>
      </c>
      <c r="H193">
        <v>1</v>
      </c>
      <c r="I193">
        <f>SUM(B193:H193)</f>
        <v>8</v>
      </c>
      <c r="K193" t="s">
        <v>62</v>
      </c>
    </row>
    <row r="194" spans="1:15" x14ac:dyDescent="0.45">
      <c r="A194" s="2">
        <v>43881</v>
      </c>
      <c r="B194">
        <v>2</v>
      </c>
      <c r="C194">
        <v>2</v>
      </c>
      <c r="D194">
        <v>2</v>
      </c>
      <c r="E194">
        <v>1</v>
      </c>
      <c r="H194">
        <v>1</v>
      </c>
      <c r="I194">
        <f>SUM(B194:H194)</f>
        <v>8</v>
      </c>
      <c r="K194" t="s">
        <v>51</v>
      </c>
    </row>
    <row r="195" spans="1:15" x14ac:dyDescent="0.45">
      <c r="A195" s="2">
        <v>43882</v>
      </c>
      <c r="B195">
        <v>1</v>
      </c>
      <c r="C195">
        <v>3</v>
      </c>
      <c r="E195">
        <v>2</v>
      </c>
      <c r="H195">
        <v>2</v>
      </c>
      <c r="I195">
        <f>SUM(B195:H195)</f>
        <v>8</v>
      </c>
    </row>
    <row r="196" spans="1:15" x14ac:dyDescent="0.45">
      <c r="B196">
        <f>SUM(B192:B195)</f>
        <v>8</v>
      </c>
      <c r="C196">
        <f>SUM(C192:C195)</f>
        <v>9</v>
      </c>
      <c r="D196">
        <f>SUM(D191:D195)</f>
        <v>4</v>
      </c>
      <c r="E196">
        <f>SUM(E191:E195)</f>
        <v>5</v>
      </c>
      <c r="G196">
        <f>SUM(G192:G195)</f>
        <v>0</v>
      </c>
      <c r="H196">
        <f>SUM(H192:H195)</f>
        <v>6</v>
      </c>
      <c r="I196">
        <f>SUM(B196:H196)</f>
        <v>32</v>
      </c>
      <c r="K196">
        <f>D196</f>
        <v>4</v>
      </c>
      <c r="L196">
        <f>E196</f>
        <v>5</v>
      </c>
    </row>
    <row r="197" spans="1:15" x14ac:dyDescent="0.45">
      <c r="B197" s="6">
        <f t="shared" ref="B197:H197" si="15">B196/37.5</f>
        <v>0.21333333333333335</v>
      </c>
      <c r="C197" s="6">
        <f t="shared" si="15"/>
        <v>0.24</v>
      </c>
      <c r="D197" s="6">
        <f t="shared" si="15"/>
        <v>0.10666666666666667</v>
      </c>
      <c r="E197" s="6">
        <f t="shared" si="15"/>
        <v>0.13333333333333333</v>
      </c>
      <c r="F197" s="6"/>
      <c r="G197" s="6">
        <f t="shared" si="15"/>
        <v>0</v>
      </c>
      <c r="H197" s="6">
        <f t="shared" si="15"/>
        <v>0.16</v>
      </c>
    </row>
    <row r="198" spans="1:15" x14ac:dyDescent="0.45">
      <c r="B198" t="s">
        <v>5</v>
      </c>
      <c r="C198" t="s">
        <v>14</v>
      </c>
      <c r="E198" t="s">
        <v>15</v>
      </c>
      <c r="G198" t="s">
        <v>7</v>
      </c>
      <c r="H198" t="s">
        <v>16</v>
      </c>
    </row>
    <row r="199" spans="1:15" x14ac:dyDescent="0.45">
      <c r="A199" s="2">
        <v>43885</v>
      </c>
      <c r="B199">
        <v>1</v>
      </c>
      <c r="C199">
        <v>2.5</v>
      </c>
      <c r="E199">
        <v>4</v>
      </c>
      <c r="I199">
        <f t="shared" ref="I199:I204" si="16">SUM(B199:H199)</f>
        <v>7.5</v>
      </c>
    </row>
    <row r="200" spans="1:15" x14ac:dyDescent="0.45">
      <c r="A200" s="2">
        <v>43886</v>
      </c>
      <c r="B200">
        <v>10</v>
      </c>
      <c r="I200">
        <f t="shared" si="16"/>
        <v>10</v>
      </c>
      <c r="K200" t="s">
        <v>63</v>
      </c>
    </row>
    <row r="201" spans="1:15" x14ac:dyDescent="0.45">
      <c r="A201" s="2">
        <v>43887</v>
      </c>
      <c r="B201">
        <v>6</v>
      </c>
      <c r="C201">
        <v>0.5</v>
      </c>
      <c r="D201">
        <v>1</v>
      </c>
      <c r="I201">
        <f t="shared" si="16"/>
        <v>7.5</v>
      </c>
      <c r="K201" t="s">
        <v>63</v>
      </c>
    </row>
    <row r="202" spans="1:15" x14ac:dyDescent="0.45">
      <c r="A202" s="2">
        <v>43888</v>
      </c>
      <c r="B202">
        <v>3</v>
      </c>
      <c r="D202">
        <v>2</v>
      </c>
      <c r="E202">
        <v>1.5</v>
      </c>
      <c r="H202">
        <v>1</v>
      </c>
      <c r="I202">
        <f t="shared" si="16"/>
        <v>7.5</v>
      </c>
      <c r="K202" t="s">
        <v>63</v>
      </c>
    </row>
    <row r="203" spans="1:15" x14ac:dyDescent="0.45">
      <c r="A203" s="2">
        <v>43889</v>
      </c>
      <c r="B203">
        <v>2</v>
      </c>
      <c r="C203">
        <v>3</v>
      </c>
      <c r="E203">
        <v>1.5</v>
      </c>
      <c r="H203">
        <v>1</v>
      </c>
      <c r="I203">
        <f t="shared" si="16"/>
        <v>7.5</v>
      </c>
    </row>
    <row r="204" spans="1:15" x14ac:dyDescent="0.45">
      <c r="B204">
        <f>SUM(B199:B203)</f>
        <v>22</v>
      </c>
      <c r="C204">
        <f>SUM(C199:C203)</f>
        <v>6</v>
      </c>
      <c r="D204">
        <f>SUM(D199:D203)</f>
        <v>3</v>
      </c>
      <c r="E204">
        <f>SUM(E198:E203)</f>
        <v>7</v>
      </c>
      <c r="G204">
        <f>SUM(G199:G203)</f>
        <v>0</v>
      </c>
      <c r="H204">
        <f>SUM(H199:H203)</f>
        <v>2</v>
      </c>
      <c r="I204">
        <f t="shared" si="16"/>
        <v>40</v>
      </c>
      <c r="K204">
        <f>D204</f>
        <v>3</v>
      </c>
      <c r="L204">
        <f>E204</f>
        <v>7</v>
      </c>
      <c r="M204">
        <f>SUM(L1:L203)</f>
        <v>263</v>
      </c>
      <c r="N204">
        <f>SUM(L1:L203)/7.5</f>
        <v>35.06666666666667</v>
      </c>
      <c r="O204">
        <f>40-N204</f>
        <v>4.93333333333333</v>
      </c>
    </row>
    <row r="205" spans="1:15" x14ac:dyDescent="0.45">
      <c r="B205" s="6">
        <f t="shared" ref="B205:H205" si="17">B204/37.5</f>
        <v>0.58666666666666667</v>
      </c>
      <c r="C205" s="6">
        <f t="shared" si="17"/>
        <v>0.16</v>
      </c>
      <c r="D205" s="6">
        <f t="shared" si="17"/>
        <v>0.08</v>
      </c>
      <c r="E205" s="6">
        <f t="shared" si="17"/>
        <v>0.18666666666666668</v>
      </c>
      <c r="F205" s="6"/>
      <c r="G205" s="6">
        <f t="shared" si="17"/>
        <v>0</v>
      </c>
      <c r="H205" s="6">
        <f t="shared" si="17"/>
        <v>5.3333333333333337E-2</v>
      </c>
    </row>
    <row r="208" spans="1:15" x14ac:dyDescent="0.45">
      <c r="A208" s="2">
        <v>43892</v>
      </c>
      <c r="B208">
        <v>2</v>
      </c>
      <c r="C208">
        <v>0.5</v>
      </c>
      <c r="E208">
        <v>4</v>
      </c>
      <c r="H208">
        <v>2</v>
      </c>
      <c r="I208">
        <f t="shared" ref="I208:I213" si="18">SUM(B208:H208)</f>
        <v>8.5</v>
      </c>
      <c r="K208" t="s">
        <v>29</v>
      </c>
    </row>
    <row r="209" spans="1:15" x14ac:dyDescent="0.45">
      <c r="A209" s="2">
        <v>43893</v>
      </c>
      <c r="B209">
        <v>1</v>
      </c>
      <c r="D209">
        <v>2</v>
      </c>
      <c r="E209">
        <v>4</v>
      </c>
      <c r="H209">
        <v>2</v>
      </c>
      <c r="I209">
        <f t="shared" si="18"/>
        <v>9</v>
      </c>
      <c r="K209" t="s">
        <v>64</v>
      </c>
    </row>
    <row r="210" spans="1:15" x14ac:dyDescent="0.45">
      <c r="A210" s="2">
        <v>43894</v>
      </c>
      <c r="B210">
        <v>2.5</v>
      </c>
      <c r="C210">
        <v>2</v>
      </c>
      <c r="D210">
        <v>0.5</v>
      </c>
      <c r="E210">
        <v>2</v>
      </c>
      <c r="H210">
        <v>0</v>
      </c>
      <c r="I210">
        <f t="shared" si="18"/>
        <v>7</v>
      </c>
    </row>
    <row r="211" spans="1:15" x14ac:dyDescent="0.45">
      <c r="A211" s="2">
        <v>43895</v>
      </c>
      <c r="B211">
        <v>1</v>
      </c>
      <c r="C211">
        <v>1.5</v>
      </c>
      <c r="D211">
        <v>2</v>
      </c>
      <c r="H211">
        <v>3.5</v>
      </c>
      <c r="I211">
        <f t="shared" si="18"/>
        <v>8</v>
      </c>
      <c r="K211" t="s">
        <v>65</v>
      </c>
    </row>
    <row r="212" spans="1:15" x14ac:dyDescent="0.45">
      <c r="A212" s="2">
        <v>43896</v>
      </c>
      <c r="B212">
        <v>3</v>
      </c>
      <c r="C212">
        <v>1</v>
      </c>
      <c r="H212">
        <v>3.5</v>
      </c>
      <c r="I212">
        <f t="shared" si="18"/>
        <v>7.5</v>
      </c>
      <c r="K212" t="s">
        <v>65</v>
      </c>
    </row>
    <row r="213" spans="1:15" x14ac:dyDescent="0.45">
      <c r="B213">
        <f>SUM(B208:B212)</f>
        <v>9.5</v>
      </c>
      <c r="C213">
        <f>SUM(C208:C212)</f>
        <v>5</v>
      </c>
      <c r="D213">
        <f>SUM(D208:D212)</f>
        <v>4.5</v>
      </c>
      <c r="E213">
        <f>SUM(E207:E212)</f>
        <v>10</v>
      </c>
      <c r="G213">
        <f>SUM(G208:G212)</f>
        <v>0</v>
      </c>
      <c r="H213">
        <f>SUM(H208:H212)</f>
        <v>11</v>
      </c>
      <c r="I213">
        <f t="shared" si="18"/>
        <v>40</v>
      </c>
      <c r="K213">
        <f>D213</f>
        <v>4.5</v>
      </c>
      <c r="L213">
        <f>E213</f>
        <v>10</v>
      </c>
    </row>
    <row r="214" spans="1:15" x14ac:dyDescent="0.45">
      <c r="B214" s="6">
        <f t="shared" ref="B214:H214" si="19">B213/37.5</f>
        <v>0.25333333333333335</v>
      </c>
      <c r="C214" s="6">
        <f t="shared" si="19"/>
        <v>0.13333333333333333</v>
      </c>
      <c r="D214" s="6">
        <f t="shared" si="19"/>
        <v>0.12</v>
      </c>
      <c r="E214" s="6">
        <f t="shared" si="19"/>
        <v>0.26666666666666666</v>
      </c>
      <c r="F214" s="6"/>
      <c r="G214" s="6">
        <f t="shared" si="19"/>
        <v>0</v>
      </c>
      <c r="H214" s="6">
        <f t="shared" si="19"/>
        <v>0.29333333333333333</v>
      </c>
    </row>
    <row r="216" spans="1:15" x14ac:dyDescent="0.45">
      <c r="B216" t="s">
        <v>5</v>
      </c>
      <c r="C216" t="s">
        <v>14</v>
      </c>
      <c r="D216" t="s">
        <v>68</v>
      </c>
      <c r="E216" t="s">
        <v>15</v>
      </c>
      <c r="G216" t="s">
        <v>7</v>
      </c>
      <c r="H216" t="s">
        <v>16</v>
      </c>
    </row>
    <row r="217" spans="1:15" x14ac:dyDescent="0.45">
      <c r="A217" s="2">
        <v>43899</v>
      </c>
      <c r="B217">
        <v>0.5</v>
      </c>
      <c r="C217">
        <v>4</v>
      </c>
      <c r="E217">
        <v>1</v>
      </c>
      <c r="H217">
        <v>2</v>
      </c>
      <c r="I217">
        <f t="shared" ref="I217:I222" si="20">SUM(B217:H217)</f>
        <v>7.5</v>
      </c>
      <c r="K217" t="s">
        <v>67</v>
      </c>
    </row>
    <row r="218" spans="1:15" x14ac:dyDescent="0.45">
      <c r="A218" s="2">
        <v>43900</v>
      </c>
      <c r="B218">
        <v>2.5</v>
      </c>
      <c r="C218">
        <v>2</v>
      </c>
      <c r="D218">
        <v>3</v>
      </c>
      <c r="I218">
        <f t="shared" si="20"/>
        <v>7.5</v>
      </c>
    </row>
    <row r="219" spans="1:15" x14ac:dyDescent="0.45">
      <c r="A219" s="2">
        <v>43901</v>
      </c>
      <c r="B219">
        <v>1</v>
      </c>
      <c r="C219">
        <v>1</v>
      </c>
      <c r="D219">
        <v>3</v>
      </c>
      <c r="E219">
        <v>0.5</v>
      </c>
      <c r="H219">
        <v>2</v>
      </c>
      <c r="I219">
        <f t="shared" si="20"/>
        <v>7.5</v>
      </c>
      <c r="K219" t="s">
        <v>69</v>
      </c>
    </row>
    <row r="220" spans="1:15" x14ac:dyDescent="0.45">
      <c r="A220" s="2">
        <v>43902</v>
      </c>
      <c r="B220">
        <v>2.5</v>
      </c>
      <c r="C220">
        <v>0</v>
      </c>
      <c r="D220">
        <v>1</v>
      </c>
      <c r="E220">
        <v>2</v>
      </c>
      <c r="H220">
        <v>2</v>
      </c>
      <c r="I220">
        <f t="shared" si="20"/>
        <v>7.5</v>
      </c>
      <c r="K220" t="s">
        <v>66</v>
      </c>
    </row>
    <row r="221" spans="1:15" x14ac:dyDescent="0.45">
      <c r="A221" s="2">
        <v>43903</v>
      </c>
      <c r="B221">
        <v>2.5</v>
      </c>
      <c r="C221">
        <v>1</v>
      </c>
      <c r="D221">
        <v>0</v>
      </c>
      <c r="E221">
        <v>3</v>
      </c>
      <c r="H221">
        <v>1</v>
      </c>
      <c r="I221">
        <f t="shared" si="20"/>
        <v>7.5</v>
      </c>
    </row>
    <row r="222" spans="1:15" x14ac:dyDescent="0.45">
      <c r="B222">
        <f>SUM(B217:B221)</f>
        <v>9</v>
      </c>
      <c r="C222">
        <f>SUM(C217:C221)</f>
        <v>8</v>
      </c>
      <c r="D222">
        <f>SUM(D217:D221)</f>
        <v>7</v>
      </c>
      <c r="E222">
        <f>SUM(E216:E221)</f>
        <v>6.5</v>
      </c>
      <c r="G222">
        <f>SUM(G217:G221)</f>
        <v>0</v>
      </c>
      <c r="H222">
        <f>SUM(H217:H221)</f>
        <v>7</v>
      </c>
      <c r="I222">
        <f t="shared" si="20"/>
        <v>37.5</v>
      </c>
      <c r="K222">
        <f>D222</f>
        <v>7</v>
      </c>
      <c r="L222">
        <f>E222</f>
        <v>6.5</v>
      </c>
      <c r="M222">
        <f>SUM(L1:L222)</f>
        <v>286.5</v>
      </c>
      <c r="N222">
        <f>SUM(L19:L222)/7.5</f>
        <v>37.533333333333331</v>
      </c>
      <c r="O222">
        <f>40-N222</f>
        <v>2.4666666666666686</v>
      </c>
    </row>
    <row r="223" spans="1:15" x14ac:dyDescent="0.45">
      <c r="B223" s="6">
        <f t="shared" ref="B223:H223" si="21">B222/37.5</f>
        <v>0.24</v>
      </c>
      <c r="C223" s="6">
        <f t="shared" si="21"/>
        <v>0.21333333333333335</v>
      </c>
      <c r="D223" s="6">
        <f t="shared" si="21"/>
        <v>0.18666666666666668</v>
      </c>
      <c r="E223" s="6">
        <f t="shared" si="21"/>
        <v>0.17333333333333334</v>
      </c>
      <c r="F223" s="6"/>
      <c r="G223" s="6">
        <f t="shared" si="21"/>
        <v>0</v>
      </c>
      <c r="H223" s="6">
        <f t="shared" si="21"/>
        <v>0.18666666666666668</v>
      </c>
    </row>
    <row r="225" spans="1:15" x14ac:dyDescent="0.45">
      <c r="B225" t="s">
        <v>5</v>
      </c>
      <c r="C225" t="s">
        <v>14</v>
      </c>
      <c r="D225" t="s">
        <v>68</v>
      </c>
      <c r="E225" t="s">
        <v>15</v>
      </c>
      <c r="G225" t="s">
        <v>7</v>
      </c>
      <c r="H225" t="s">
        <v>16</v>
      </c>
    </row>
    <row r="226" spans="1:15" x14ac:dyDescent="0.45">
      <c r="A226" s="2">
        <v>43906</v>
      </c>
      <c r="B226">
        <v>2</v>
      </c>
      <c r="C226">
        <v>1</v>
      </c>
      <c r="E226">
        <v>2</v>
      </c>
      <c r="H226">
        <v>3</v>
      </c>
      <c r="I226">
        <f t="shared" ref="I226:I231" si="22">SUM(B226:H226)</f>
        <v>8</v>
      </c>
      <c r="J226" s="8" t="s">
        <v>91</v>
      </c>
    </row>
    <row r="227" spans="1:15" x14ac:dyDescent="0.45">
      <c r="A227" s="2">
        <v>43907</v>
      </c>
      <c r="B227">
        <v>1</v>
      </c>
      <c r="C227">
        <v>1</v>
      </c>
      <c r="D227">
        <v>2</v>
      </c>
      <c r="H227">
        <v>2.5</v>
      </c>
      <c r="I227">
        <f t="shared" si="22"/>
        <v>6.5</v>
      </c>
      <c r="J227" t="s">
        <v>82</v>
      </c>
    </row>
    <row r="228" spans="1:15" x14ac:dyDescent="0.45">
      <c r="A228" s="2">
        <v>43908</v>
      </c>
      <c r="B228">
        <v>3</v>
      </c>
      <c r="C228">
        <v>2</v>
      </c>
      <c r="D228">
        <v>1</v>
      </c>
      <c r="E228">
        <v>2</v>
      </c>
      <c r="I228">
        <f t="shared" si="22"/>
        <v>8</v>
      </c>
      <c r="J228" s="8"/>
    </row>
    <row r="229" spans="1:15" x14ac:dyDescent="0.45">
      <c r="A229" s="2">
        <v>43909</v>
      </c>
      <c r="B229">
        <v>1</v>
      </c>
      <c r="C229">
        <v>3</v>
      </c>
      <c r="E229">
        <v>2</v>
      </c>
      <c r="H229">
        <v>1</v>
      </c>
      <c r="I229">
        <f t="shared" si="22"/>
        <v>7</v>
      </c>
      <c r="J229" s="8" t="s">
        <v>92</v>
      </c>
    </row>
    <row r="230" spans="1:15" x14ac:dyDescent="0.45">
      <c r="A230" s="2">
        <v>43910</v>
      </c>
      <c r="B230">
        <v>2</v>
      </c>
      <c r="C230">
        <v>2</v>
      </c>
      <c r="D230">
        <v>1</v>
      </c>
      <c r="E230">
        <v>1</v>
      </c>
      <c r="H230">
        <v>2</v>
      </c>
      <c r="I230">
        <f t="shared" si="22"/>
        <v>8</v>
      </c>
      <c r="J230" s="8"/>
    </row>
    <row r="231" spans="1:15" x14ac:dyDescent="0.45">
      <c r="B231">
        <f>SUM(B226:B230)</f>
        <v>9</v>
      </c>
      <c r="C231">
        <f>SUM(C226:C230)</f>
        <v>9</v>
      </c>
      <c r="D231">
        <f>SUM(D226:D230)</f>
        <v>4</v>
      </c>
      <c r="E231">
        <f>SUM(E225:E230)</f>
        <v>7</v>
      </c>
      <c r="G231">
        <f>SUM(G226:G230)</f>
        <v>0</v>
      </c>
      <c r="H231">
        <f>SUM(H226:H230)</f>
        <v>8.5</v>
      </c>
      <c r="I231">
        <f t="shared" si="22"/>
        <v>37.5</v>
      </c>
      <c r="K231">
        <f>D231</f>
        <v>4</v>
      </c>
      <c r="L231">
        <f>E231</f>
        <v>7</v>
      </c>
      <c r="M231">
        <f>SUM(L1:L231)</f>
        <v>293.5</v>
      </c>
      <c r="N231">
        <f>SUM(L1:L231)/7.5</f>
        <v>39.133333333333333</v>
      </c>
      <c r="O231">
        <f>40-N231</f>
        <v>0.86666666666666714</v>
      </c>
    </row>
    <row r="232" spans="1:15" x14ac:dyDescent="0.45">
      <c r="B232" s="6">
        <f t="shared" ref="B232:H232" si="23">B231/37.5</f>
        <v>0.24</v>
      </c>
      <c r="C232" s="6">
        <f t="shared" si="23"/>
        <v>0.24</v>
      </c>
      <c r="D232" s="6">
        <f t="shared" si="23"/>
        <v>0.10666666666666667</v>
      </c>
      <c r="E232" s="6">
        <f t="shared" si="23"/>
        <v>0.18666666666666668</v>
      </c>
      <c r="F232" s="6"/>
      <c r="G232" s="6">
        <f t="shared" si="23"/>
        <v>0</v>
      </c>
      <c r="H232" s="6">
        <f t="shared" si="23"/>
        <v>0.22666666666666666</v>
      </c>
      <c r="J232" s="8">
        <v>43910</v>
      </c>
    </row>
    <row r="233" spans="1:15" x14ac:dyDescent="0.45">
      <c r="J233" t="s">
        <v>87</v>
      </c>
    </row>
    <row r="234" spans="1:15" x14ac:dyDescent="0.45">
      <c r="B234" t="s">
        <v>5</v>
      </c>
      <c r="C234" t="s">
        <v>14</v>
      </c>
      <c r="D234" t="s">
        <v>68</v>
      </c>
      <c r="E234" t="s">
        <v>15</v>
      </c>
      <c r="G234" t="s">
        <v>7</v>
      </c>
      <c r="H234" t="s">
        <v>16</v>
      </c>
      <c r="J234" t="s">
        <v>79</v>
      </c>
    </row>
    <row r="235" spans="1:15" x14ac:dyDescent="0.45">
      <c r="A235" s="2">
        <v>43913</v>
      </c>
      <c r="B235">
        <v>2</v>
      </c>
      <c r="C235">
        <v>1</v>
      </c>
      <c r="D235">
        <v>1</v>
      </c>
      <c r="E235">
        <v>1</v>
      </c>
      <c r="H235">
        <v>2</v>
      </c>
      <c r="I235">
        <f t="shared" ref="I235:I240" si="24">SUM(B235:H235)</f>
        <v>7</v>
      </c>
      <c r="J235" t="s">
        <v>5</v>
      </c>
    </row>
    <row r="236" spans="1:15" x14ac:dyDescent="0.45">
      <c r="A236" s="2">
        <v>43914</v>
      </c>
      <c r="B236">
        <v>5</v>
      </c>
      <c r="C236">
        <v>1</v>
      </c>
      <c r="E236">
        <v>1</v>
      </c>
      <c r="I236">
        <f t="shared" si="24"/>
        <v>7</v>
      </c>
      <c r="J236" t="s">
        <v>4</v>
      </c>
    </row>
    <row r="237" spans="1:15" x14ac:dyDescent="0.45">
      <c r="A237" s="2">
        <v>43915</v>
      </c>
      <c r="B237">
        <v>2</v>
      </c>
      <c r="C237">
        <v>1</v>
      </c>
      <c r="D237">
        <v>3</v>
      </c>
      <c r="E237">
        <v>1</v>
      </c>
      <c r="I237">
        <f t="shared" si="24"/>
        <v>7</v>
      </c>
      <c r="J237" t="s">
        <v>80</v>
      </c>
    </row>
    <row r="238" spans="1:15" x14ac:dyDescent="0.45">
      <c r="A238" s="2">
        <v>43916</v>
      </c>
      <c r="B238">
        <v>2</v>
      </c>
      <c r="C238">
        <v>3</v>
      </c>
      <c r="D238">
        <v>1</v>
      </c>
      <c r="E238">
        <v>1</v>
      </c>
      <c r="H238">
        <v>2</v>
      </c>
      <c r="I238">
        <f t="shared" si="24"/>
        <v>9</v>
      </c>
      <c r="J238" t="s">
        <v>90</v>
      </c>
    </row>
    <row r="239" spans="1:15" x14ac:dyDescent="0.45">
      <c r="A239" s="2">
        <v>43917</v>
      </c>
      <c r="B239">
        <v>2</v>
      </c>
      <c r="C239">
        <v>1</v>
      </c>
      <c r="D239">
        <v>1</v>
      </c>
      <c r="E239">
        <v>1.5</v>
      </c>
      <c r="H239">
        <v>2</v>
      </c>
      <c r="I239">
        <f t="shared" si="24"/>
        <v>7.5</v>
      </c>
      <c r="J239" t="s">
        <v>4</v>
      </c>
    </row>
    <row r="240" spans="1:15" x14ac:dyDescent="0.45">
      <c r="B240">
        <f>SUM(B235:B239)</f>
        <v>13</v>
      </c>
      <c r="C240">
        <f>SUM(C235:C239)</f>
        <v>7</v>
      </c>
      <c r="D240">
        <f>SUM(D235:D239)</f>
        <v>6</v>
      </c>
      <c r="E240">
        <f>SUM(E234:E239)</f>
        <v>5.5</v>
      </c>
      <c r="G240">
        <f>SUM(G235:G239)</f>
        <v>0</v>
      </c>
      <c r="H240">
        <f>SUM(H235:H239)</f>
        <v>6</v>
      </c>
      <c r="I240">
        <f t="shared" si="24"/>
        <v>37.5</v>
      </c>
      <c r="J240" t="s">
        <v>5</v>
      </c>
      <c r="K240">
        <f>D240</f>
        <v>6</v>
      </c>
      <c r="L240">
        <f>E240</f>
        <v>5.5</v>
      </c>
      <c r="M240">
        <f>SUM(L1:L240)</f>
        <v>299</v>
      </c>
      <c r="N240">
        <f>SUM(L1:L240)/7.5</f>
        <v>39.866666666666667</v>
      </c>
      <c r="O240">
        <f>40-N240</f>
        <v>0.13333333333333286</v>
      </c>
    </row>
    <row r="241" spans="1:15" x14ac:dyDescent="0.45">
      <c r="B241" s="6">
        <f t="shared" ref="B241:H241" si="25">B240/37.5</f>
        <v>0.34666666666666668</v>
      </c>
      <c r="C241" s="6">
        <f t="shared" si="25"/>
        <v>0.18666666666666668</v>
      </c>
      <c r="D241" s="6">
        <f t="shared" si="25"/>
        <v>0.16</v>
      </c>
      <c r="E241" s="6">
        <f t="shared" si="25"/>
        <v>0.14666666666666667</v>
      </c>
      <c r="F241" s="6"/>
      <c r="G241" s="6">
        <f t="shared" si="25"/>
        <v>0</v>
      </c>
      <c r="H241" s="6">
        <f t="shared" si="25"/>
        <v>0.16</v>
      </c>
      <c r="K241">
        <f>SUM(K1:K240)</f>
        <v>37</v>
      </c>
    </row>
    <row r="243" spans="1:15" x14ac:dyDescent="0.45">
      <c r="B243" t="s">
        <v>5</v>
      </c>
      <c r="C243" t="s">
        <v>14</v>
      </c>
      <c r="D243" t="s">
        <v>68</v>
      </c>
      <c r="E243" t="s">
        <v>15</v>
      </c>
      <c r="G243" t="s">
        <v>7</v>
      </c>
      <c r="H243" t="s">
        <v>16</v>
      </c>
    </row>
    <row r="244" spans="1:15" x14ac:dyDescent="0.45">
      <c r="A244" s="2">
        <v>43920</v>
      </c>
      <c r="B244">
        <v>3</v>
      </c>
      <c r="C244">
        <v>1</v>
      </c>
      <c r="D244">
        <v>1</v>
      </c>
      <c r="E244">
        <v>0.5</v>
      </c>
      <c r="H244">
        <v>2</v>
      </c>
      <c r="I244">
        <f t="shared" ref="I244:I249" si="26">SUM(B244:H244)</f>
        <v>7.5</v>
      </c>
      <c r="K244">
        <f>D249</f>
        <v>5</v>
      </c>
      <c r="L244">
        <f>E249</f>
        <v>4</v>
      </c>
      <c r="M244">
        <f>SUM(L1:L247)</f>
        <v>303</v>
      </c>
      <c r="N244">
        <f>SUM(L1:L247)/7.5</f>
        <v>40.4</v>
      </c>
      <c r="O244">
        <f>40-N244</f>
        <v>-0.39999999999999858</v>
      </c>
    </row>
    <row r="245" spans="1:15" x14ac:dyDescent="0.45">
      <c r="A245" s="2">
        <v>43921</v>
      </c>
      <c r="B245">
        <v>3</v>
      </c>
      <c r="C245">
        <v>2</v>
      </c>
      <c r="D245">
        <v>1</v>
      </c>
      <c r="E245">
        <v>0.5</v>
      </c>
      <c r="H245">
        <v>1</v>
      </c>
      <c r="I245">
        <f t="shared" si="26"/>
        <v>7.5</v>
      </c>
      <c r="M245">
        <f>SUM(K63:K243)/7.5</f>
        <v>9.8666666666666671</v>
      </c>
      <c r="N245">
        <f>35-M245</f>
        <v>25.133333333333333</v>
      </c>
    </row>
    <row r="246" spans="1:15" x14ac:dyDescent="0.45">
      <c r="A246" s="2">
        <v>43922</v>
      </c>
      <c r="B246">
        <v>3.5</v>
      </c>
      <c r="C246">
        <v>2</v>
      </c>
      <c r="D246">
        <v>1</v>
      </c>
      <c r="H246">
        <v>1</v>
      </c>
      <c r="I246">
        <f t="shared" si="26"/>
        <v>7.5</v>
      </c>
    </row>
    <row r="247" spans="1:15" x14ac:dyDescent="0.45">
      <c r="A247" s="2">
        <v>43923</v>
      </c>
      <c r="B247">
        <v>3</v>
      </c>
      <c r="C247">
        <v>2</v>
      </c>
      <c r="D247">
        <v>1</v>
      </c>
      <c r="E247" s="3">
        <v>1</v>
      </c>
      <c r="F247" s="3"/>
      <c r="H247">
        <v>1</v>
      </c>
      <c r="I247">
        <f t="shared" si="26"/>
        <v>8</v>
      </c>
    </row>
    <row r="248" spans="1:15" x14ac:dyDescent="0.45">
      <c r="A248" s="2">
        <v>43924</v>
      </c>
      <c r="B248">
        <v>1</v>
      </c>
      <c r="C248">
        <v>1</v>
      </c>
      <c r="D248">
        <v>1</v>
      </c>
      <c r="E248" s="3">
        <v>2</v>
      </c>
      <c r="F248" s="3"/>
      <c r="H248">
        <v>2</v>
      </c>
      <c r="I248">
        <f t="shared" si="26"/>
        <v>7</v>
      </c>
      <c r="J248" t="s">
        <v>117</v>
      </c>
      <c r="K248" t="s">
        <v>186</v>
      </c>
      <c r="N248">
        <v>37</v>
      </c>
    </row>
    <row r="249" spans="1:15" x14ac:dyDescent="0.45">
      <c r="B249">
        <f>SUM(B244:B248)</f>
        <v>13.5</v>
      </c>
      <c r="C249">
        <f>SUM(C244:C248)</f>
        <v>8</v>
      </c>
      <c r="D249">
        <f>SUM(D244:D248)</f>
        <v>5</v>
      </c>
      <c r="E249">
        <f>SUM(E243:E248)</f>
        <v>4</v>
      </c>
      <c r="G249">
        <f>SUM(G244:G248)</f>
        <v>0</v>
      </c>
      <c r="H249">
        <f>SUM(H244:H248)</f>
        <v>7</v>
      </c>
      <c r="I249">
        <f t="shared" si="26"/>
        <v>37.5</v>
      </c>
      <c r="K249">
        <f>E247+E248</f>
        <v>3</v>
      </c>
      <c r="L249">
        <f>SUM($K249)/7.5</f>
        <v>0.4</v>
      </c>
      <c r="M249">
        <f>90-L249</f>
        <v>89.6</v>
      </c>
      <c r="N249">
        <f>D249</f>
        <v>5</v>
      </c>
      <c r="O249">
        <f>SUM($N$248:$N$249)</f>
        <v>42</v>
      </c>
    </row>
    <row r="250" spans="1:15" x14ac:dyDescent="0.45">
      <c r="B250" s="6">
        <f t="shared" ref="B250:H250" si="27">B249/37.5</f>
        <v>0.36</v>
      </c>
      <c r="C250" s="6">
        <f t="shared" si="27"/>
        <v>0.21333333333333335</v>
      </c>
      <c r="D250" s="6">
        <f t="shared" si="27"/>
        <v>0.13333333333333333</v>
      </c>
      <c r="E250" s="6">
        <f t="shared" si="27"/>
        <v>0.10666666666666667</v>
      </c>
      <c r="F250" s="6"/>
      <c r="G250" s="6">
        <f t="shared" si="27"/>
        <v>0</v>
      </c>
      <c r="H250" s="6">
        <f t="shared" si="27"/>
        <v>0.18666666666666668</v>
      </c>
    </row>
    <row r="252" spans="1:15" x14ac:dyDescent="0.45">
      <c r="B252" t="s">
        <v>5</v>
      </c>
      <c r="C252" t="s">
        <v>14</v>
      </c>
      <c r="D252" t="s">
        <v>68</v>
      </c>
      <c r="E252" t="s">
        <v>15</v>
      </c>
      <c r="G252" t="s">
        <v>7</v>
      </c>
      <c r="H252" t="s">
        <v>16</v>
      </c>
    </row>
    <row r="253" spans="1:15" x14ac:dyDescent="0.45">
      <c r="A253" s="2">
        <v>43927</v>
      </c>
      <c r="B253">
        <v>3</v>
      </c>
      <c r="C253">
        <v>2</v>
      </c>
      <c r="D253">
        <v>1</v>
      </c>
      <c r="E253">
        <v>1</v>
      </c>
      <c r="H253">
        <v>1</v>
      </c>
      <c r="I253">
        <f t="shared" ref="I253:I258" si="28">SUM(B253:H253)</f>
        <v>8</v>
      </c>
    </row>
    <row r="254" spans="1:15" x14ac:dyDescent="0.45">
      <c r="A254" s="2">
        <v>43928</v>
      </c>
      <c r="B254">
        <v>2</v>
      </c>
      <c r="C254">
        <v>1</v>
      </c>
      <c r="D254">
        <v>2</v>
      </c>
      <c r="E254">
        <v>3</v>
      </c>
      <c r="I254">
        <f t="shared" si="28"/>
        <v>8</v>
      </c>
    </row>
    <row r="255" spans="1:15" x14ac:dyDescent="0.45">
      <c r="A255" s="2">
        <v>43929</v>
      </c>
      <c r="B255">
        <v>4</v>
      </c>
      <c r="C255">
        <v>1</v>
      </c>
      <c r="D255">
        <v>1</v>
      </c>
      <c r="E255">
        <v>1</v>
      </c>
      <c r="H255">
        <v>1</v>
      </c>
      <c r="I255">
        <f t="shared" si="28"/>
        <v>8</v>
      </c>
    </row>
    <row r="256" spans="1:15" x14ac:dyDescent="0.45">
      <c r="A256" s="2">
        <v>43930</v>
      </c>
      <c r="B256">
        <v>3</v>
      </c>
      <c r="C256">
        <v>1</v>
      </c>
      <c r="D256">
        <v>1</v>
      </c>
      <c r="E256">
        <v>2</v>
      </c>
      <c r="H256">
        <v>1</v>
      </c>
      <c r="I256">
        <f t="shared" si="28"/>
        <v>8</v>
      </c>
    </row>
    <row r="257" spans="1:15" x14ac:dyDescent="0.45">
      <c r="A257" s="2">
        <v>43931</v>
      </c>
      <c r="I257">
        <f t="shared" si="28"/>
        <v>0</v>
      </c>
    </row>
    <row r="258" spans="1:15" x14ac:dyDescent="0.45">
      <c r="B258">
        <f>SUM(B253:B257)</f>
        <v>12</v>
      </c>
      <c r="C258">
        <f>SUM(C253:C257)</f>
        <v>5</v>
      </c>
      <c r="D258">
        <f>SUM(D253:D257)</f>
        <v>5</v>
      </c>
      <c r="E258">
        <f>SUM(E253:E257)</f>
        <v>7</v>
      </c>
      <c r="G258">
        <f>SUM(G254:G257)</f>
        <v>0</v>
      </c>
      <c r="H258">
        <f>SUM(H253:H257)</f>
        <v>3</v>
      </c>
      <c r="I258">
        <f t="shared" si="28"/>
        <v>32</v>
      </c>
      <c r="K258">
        <f>E258</f>
        <v>7</v>
      </c>
      <c r="L258">
        <f>SUM($K249:K258)/7.5</f>
        <v>1.3333333333333333</v>
      </c>
      <c r="M258">
        <f>90-L258</f>
        <v>88.666666666666671</v>
      </c>
      <c r="N258">
        <f>D258</f>
        <v>5</v>
      </c>
      <c r="O258">
        <f>SUM($N$248:$N258)</f>
        <v>47</v>
      </c>
    </row>
    <row r="259" spans="1:15" x14ac:dyDescent="0.45">
      <c r="B259" s="6">
        <f t="shared" ref="B259:H259" si="29">B258/37.5</f>
        <v>0.32</v>
      </c>
      <c r="C259" s="6">
        <f t="shared" si="29"/>
        <v>0.13333333333333333</v>
      </c>
      <c r="D259" s="6">
        <f t="shared" si="29"/>
        <v>0.13333333333333333</v>
      </c>
      <c r="E259" s="6">
        <f t="shared" si="29"/>
        <v>0.18666666666666668</v>
      </c>
      <c r="F259" s="6"/>
      <c r="G259" s="6">
        <f t="shared" si="29"/>
        <v>0</v>
      </c>
      <c r="H259" s="6">
        <f t="shared" si="29"/>
        <v>0.08</v>
      </c>
    </row>
    <row r="260" spans="1:15" x14ac:dyDescent="0.45">
      <c r="K260" s="2"/>
      <c r="L260" s="2"/>
      <c r="M260" s="2"/>
      <c r="N260" s="2"/>
      <c r="O260" s="2"/>
    </row>
    <row r="261" spans="1:15" x14ac:dyDescent="0.45">
      <c r="B261" t="s">
        <v>5</v>
      </c>
      <c r="C261" t="s">
        <v>14</v>
      </c>
      <c r="D261" t="s">
        <v>68</v>
      </c>
      <c r="E261" t="s">
        <v>15</v>
      </c>
      <c r="G261" t="s">
        <v>7</v>
      </c>
      <c r="H261" t="s">
        <v>16</v>
      </c>
    </row>
    <row r="262" spans="1:15" x14ac:dyDescent="0.45">
      <c r="A262" s="2">
        <v>43934</v>
      </c>
      <c r="C262">
        <v>1</v>
      </c>
      <c r="D262">
        <v>1</v>
      </c>
      <c r="E262">
        <v>2.5</v>
      </c>
      <c r="H262">
        <v>3</v>
      </c>
      <c r="I262">
        <f t="shared" ref="I262:I267" si="30">SUM(B262:H262)</f>
        <v>7.5</v>
      </c>
    </row>
    <row r="263" spans="1:15" x14ac:dyDescent="0.45">
      <c r="A263" s="2">
        <v>43935</v>
      </c>
      <c r="B263">
        <v>2</v>
      </c>
      <c r="C263">
        <v>2.5</v>
      </c>
      <c r="E263">
        <v>1.5</v>
      </c>
      <c r="H263">
        <v>1.5</v>
      </c>
      <c r="I263">
        <f t="shared" si="30"/>
        <v>7.5</v>
      </c>
    </row>
    <row r="264" spans="1:15" x14ac:dyDescent="0.45">
      <c r="A264" s="2">
        <v>43936</v>
      </c>
      <c r="B264">
        <v>2</v>
      </c>
      <c r="C264">
        <v>1</v>
      </c>
      <c r="D264">
        <v>1</v>
      </c>
      <c r="E264">
        <v>1.5</v>
      </c>
      <c r="H264">
        <v>2</v>
      </c>
      <c r="I264">
        <f t="shared" si="30"/>
        <v>7.5</v>
      </c>
    </row>
    <row r="265" spans="1:15" x14ac:dyDescent="0.45">
      <c r="A265" s="2">
        <v>43937</v>
      </c>
      <c r="B265">
        <v>3</v>
      </c>
      <c r="C265">
        <v>2.5</v>
      </c>
      <c r="H265">
        <v>2</v>
      </c>
      <c r="I265">
        <f t="shared" si="30"/>
        <v>7.5</v>
      </c>
    </row>
    <row r="266" spans="1:15" x14ac:dyDescent="0.45">
      <c r="A266" s="2">
        <v>43938</v>
      </c>
      <c r="B266">
        <v>3</v>
      </c>
      <c r="C266">
        <v>1.5</v>
      </c>
      <c r="E266">
        <v>2</v>
      </c>
      <c r="H266">
        <v>1</v>
      </c>
      <c r="I266">
        <f t="shared" si="30"/>
        <v>7.5</v>
      </c>
    </row>
    <row r="267" spans="1:15" x14ac:dyDescent="0.45">
      <c r="B267">
        <f>SUM(B262:B266)</f>
        <v>10</v>
      </c>
      <c r="C267">
        <f>SUM(C262:C266)</f>
        <v>8.5</v>
      </c>
      <c r="D267">
        <f>SUM(D262:D266)</f>
        <v>2</v>
      </c>
      <c r="E267">
        <f>SUM(E262:E266)</f>
        <v>7.5</v>
      </c>
      <c r="G267">
        <f>SUM(G263:G266)</f>
        <v>0</v>
      </c>
      <c r="H267">
        <f>SUM(H262:H266)</f>
        <v>9.5</v>
      </c>
      <c r="I267">
        <f t="shared" si="30"/>
        <v>37.5</v>
      </c>
      <c r="K267">
        <f>E267</f>
        <v>7.5</v>
      </c>
      <c r="L267">
        <f>SUM($K249:K267)/7.5</f>
        <v>2.3333333333333335</v>
      </c>
      <c r="M267">
        <f>90-L267</f>
        <v>87.666666666666671</v>
      </c>
      <c r="N267">
        <f>D267</f>
        <v>2</v>
      </c>
      <c r="O267">
        <f>SUM($N$248:$N267)</f>
        <v>49</v>
      </c>
    </row>
    <row r="268" spans="1:15" x14ac:dyDescent="0.45">
      <c r="B268" s="6">
        <f t="shared" ref="B268:H268" si="31">B267/37.5</f>
        <v>0.26666666666666666</v>
      </c>
      <c r="C268" s="6">
        <f t="shared" si="31"/>
        <v>0.22666666666666666</v>
      </c>
      <c r="D268" s="6">
        <f t="shared" si="31"/>
        <v>5.3333333333333337E-2</v>
      </c>
      <c r="E268" s="6">
        <f t="shared" si="31"/>
        <v>0.2</v>
      </c>
      <c r="F268" s="6"/>
      <c r="G268" s="6">
        <f t="shared" si="31"/>
        <v>0</v>
      </c>
      <c r="H268" s="6">
        <f t="shared" si="31"/>
        <v>0.25333333333333335</v>
      </c>
    </row>
    <row r="270" spans="1:15" x14ac:dyDescent="0.45">
      <c r="B270" t="s">
        <v>5</v>
      </c>
      <c r="C270" t="s">
        <v>14</v>
      </c>
      <c r="D270" t="s">
        <v>68</v>
      </c>
      <c r="E270" t="s">
        <v>15</v>
      </c>
      <c r="G270" t="s">
        <v>7</v>
      </c>
      <c r="H270" t="s">
        <v>16</v>
      </c>
    </row>
    <row r="271" spans="1:15" x14ac:dyDescent="0.45">
      <c r="A271" s="2">
        <v>111</v>
      </c>
      <c r="B271">
        <v>4</v>
      </c>
      <c r="C271">
        <v>1</v>
      </c>
      <c r="D271">
        <v>1</v>
      </c>
      <c r="E271">
        <v>1</v>
      </c>
      <c r="H271">
        <v>1</v>
      </c>
      <c r="I271">
        <f t="shared" ref="I271:I276" si="32">SUM(B271:H271)</f>
        <v>8</v>
      </c>
      <c r="K271" s="2"/>
      <c r="L271" s="2"/>
      <c r="M271" s="2"/>
      <c r="N271" s="2"/>
      <c r="O271" s="2"/>
    </row>
    <row r="272" spans="1:15" x14ac:dyDescent="0.45">
      <c r="A272" s="2">
        <v>43942</v>
      </c>
      <c r="B272">
        <v>4</v>
      </c>
      <c r="C272">
        <v>1</v>
      </c>
      <c r="D272">
        <v>1</v>
      </c>
      <c r="E272">
        <v>1</v>
      </c>
      <c r="I272">
        <f t="shared" si="32"/>
        <v>7</v>
      </c>
    </row>
    <row r="273" spans="1:15" x14ac:dyDescent="0.45">
      <c r="A273" s="2">
        <v>43943</v>
      </c>
      <c r="B273">
        <v>3</v>
      </c>
      <c r="C273">
        <v>1</v>
      </c>
      <c r="E273">
        <v>2</v>
      </c>
      <c r="H273">
        <v>1</v>
      </c>
      <c r="I273">
        <f t="shared" si="32"/>
        <v>7</v>
      </c>
    </row>
    <row r="274" spans="1:15" x14ac:dyDescent="0.45">
      <c r="A274" s="2">
        <v>43944</v>
      </c>
      <c r="B274">
        <v>3</v>
      </c>
      <c r="C274">
        <v>1</v>
      </c>
      <c r="E274">
        <v>1</v>
      </c>
      <c r="H274">
        <v>3</v>
      </c>
      <c r="I274">
        <f t="shared" si="32"/>
        <v>8</v>
      </c>
    </row>
    <row r="275" spans="1:15" x14ac:dyDescent="0.45">
      <c r="A275" s="2">
        <v>43945</v>
      </c>
      <c r="B275">
        <v>1</v>
      </c>
      <c r="C275">
        <v>2</v>
      </c>
      <c r="E275">
        <v>2</v>
      </c>
      <c r="H275">
        <v>3</v>
      </c>
      <c r="I275">
        <f t="shared" si="32"/>
        <v>8</v>
      </c>
    </row>
    <row r="276" spans="1:15" x14ac:dyDescent="0.45">
      <c r="B276">
        <f>SUM(B271:B275)</f>
        <v>15</v>
      </c>
      <c r="C276">
        <f>SUM(C271:C275)</f>
        <v>6</v>
      </c>
      <c r="D276">
        <f>SUM(D271:D275)</f>
        <v>2</v>
      </c>
      <c r="E276">
        <f>SUM(E271:E275)</f>
        <v>7</v>
      </c>
      <c r="G276">
        <f>SUM(G272:G275)</f>
        <v>0</v>
      </c>
      <c r="H276">
        <f>SUM(H271:H275)</f>
        <v>8</v>
      </c>
      <c r="I276">
        <f t="shared" si="32"/>
        <v>38</v>
      </c>
      <c r="K276">
        <f>E276</f>
        <v>7</v>
      </c>
      <c r="L276">
        <f>SUM($K249:K276)/7.5</f>
        <v>3.2666666666666666</v>
      </c>
      <c r="M276">
        <f>90-L276</f>
        <v>86.733333333333334</v>
      </c>
      <c r="N276">
        <f>D276</f>
        <v>2</v>
      </c>
      <c r="O276">
        <f>SUM($N$248:$N276)</f>
        <v>51</v>
      </c>
    </row>
    <row r="277" spans="1:15" x14ac:dyDescent="0.45">
      <c r="B277" s="6">
        <f t="shared" ref="B277:H277" si="33">B276/37.5</f>
        <v>0.4</v>
      </c>
      <c r="C277" s="6">
        <f t="shared" si="33"/>
        <v>0.16</v>
      </c>
      <c r="D277" s="6">
        <f t="shared" si="33"/>
        <v>5.3333333333333337E-2</v>
      </c>
      <c r="E277" s="6">
        <f t="shared" si="33"/>
        <v>0.18666666666666668</v>
      </c>
      <c r="F277" s="6"/>
      <c r="G277" s="6">
        <f t="shared" si="33"/>
        <v>0</v>
      </c>
      <c r="H277" s="6">
        <f t="shared" si="33"/>
        <v>0.21333333333333335</v>
      </c>
    </row>
    <row r="279" spans="1:15" x14ac:dyDescent="0.45">
      <c r="B279" t="s">
        <v>5</v>
      </c>
      <c r="C279" t="s">
        <v>14</v>
      </c>
      <c r="D279" t="s">
        <v>68</v>
      </c>
      <c r="E279" t="s">
        <v>15</v>
      </c>
      <c r="G279" t="s">
        <v>7</v>
      </c>
      <c r="H279" t="s">
        <v>16</v>
      </c>
    </row>
    <row r="280" spans="1:15" x14ac:dyDescent="0.45">
      <c r="A280" s="2">
        <v>118</v>
      </c>
      <c r="B280">
        <v>1</v>
      </c>
      <c r="C280">
        <v>3</v>
      </c>
      <c r="D280">
        <v>1</v>
      </c>
      <c r="H280">
        <v>3</v>
      </c>
      <c r="I280">
        <f t="shared" ref="I280:I285" si="34">SUM(B280:H280)</f>
        <v>8</v>
      </c>
      <c r="K280" s="2"/>
      <c r="L280" s="2"/>
      <c r="M280" s="2"/>
      <c r="N280" s="2"/>
      <c r="O280" s="2"/>
    </row>
    <row r="281" spans="1:15" x14ac:dyDescent="0.45">
      <c r="A281" s="2">
        <v>43949</v>
      </c>
      <c r="B281">
        <v>2</v>
      </c>
      <c r="C281">
        <v>4</v>
      </c>
      <c r="E281">
        <v>1</v>
      </c>
      <c r="I281">
        <f t="shared" si="34"/>
        <v>7</v>
      </c>
    </row>
    <row r="282" spans="1:15" x14ac:dyDescent="0.45">
      <c r="A282" s="2">
        <v>43950</v>
      </c>
      <c r="B282">
        <v>2</v>
      </c>
      <c r="C282">
        <v>2</v>
      </c>
      <c r="D282">
        <v>2</v>
      </c>
      <c r="E282">
        <v>1</v>
      </c>
      <c r="H282">
        <v>1</v>
      </c>
      <c r="I282">
        <f t="shared" si="34"/>
        <v>8</v>
      </c>
    </row>
    <row r="283" spans="1:15" x14ac:dyDescent="0.45">
      <c r="A283" s="2">
        <v>43951</v>
      </c>
      <c r="B283">
        <v>2</v>
      </c>
      <c r="C283">
        <v>2</v>
      </c>
      <c r="D283">
        <v>1</v>
      </c>
      <c r="E283">
        <v>1</v>
      </c>
      <c r="H283">
        <v>1</v>
      </c>
      <c r="I283">
        <f t="shared" si="34"/>
        <v>7</v>
      </c>
    </row>
    <row r="284" spans="1:15" x14ac:dyDescent="0.45">
      <c r="A284" s="2">
        <v>43952</v>
      </c>
      <c r="B284">
        <v>3</v>
      </c>
      <c r="C284">
        <v>2</v>
      </c>
      <c r="H284">
        <v>2.5</v>
      </c>
      <c r="I284">
        <f t="shared" si="34"/>
        <v>7.5</v>
      </c>
    </row>
    <row r="285" spans="1:15" x14ac:dyDescent="0.45">
      <c r="B285">
        <f>SUM(B280:B284)</f>
        <v>10</v>
      </c>
      <c r="C285">
        <f>SUM(C280:C284)</f>
        <v>13</v>
      </c>
      <c r="D285">
        <f>SUM(D280:D284)</f>
        <v>4</v>
      </c>
      <c r="E285">
        <f>SUM(E280:E284)</f>
        <v>3</v>
      </c>
      <c r="G285">
        <f>SUM(G281:G284)</f>
        <v>0</v>
      </c>
      <c r="H285">
        <f>SUM(H280:H284)</f>
        <v>7.5</v>
      </c>
      <c r="I285">
        <f t="shared" si="34"/>
        <v>37.5</v>
      </c>
      <c r="K285">
        <f>E285</f>
        <v>3</v>
      </c>
      <c r="L285">
        <f>SUM($K249:K285)/7.5</f>
        <v>3.6666666666666665</v>
      </c>
      <c r="M285">
        <f>90-L285</f>
        <v>86.333333333333329</v>
      </c>
      <c r="N285">
        <f>D285</f>
        <v>4</v>
      </c>
      <c r="O285">
        <f>SUM($N$248:$N285)</f>
        <v>55</v>
      </c>
    </row>
    <row r="286" spans="1:15" x14ac:dyDescent="0.45">
      <c r="B286" s="6">
        <f t="shared" ref="B286:H286" si="35">B285/37.5</f>
        <v>0.26666666666666666</v>
      </c>
      <c r="C286" s="6">
        <f t="shared" si="35"/>
        <v>0.34666666666666668</v>
      </c>
      <c r="D286" s="6">
        <f t="shared" si="35"/>
        <v>0.10666666666666667</v>
      </c>
      <c r="E286" s="6">
        <f t="shared" si="35"/>
        <v>0.08</v>
      </c>
      <c r="F286" s="6"/>
      <c r="G286" s="6">
        <f t="shared" si="35"/>
        <v>0</v>
      </c>
      <c r="H286" s="6">
        <f t="shared" si="35"/>
        <v>0.2</v>
      </c>
    </row>
    <row r="288" spans="1:15" x14ac:dyDescent="0.45">
      <c r="B288" t="s">
        <v>5</v>
      </c>
      <c r="C288" t="s">
        <v>14</v>
      </c>
      <c r="D288" t="s">
        <v>68</v>
      </c>
      <c r="E288" t="s">
        <v>15</v>
      </c>
      <c r="G288" t="s">
        <v>7</v>
      </c>
      <c r="H288" t="s">
        <v>16</v>
      </c>
    </row>
    <row r="289" spans="1:15" x14ac:dyDescent="0.45">
      <c r="A289" s="2">
        <v>43955</v>
      </c>
      <c r="B289">
        <v>2</v>
      </c>
      <c r="C289">
        <v>2</v>
      </c>
      <c r="D289">
        <v>1</v>
      </c>
      <c r="H289">
        <v>2</v>
      </c>
      <c r="I289">
        <f t="shared" ref="I289:I294" si="36">SUM(B289:H289)</f>
        <v>7</v>
      </c>
    </row>
    <row r="290" spans="1:15" x14ac:dyDescent="0.45">
      <c r="A290" s="2">
        <v>43956</v>
      </c>
      <c r="B290">
        <v>2</v>
      </c>
      <c r="C290">
        <v>4</v>
      </c>
      <c r="E290">
        <v>1.5</v>
      </c>
      <c r="I290">
        <f t="shared" si="36"/>
        <v>7.5</v>
      </c>
    </row>
    <row r="291" spans="1:15" x14ac:dyDescent="0.45">
      <c r="A291" s="2">
        <v>43957</v>
      </c>
      <c r="B291">
        <v>1</v>
      </c>
      <c r="C291">
        <v>2</v>
      </c>
      <c r="E291">
        <v>1.5</v>
      </c>
      <c r="H291">
        <v>3</v>
      </c>
      <c r="I291">
        <f t="shared" si="36"/>
        <v>7.5</v>
      </c>
    </row>
    <row r="292" spans="1:15" x14ac:dyDescent="0.45">
      <c r="A292" s="2">
        <v>43958</v>
      </c>
      <c r="B292">
        <v>4</v>
      </c>
      <c r="C292">
        <v>1</v>
      </c>
      <c r="E292">
        <v>1.5</v>
      </c>
      <c r="H292">
        <v>1</v>
      </c>
      <c r="I292">
        <f t="shared" si="36"/>
        <v>7.5</v>
      </c>
      <c r="K292" s="2"/>
      <c r="L292" s="2"/>
      <c r="M292" s="2"/>
      <c r="N292" s="2"/>
      <c r="O292" s="2"/>
    </row>
    <row r="293" spans="1:15" x14ac:dyDescent="0.45">
      <c r="A293" s="2">
        <v>43959</v>
      </c>
      <c r="B293">
        <v>3</v>
      </c>
      <c r="C293">
        <v>1</v>
      </c>
      <c r="D293">
        <v>1</v>
      </c>
      <c r="E293">
        <v>1</v>
      </c>
      <c r="H293">
        <v>2</v>
      </c>
      <c r="I293">
        <f t="shared" si="36"/>
        <v>8</v>
      </c>
    </row>
    <row r="294" spans="1:15" x14ac:dyDescent="0.45">
      <c r="B294">
        <f>SUM(B289:B293)</f>
        <v>12</v>
      </c>
      <c r="C294">
        <f>SUM(C289:C293)</f>
        <v>10</v>
      </c>
      <c r="D294">
        <f>SUM(D289:D293)</f>
        <v>2</v>
      </c>
      <c r="E294">
        <f>SUM(E289:E293)</f>
        <v>5.5</v>
      </c>
      <c r="G294">
        <f>SUM(G290:G293)</f>
        <v>0</v>
      </c>
      <c r="H294">
        <f>SUM(H289:H293)</f>
        <v>8</v>
      </c>
      <c r="I294">
        <f t="shared" si="36"/>
        <v>37.5</v>
      </c>
      <c r="K294">
        <f>E294</f>
        <v>5.5</v>
      </c>
      <c r="L294">
        <f>SUM($K249:K294)/7.5</f>
        <v>4.4000000000000004</v>
      </c>
      <c r="M294">
        <f>90-L294</f>
        <v>85.6</v>
      </c>
      <c r="N294">
        <f>D294</f>
        <v>2</v>
      </c>
      <c r="O294">
        <f>SUM($N$248:$N294)</f>
        <v>57</v>
      </c>
    </row>
    <row r="295" spans="1:15" x14ac:dyDescent="0.45">
      <c r="B295" s="6">
        <f t="shared" ref="B295:H295" si="37">B294/37.5</f>
        <v>0.32</v>
      </c>
      <c r="C295" s="6">
        <f t="shared" si="37"/>
        <v>0.26666666666666666</v>
      </c>
      <c r="D295" s="6">
        <f t="shared" si="37"/>
        <v>5.3333333333333337E-2</v>
      </c>
      <c r="E295" s="6">
        <f t="shared" si="37"/>
        <v>0.14666666666666667</v>
      </c>
      <c r="F295" s="6"/>
      <c r="G295" s="6">
        <f t="shared" si="37"/>
        <v>0</v>
      </c>
      <c r="H295" s="6">
        <f t="shared" si="37"/>
        <v>0.21333333333333335</v>
      </c>
    </row>
    <row r="297" spans="1:15" x14ac:dyDescent="0.45">
      <c r="B297" t="s">
        <v>5</v>
      </c>
      <c r="C297" t="s">
        <v>14</v>
      </c>
      <c r="D297" t="s">
        <v>68</v>
      </c>
      <c r="E297" t="s">
        <v>15</v>
      </c>
      <c r="G297" t="s">
        <v>7</v>
      </c>
      <c r="H297" t="s">
        <v>16</v>
      </c>
    </row>
    <row r="298" spans="1:15" x14ac:dyDescent="0.45">
      <c r="A298" s="2">
        <v>43962</v>
      </c>
      <c r="B298">
        <v>2</v>
      </c>
      <c r="C298">
        <v>3</v>
      </c>
      <c r="E298">
        <v>1</v>
      </c>
      <c r="H298">
        <v>1.5</v>
      </c>
      <c r="I298">
        <f t="shared" ref="I298:I303" si="38">SUM(B298:H298)</f>
        <v>7.5</v>
      </c>
    </row>
    <row r="299" spans="1:15" x14ac:dyDescent="0.45">
      <c r="A299" s="2">
        <v>43963</v>
      </c>
      <c r="B299">
        <v>3</v>
      </c>
      <c r="C299">
        <v>3</v>
      </c>
      <c r="E299">
        <v>1</v>
      </c>
      <c r="H299">
        <v>1</v>
      </c>
      <c r="I299">
        <f t="shared" si="38"/>
        <v>8</v>
      </c>
    </row>
    <row r="300" spans="1:15" x14ac:dyDescent="0.45">
      <c r="A300" s="2">
        <v>43964</v>
      </c>
      <c r="B300">
        <v>4</v>
      </c>
      <c r="C300">
        <v>2</v>
      </c>
      <c r="E300">
        <v>1</v>
      </c>
      <c r="H300">
        <v>1</v>
      </c>
      <c r="I300">
        <f t="shared" si="38"/>
        <v>8</v>
      </c>
    </row>
    <row r="301" spans="1:15" x14ac:dyDescent="0.45">
      <c r="A301" s="2">
        <v>43965</v>
      </c>
      <c r="B301">
        <v>3</v>
      </c>
      <c r="H301">
        <v>3</v>
      </c>
      <c r="I301">
        <f t="shared" si="38"/>
        <v>6</v>
      </c>
    </row>
    <row r="302" spans="1:15" x14ac:dyDescent="0.45">
      <c r="A302" s="2">
        <v>43966</v>
      </c>
      <c r="B302">
        <v>3</v>
      </c>
      <c r="C302">
        <v>2</v>
      </c>
      <c r="H302">
        <v>3</v>
      </c>
      <c r="I302">
        <f t="shared" si="38"/>
        <v>8</v>
      </c>
    </row>
    <row r="303" spans="1:15" x14ac:dyDescent="0.45">
      <c r="B303">
        <f>SUM(B298:B302)</f>
        <v>15</v>
      </c>
      <c r="C303">
        <f>SUM(C298:C302)</f>
        <v>10</v>
      </c>
      <c r="D303">
        <f>SUM(D298:D302)</f>
        <v>0</v>
      </c>
      <c r="E303">
        <f>SUM(E298:E302)</f>
        <v>3</v>
      </c>
      <c r="G303">
        <f>SUM(G299:G302)</f>
        <v>0</v>
      </c>
      <c r="H303">
        <f>SUM(H298:H302)</f>
        <v>9.5</v>
      </c>
      <c r="I303">
        <f t="shared" si="38"/>
        <v>37.5</v>
      </c>
      <c r="K303">
        <f>E303</f>
        <v>3</v>
      </c>
      <c r="L303">
        <f>SUM($K249:K303)/7.5</f>
        <v>4.8</v>
      </c>
      <c r="M303">
        <f>90-L303</f>
        <v>85.2</v>
      </c>
      <c r="N303">
        <f>D303</f>
        <v>0</v>
      </c>
      <c r="O303">
        <f>SUM($N$248:$N303)</f>
        <v>57</v>
      </c>
    </row>
    <row r="304" spans="1:15" x14ac:dyDescent="0.45">
      <c r="B304" s="6">
        <f t="shared" ref="B304:H304" si="39">B303/37.5</f>
        <v>0.4</v>
      </c>
      <c r="C304" s="6">
        <f t="shared" si="39"/>
        <v>0.26666666666666666</v>
      </c>
      <c r="D304" s="6">
        <f t="shared" si="39"/>
        <v>0</v>
      </c>
      <c r="E304" s="6">
        <f t="shared" si="39"/>
        <v>0.08</v>
      </c>
      <c r="F304" s="6"/>
      <c r="G304" s="6">
        <f t="shared" si="39"/>
        <v>0</v>
      </c>
      <c r="H304" s="6">
        <f t="shared" si="39"/>
        <v>0.25333333333333335</v>
      </c>
      <c r="K304" s="2"/>
      <c r="L304" s="2"/>
      <c r="M304" s="2"/>
      <c r="N304" s="2"/>
    </row>
    <row r="306" spans="1:19" x14ac:dyDescent="0.45">
      <c r="B306" t="s">
        <v>5</v>
      </c>
      <c r="C306" t="s">
        <v>14</v>
      </c>
      <c r="D306" t="s">
        <v>68</v>
      </c>
      <c r="E306" t="s">
        <v>15</v>
      </c>
      <c r="G306" t="s">
        <v>16</v>
      </c>
      <c r="H306" t="s">
        <v>183</v>
      </c>
    </row>
    <row r="307" spans="1:19" x14ac:dyDescent="0.45">
      <c r="A307" s="2">
        <v>43969</v>
      </c>
      <c r="H307">
        <v>7.5</v>
      </c>
      <c r="I307">
        <f>SUM(B307:H307)</f>
        <v>7.5</v>
      </c>
    </row>
    <row r="308" spans="1:19" x14ac:dyDescent="0.45">
      <c r="A308" s="2">
        <v>43970</v>
      </c>
      <c r="B308">
        <v>2</v>
      </c>
      <c r="C308">
        <v>2</v>
      </c>
      <c r="H308">
        <v>4</v>
      </c>
      <c r="I308">
        <f>SUM(B308:H308)</f>
        <v>8</v>
      </c>
    </row>
    <row r="309" spans="1:19" x14ac:dyDescent="0.45">
      <c r="A309" s="2">
        <v>43971</v>
      </c>
      <c r="B309">
        <v>3</v>
      </c>
      <c r="C309">
        <v>4</v>
      </c>
      <c r="G309">
        <v>1</v>
      </c>
      <c r="I309">
        <f>SUM(B309:G309)</f>
        <v>8</v>
      </c>
    </row>
    <row r="310" spans="1:19" x14ac:dyDescent="0.45">
      <c r="A310" s="2">
        <v>43972</v>
      </c>
      <c r="B310">
        <v>2</v>
      </c>
      <c r="C310">
        <v>2</v>
      </c>
      <c r="G310">
        <v>2</v>
      </c>
      <c r="I310">
        <f>SUM(B310:G310)</f>
        <v>6</v>
      </c>
      <c r="L310" s="2"/>
      <c r="M310" s="2"/>
      <c r="N310" s="2"/>
      <c r="O310" s="2"/>
      <c r="P310" s="2"/>
    </row>
    <row r="311" spans="1:19" x14ac:dyDescent="0.45">
      <c r="A311" s="2">
        <v>43973</v>
      </c>
      <c r="B311">
        <v>3</v>
      </c>
      <c r="C311">
        <v>4</v>
      </c>
      <c r="G311">
        <v>1</v>
      </c>
      <c r="I311">
        <f>SUM(B311:G311)</f>
        <v>8</v>
      </c>
    </row>
    <row r="312" spans="1:19" x14ac:dyDescent="0.45">
      <c r="B312">
        <f>SUM(B307:B311)</f>
        <v>10</v>
      </c>
      <c r="C312">
        <f>SUM(C307:C311)</f>
        <v>12</v>
      </c>
      <c r="D312">
        <f>SUM(D307:D311)</f>
        <v>0</v>
      </c>
      <c r="E312">
        <f>SUM(E307:E311)</f>
        <v>0</v>
      </c>
      <c r="G312">
        <f>SUM(G308:G311)</f>
        <v>4</v>
      </c>
      <c r="H312">
        <f>SUM(H307:H311)</f>
        <v>11.5</v>
      </c>
      <c r="I312">
        <f>SUM(B312:H312)</f>
        <v>37.5</v>
      </c>
      <c r="K312">
        <f>E312</f>
        <v>0</v>
      </c>
      <c r="L312">
        <f>SUM($K249:K312)/7.5</f>
        <v>4.8</v>
      </c>
      <c r="M312">
        <f>90-L312</f>
        <v>85.2</v>
      </c>
      <c r="N312">
        <f>D312</f>
        <v>0</v>
      </c>
      <c r="O312">
        <f>SUM($N$248:$N312)</f>
        <v>57</v>
      </c>
    </row>
    <row r="313" spans="1:19" x14ac:dyDescent="0.45">
      <c r="B313" s="6">
        <f t="shared" ref="B313:H313" si="40">B312/37.5</f>
        <v>0.26666666666666666</v>
      </c>
      <c r="C313" s="6">
        <f t="shared" si="40"/>
        <v>0.32</v>
      </c>
      <c r="D313" s="6">
        <f t="shared" si="40"/>
        <v>0</v>
      </c>
      <c r="E313" s="6">
        <f t="shared" si="40"/>
        <v>0</v>
      </c>
      <c r="F313" s="6"/>
      <c r="G313" s="6">
        <f t="shared" si="40"/>
        <v>0.10666666666666667</v>
      </c>
      <c r="H313" s="6">
        <f t="shared" si="40"/>
        <v>0.30666666666666664</v>
      </c>
    </row>
    <row r="315" spans="1:19" x14ac:dyDescent="0.45">
      <c r="B315" t="s">
        <v>5</v>
      </c>
      <c r="C315" t="s">
        <v>14</v>
      </c>
      <c r="D315" t="s">
        <v>68</v>
      </c>
      <c r="E315" t="s">
        <v>15</v>
      </c>
      <c r="G315" t="s">
        <v>16</v>
      </c>
      <c r="H315" t="s">
        <v>183</v>
      </c>
    </row>
    <row r="316" spans="1:19" x14ac:dyDescent="0.45">
      <c r="A316" s="2">
        <v>43969</v>
      </c>
      <c r="B316">
        <v>2</v>
      </c>
      <c r="C316">
        <v>3</v>
      </c>
      <c r="G316">
        <v>2</v>
      </c>
      <c r="I316">
        <f t="shared" ref="I316:I321" si="41">SUM(B316:H316)</f>
        <v>7</v>
      </c>
    </row>
    <row r="317" spans="1:19" x14ac:dyDescent="0.45">
      <c r="A317" s="2">
        <v>43970</v>
      </c>
      <c r="B317">
        <v>4</v>
      </c>
      <c r="C317">
        <v>4</v>
      </c>
      <c r="I317">
        <f t="shared" si="41"/>
        <v>8</v>
      </c>
    </row>
    <row r="318" spans="1:19" x14ac:dyDescent="0.45">
      <c r="A318" s="2">
        <v>43971</v>
      </c>
      <c r="B318">
        <v>2</v>
      </c>
      <c r="C318">
        <v>2</v>
      </c>
      <c r="G318">
        <v>4</v>
      </c>
      <c r="I318">
        <f t="shared" si="41"/>
        <v>8</v>
      </c>
      <c r="O318" s="2"/>
      <c r="P318" s="2"/>
      <c r="Q318" s="2"/>
      <c r="R318" s="2"/>
      <c r="S318" s="2"/>
    </row>
    <row r="319" spans="1:19" x14ac:dyDescent="0.45">
      <c r="A319" s="2">
        <v>43972</v>
      </c>
      <c r="B319">
        <v>3</v>
      </c>
      <c r="C319">
        <v>2.5</v>
      </c>
      <c r="G319">
        <v>1.5</v>
      </c>
      <c r="I319">
        <f t="shared" si="41"/>
        <v>7</v>
      </c>
    </row>
    <row r="320" spans="1:19" x14ac:dyDescent="0.45">
      <c r="A320" s="2">
        <v>43973</v>
      </c>
      <c r="B320">
        <v>2</v>
      </c>
      <c r="C320">
        <v>1.5</v>
      </c>
      <c r="H320">
        <v>4</v>
      </c>
      <c r="I320">
        <f t="shared" si="41"/>
        <v>7.5</v>
      </c>
    </row>
    <row r="321" spans="1:19" x14ac:dyDescent="0.45">
      <c r="B321">
        <f t="shared" ref="B321:H321" si="42">SUM(B316:B320)</f>
        <v>13</v>
      </c>
      <c r="C321">
        <f t="shared" si="42"/>
        <v>13</v>
      </c>
      <c r="D321">
        <f t="shared" si="42"/>
        <v>0</v>
      </c>
      <c r="E321">
        <f t="shared" si="42"/>
        <v>0</v>
      </c>
      <c r="G321">
        <f t="shared" si="42"/>
        <v>7.5</v>
      </c>
      <c r="H321">
        <f t="shared" si="42"/>
        <v>4</v>
      </c>
      <c r="I321">
        <f t="shared" si="41"/>
        <v>37.5</v>
      </c>
      <c r="K321">
        <f>E321</f>
        <v>0</v>
      </c>
      <c r="L321">
        <f>SUM($K249:K321)/7.5</f>
        <v>4.8</v>
      </c>
      <c r="M321">
        <f>90-L321</f>
        <v>85.2</v>
      </c>
      <c r="N321">
        <f>D321</f>
        <v>0</v>
      </c>
      <c r="O321">
        <f>SUM($N$248:$N321)</f>
        <v>57</v>
      </c>
    </row>
    <row r="322" spans="1:19" x14ac:dyDescent="0.45">
      <c r="B322" s="6">
        <f t="shared" ref="B322:H322" si="43">B321/37.5</f>
        <v>0.34666666666666668</v>
      </c>
      <c r="C322" s="6">
        <f t="shared" si="43"/>
        <v>0.34666666666666668</v>
      </c>
      <c r="D322" s="6">
        <f t="shared" si="43"/>
        <v>0</v>
      </c>
      <c r="E322" s="6">
        <f t="shared" si="43"/>
        <v>0</v>
      </c>
      <c r="F322" s="6"/>
      <c r="G322" s="6">
        <f t="shared" si="43"/>
        <v>0.2</v>
      </c>
      <c r="H322" s="6">
        <f t="shared" si="43"/>
        <v>0.10666666666666667</v>
      </c>
    </row>
    <row r="324" spans="1:19" x14ac:dyDescent="0.45">
      <c r="B324" t="s">
        <v>5</v>
      </c>
      <c r="C324" t="s">
        <v>14</v>
      </c>
      <c r="D324" t="s">
        <v>68</v>
      </c>
      <c r="E324" t="s">
        <v>15</v>
      </c>
      <c r="G324" t="s">
        <v>16</v>
      </c>
      <c r="H324" t="s">
        <v>183</v>
      </c>
    </row>
    <row r="325" spans="1:19" x14ac:dyDescent="0.45">
      <c r="A325" s="2">
        <v>43976</v>
      </c>
      <c r="B325">
        <v>3</v>
      </c>
      <c r="C325">
        <v>3</v>
      </c>
      <c r="G325">
        <v>1</v>
      </c>
      <c r="I325">
        <f t="shared" ref="I325:I330" si="44">SUM(B325:H325)</f>
        <v>7</v>
      </c>
    </row>
    <row r="326" spans="1:19" x14ac:dyDescent="0.45">
      <c r="A326" s="2">
        <v>43977</v>
      </c>
      <c r="B326">
        <v>4</v>
      </c>
      <c r="C326">
        <v>3</v>
      </c>
      <c r="G326">
        <v>1</v>
      </c>
      <c r="I326">
        <f t="shared" si="44"/>
        <v>8</v>
      </c>
    </row>
    <row r="327" spans="1:19" x14ac:dyDescent="0.45">
      <c r="A327" s="2">
        <v>43978</v>
      </c>
      <c r="B327">
        <v>4</v>
      </c>
      <c r="C327">
        <v>3</v>
      </c>
      <c r="G327">
        <v>1</v>
      </c>
      <c r="I327">
        <f t="shared" si="44"/>
        <v>8</v>
      </c>
    </row>
    <row r="328" spans="1:19" x14ac:dyDescent="0.45">
      <c r="A328" s="2">
        <v>43979</v>
      </c>
      <c r="B328">
        <v>4</v>
      </c>
      <c r="C328">
        <v>2</v>
      </c>
      <c r="G328">
        <v>1</v>
      </c>
      <c r="I328">
        <f t="shared" si="44"/>
        <v>7</v>
      </c>
    </row>
    <row r="329" spans="1:19" x14ac:dyDescent="0.45">
      <c r="A329" s="2">
        <v>43980</v>
      </c>
      <c r="B329">
        <v>2</v>
      </c>
      <c r="C329">
        <v>1.5</v>
      </c>
      <c r="G329">
        <v>1</v>
      </c>
      <c r="H329">
        <v>3</v>
      </c>
      <c r="I329">
        <f t="shared" si="44"/>
        <v>7.5</v>
      </c>
      <c r="O329" s="2"/>
      <c r="P329" s="2"/>
      <c r="Q329" s="2"/>
      <c r="R329" s="2"/>
      <c r="S329" s="2"/>
    </row>
    <row r="330" spans="1:19" x14ac:dyDescent="0.45">
      <c r="B330">
        <f t="shared" ref="B330:H330" si="45">SUM(B325:B329)</f>
        <v>17</v>
      </c>
      <c r="C330">
        <f t="shared" si="45"/>
        <v>12.5</v>
      </c>
      <c r="D330">
        <f t="shared" si="45"/>
        <v>0</v>
      </c>
      <c r="E330">
        <f t="shared" si="45"/>
        <v>0</v>
      </c>
      <c r="G330">
        <f t="shared" si="45"/>
        <v>5</v>
      </c>
      <c r="H330">
        <f t="shared" si="45"/>
        <v>3</v>
      </c>
      <c r="I330">
        <f t="shared" si="44"/>
        <v>37.5</v>
      </c>
      <c r="K330">
        <f>E330</f>
        <v>0</v>
      </c>
      <c r="L330">
        <f>SUM($K249:K330)/7.5</f>
        <v>4.8</v>
      </c>
      <c r="M330">
        <f>90-L330</f>
        <v>85.2</v>
      </c>
      <c r="N330">
        <f>D330</f>
        <v>0</v>
      </c>
      <c r="O330">
        <f>SUM($N$248:$N330)</f>
        <v>57</v>
      </c>
    </row>
    <row r="331" spans="1:19" x14ac:dyDescent="0.45">
      <c r="B331" s="6">
        <f t="shared" ref="B331:H331" si="46">B330/37.5</f>
        <v>0.45333333333333331</v>
      </c>
      <c r="C331" s="6">
        <f t="shared" si="46"/>
        <v>0.33333333333333331</v>
      </c>
      <c r="D331" s="6">
        <f t="shared" si="46"/>
        <v>0</v>
      </c>
      <c r="E331" s="6">
        <f t="shared" si="46"/>
        <v>0</v>
      </c>
      <c r="F331" s="6"/>
      <c r="G331" s="6">
        <f t="shared" si="46"/>
        <v>0.13333333333333333</v>
      </c>
      <c r="H331" s="6">
        <f t="shared" si="46"/>
        <v>0.08</v>
      </c>
    </row>
    <row r="332" spans="1:19" x14ac:dyDescent="0.45">
      <c r="B332" s="6"/>
      <c r="C332" s="6"/>
      <c r="D332" s="6"/>
      <c r="E332" s="6"/>
      <c r="F332" s="6"/>
      <c r="G332" s="6"/>
      <c r="H332" s="6"/>
    </row>
    <row r="333" spans="1:19" x14ac:dyDescent="0.45">
      <c r="B333" t="s">
        <v>5</v>
      </c>
      <c r="C333" t="s">
        <v>14</v>
      </c>
      <c r="D333" t="s">
        <v>68</v>
      </c>
      <c r="E333" t="s">
        <v>15</v>
      </c>
      <c r="G333" t="s">
        <v>16</v>
      </c>
      <c r="H333" t="s">
        <v>183</v>
      </c>
    </row>
    <row r="334" spans="1:19" x14ac:dyDescent="0.45">
      <c r="A334" s="2">
        <v>43983</v>
      </c>
      <c r="B334">
        <v>3</v>
      </c>
      <c r="C334">
        <v>3</v>
      </c>
      <c r="G334">
        <v>1</v>
      </c>
      <c r="I334">
        <f t="shared" ref="I334:I339" si="47">SUM(B334:H334)</f>
        <v>7</v>
      </c>
    </row>
    <row r="335" spans="1:19" x14ac:dyDescent="0.45">
      <c r="A335" s="2">
        <v>43984</v>
      </c>
      <c r="B335">
        <v>4</v>
      </c>
      <c r="C335">
        <v>3</v>
      </c>
      <c r="G335">
        <v>1</v>
      </c>
      <c r="I335">
        <f t="shared" si="47"/>
        <v>8</v>
      </c>
    </row>
    <row r="336" spans="1:19" x14ac:dyDescent="0.45">
      <c r="A336" s="2">
        <v>43985</v>
      </c>
      <c r="B336">
        <v>4</v>
      </c>
      <c r="C336">
        <v>3</v>
      </c>
      <c r="G336">
        <v>1</v>
      </c>
      <c r="I336">
        <f t="shared" si="47"/>
        <v>8</v>
      </c>
    </row>
    <row r="337" spans="1:15" x14ac:dyDescent="0.45">
      <c r="A337" s="2">
        <v>43986</v>
      </c>
      <c r="B337">
        <v>4</v>
      </c>
      <c r="C337">
        <v>2</v>
      </c>
      <c r="G337">
        <v>1</v>
      </c>
      <c r="I337">
        <f t="shared" si="47"/>
        <v>7</v>
      </c>
    </row>
    <row r="338" spans="1:15" x14ac:dyDescent="0.45">
      <c r="A338" s="2">
        <v>43987</v>
      </c>
      <c r="B338">
        <v>2</v>
      </c>
      <c r="C338">
        <v>1.5</v>
      </c>
      <c r="G338">
        <v>1</v>
      </c>
      <c r="H338">
        <v>3</v>
      </c>
      <c r="I338">
        <f t="shared" si="47"/>
        <v>7.5</v>
      </c>
    </row>
    <row r="339" spans="1:15" x14ac:dyDescent="0.45">
      <c r="B339">
        <f t="shared" ref="B339:H339" si="48">SUM(B334:B338)</f>
        <v>17</v>
      </c>
      <c r="C339">
        <f t="shared" si="48"/>
        <v>12.5</v>
      </c>
      <c r="D339">
        <f t="shared" si="48"/>
        <v>0</v>
      </c>
      <c r="E339">
        <f t="shared" si="48"/>
        <v>0</v>
      </c>
      <c r="G339">
        <f t="shared" si="48"/>
        <v>5</v>
      </c>
      <c r="H339">
        <f t="shared" si="48"/>
        <v>3</v>
      </c>
      <c r="I339">
        <f t="shared" si="47"/>
        <v>37.5</v>
      </c>
      <c r="K339">
        <f>E339</f>
        <v>0</v>
      </c>
      <c r="L339">
        <f>SUM($K249:K339)/7.5</f>
        <v>4.8</v>
      </c>
      <c r="M339">
        <f>90-L339</f>
        <v>85.2</v>
      </c>
      <c r="N339">
        <f>D339</f>
        <v>0</v>
      </c>
      <c r="O339">
        <f>SUM($N$248:$N339)</f>
        <v>57</v>
      </c>
    </row>
    <row r="340" spans="1:15" x14ac:dyDescent="0.45">
      <c r="B340" s="6">
        <f t="shared" ref="B340:H340" si="49">B339/37.5</f>
        <v>0.45333333333333331</v>
      </c>
      <c r="C340" s="6">
        <f t="shared" si="49"/>
        <v>0.33333333333333331</v>
      </c>
      <c r="D340" s="6">
        <f t="shared" si="49"/>
        <v>0</v>
      </c>
      <c r="E340" s="6">
        <f t="shared" si="49"/>
        <v>0</v>
      </c>
      <c r="F340" s="6"/>
      <c r="G340" s="6">
        <f t="shared" si="49"/>
        <v>0.13333333333333333</v>
      </c>
      <c r="H340" s="6">
        <f t="shared" si="49"/>
        <v>0.08</v>
      </c>
    </row>
    <row r="341" spans="1:15" x14ac:dyDescent="0.45">
      <c r="B341" s="6"/>
      <c r="C341" s="6"/>
      <c r="D341" s="6"/>
      <c r="E341" s="6"/>
      <c r="F341" s="6"/>
      <c r="G341" s="6"/>
      <c r="H341" s="6"/>
    </row>
    <row r="342" spans="1:15" x14ac:dyDescent="0.45">
      <c r="B342" t="s">
        <v>5</v>
      </c>
      <c r="C342" t="s">
        <v>14</v>
      </c>
      <c r="D342" t="s">
        <v>68</v>
      </c>
      <c r="E342" t="s">
        <v>15</v>
      </c>
      <c r="G342" t="s">
        <v>16</v>
      </c>
      <c r="H342" t="s">
        <v>183</v>
      </c>
    </row>
    <row r="343" spans="1:15" x14ac:dyDescent="0.45">
      <c r="A343" s="2">
        <v>43990</v>
      </c>
      <c r="B343">
        <v>4</v>
      </c>
      <c r="C343">
        <v>1</v>
      </c>
      <c r="G343">
        <v>1</v>
      </c>
      <c r="I343">
        <f t="shared" ref="I343:I348" si="50">SUM(B343:H343)</f>
        <v>6</v>
      </c>
    </row>
    <row r="344" spans="1:15" x14ac:dyDescent="0.45">
      <c r="A344" s="2">
        <v>43991</v>
      </c>
      <c r="B344">
        <v>2.5</v>
      </c>
      <c r="C344">
        <v>4</v>
      </c>
      <c r="G344">
        <v>2</v>
      </c>
      <c r="I344">
        <f t="shared" si="50"/>
        <v>8.5</v>
      </c>
    </row>
    <row r="345" spans="1:15" x14ac:dyDescent="0.45">
      <c r="A345" s="2">
        <v>43992</v>
      </c>
      <c r="B345">
        <v>3</v>
      </c>
      <c r="C345">
        <v>3</v>
      </c>
      <c r="G345">
        <v>2.5</v>
      </c>
      <c r="I345">
        <f t="shared" si="50"/>
        <v>8.5</v>
      </c>
    </row>
    <row r="346" spans="1:15" x14ac:dyDescent="0.45">
      <c r="A346" s="2">
        <v>43993</v>
      </c>
      <c r="B346">
        <v>2</v>
      </c>
      <c r="C346">
        <v>3</v>
      </c>
      <c r="G346">
        <v>2</v>
      </c>
      <c r="I346">
        <f t="shared" si="50"/>
        <v>7</v>
      </c>
    </row>
    <row r="347" spans="1:15" x14ac:dyDescent="0.45">
      <c r="A347" s="2">
        <v>43994</v>
      </c>
      <c r="B347">
        <v>1.5</v>
      </c>
      <c r="C347">
        <v>1</v>
      </c>
      <c r="G347">
        <v>1</v>
      </c>
      <c r="H347">
        <v>4</v>
      </c>
      <c r="I347">
        <f t="shared" si="50"/>
        <v>7.5</v>
      </c>
    </row>
    <row r="348" spans="1:15" x14ac:dyDescent="0.45">
      <c r="B348">
        <f t="shared" ref="B348:H348" si="51">SUM(B343:B347)</f>
        <v>13</v>
      </c>
      <c r="C348">
        <f t="shared" si="51"/>
        <v>12</v>
      </c>
      <c r="D348">
        <f t="shared" si="51"/>
        <v>0</v>
      </c>
      <c r="E348">
        <f t="shared" si="51"/>
        <v>0</v>
      </c>
      <c r="G348">
        <f t="shared" si="51"/>
        <v>8.5</v>
      </c>
      <c r="H348">
        <f t="shared" si="51"/>
        <v>4</v>
      </c>
      <c r="I348">
        <f t="shared" si="50"/>
        <v>37.5</v>
      </c>
      <c r="K348">
        <f>E348</f>
        <v>0</v>
      </c>
      <c r="L348">
        <f>SUM($K$249:K348)/7.5</f>
        <v>4.8</v>
      </c>
      <c r="M348">
        <f>90-L348</f>
        <v>85.2</v>
      </c>
      <c r="N348">
        <f>D348</f>
        <v>0</v>
      </c>
      <c r="O348">
        <f>SUM($N$248:$N348)</f>
        <v>57</v>
      </c>
    </row>
    <row r="349" spans="1:15" x14ac:dyDescent="0.45">
      <c r="B349" s="6">
        <f t="shared" ref="B349:H349" si="52">B348/37.5</f>
        <v>0.34666666666666668</v>
      </c>
      <c r="C349" s="6">
        <f t="shared" si="52"/>
        <v>0.32</v>
      </c>
      <c r="D349" s="6">
        <f t="shared" si="52"/>
        <v>0</v>
      </c>
      <c r="E349" s="6">
        <f t="shared" si="52"/>
        <v>0</v>
      </c>
      <c r="F349" s="6"/>
      <c r="G349" s="6">
        <f t="shared" si="52"/>
        <v>0.22666666666666666</v>
      </c>
      <c r="H349" s="6">
        <f t="shared" si="52"/>
        <v>0.10666666666666667</v>
      </c>
    </row>
    <row r="351" spans="1:15" x14ac:dyDescent="0.45">
      <c r="B351" t="s">
        <v>5</v>
      </c>
      <c r="C351" t="s">
        <v>14</v>
      </c>
      <c r="D351" t="s">
        <v>68</v>
      </c>
      <c r="E351" t="s">
        <v>15</v>
      </c>
      <c r="G351" t="s">
        <v>16</v>
      </c>
      <c r="H351" t="s">
        <v>183</v>
      </c>
    </row>
    <row r="352" spans="1:15" x14ac:dyDescent="0.45">
      <c r="A352" s="2">
        <v>43997</v>
      </c>
      <c r="B352">
        <v>3</v>
      </c>
      <c r="C352">
        <v>2</v>
      </c>
      <c r="G352">
        <v>2</v>
      </c>
      <c r="I352">
        <f t="shared" ref="I352:I357" si="53">SUM(B352:H352)</f>
        <v>7</v>
      </c>
    </row>
    <row r="353" spans="1:23" x14ac:dyDescent="0.45">
      <c r="A353" s="2">
        <v>43998</v>
      </c>
      <c r="B353">
        <v>2</v>
      </c>
      <c r="C353">
        <v>4</v>
      </c>
      <c r="G353">
        <v>2</v>
      </c>
      <c r="I353">
        <f t="shared" si="53"/>
        <v>8</v>
      </c>
    </row>
    <row r="354" spans="1:23" x14ac:dyDescent="0.45">
      <c r="A354" s="2">
        <v>43999</v>
      </c>
      <c r="B354">
        <v>3</v>
      </c>
      <c r="C354">
        <v>5</v>
      </c>
      <c r="I354">
        <f t="shared" si="53"/>
        <v>8</v>
      </c>
    </row>
    <row r="355" spans="1:23" x14ac:dyDescent="0.45">
      <c r="A355" s="2">
        <v>44000</v>
      </c>
      <c r="B355">
        <v>2</v>
      </c>
      <c r="C355">
        <v>3</v>
      </c>
      <c r="G355">
        <v>2</v>
      </c>
      <c r="I355">
        <f t="shared" si="53"/>
        <v>7</v>
      </c>
    </row>
    <row r="356" spans="1:23" x14ac:dyDescent="0.45">
      <c r="A356" s="2">
        <v>44001</v>
      </c>
      <c r="B356">
        <v>2.5</v>
      </c>
      <c r="C356">
        <v>1</v>
      </c>
      <c r="H356">
        <v>4</v>
      </c>
      <c r="I356">
        <f t="shared" si="53"/>
        <v>7.5</v>
      </c>
    </row>
    <row r="357" spans="1:23" x14ac:dyDescent="0.45">
      <c r="B357">
        <f t="shared" ref="B357:H357" si="54">SUM(B352:B356)</f>
        <v>12.5</v>
      </c>
      <c r="C357">
        <f t="shared" si="54"/>
        <v>15</v>
      </c>
      <c r="D357">
        <f t="shared" si="54"/>
        <v>0</v>
      </c>
      <c r="E357">
        <f t="shared" si="54"/>
        <v>0</v>
      </c>
      <c r="G357">
        <f t="shared" si="54"/>
        <v>6</v>
      </c>
      <c r="H357">
        <f t="shared" si="54"/>
        <v>4</v>
      </c>
      <c r="I357">
        <f t="shared" si="53"/>
        <v>37.5</v>
      </c>
    </row>
    <row r="358" spans="1:23" x14ac:dyDescent="0.45">
      <c r="B358" s="6">
        <f t="shared" ref="B358:H358" si="55">B357/37.5</f>
        <v>0.33333333333333331</v>
      </c>
      <c r="C358" s="6">
        <f t="shared" si="55"/>
        <v>0.4</v>
      </c>
      <c r="D358" s="6">
        <f t="shared" si="55"/>
        <v>0</v>
      </c>
      <c r="E358" s="6">
        <f t="shared" si="55"/>
        <v>0</v>
      </c>
      <c r="F358" s="6"/>
      <c r="G358" s="6">
        <f t="shared" si="55"/>
        <v>0.16</v>
      </c>
      <c r="H358" s="6">
        <f t="shared" si="55"/>
        <v>0.10666666666666667</v>
      </c>
      <c r="K358">
        <f>E358</f>
        <v>0</v>
      </c>
      <c r="L358">
        <f>SUM($K$249:K358)/7.5</f>
        <v>4.8</v>
      </c>
      <c r="M358">
        <f>90-L358</f>
        <v>85.2</v>
      </c>
      <c r="N358">
        <f>D358</f>
        <v>0</v>
      </c>
      <c r="O358">
        <f>SUM($N$248:$N358)</f>
        <v>57</v>
      </c>
    </row>
    <row r="360" spans="1:23" x14ac:dyDescent="0.45">
      <c r="B360" t="s">
        <v>5</v>
      </c>
      <c r="C360" t="s">
        <v>14</v>
      </c>
      <c r="D360" t="s">
        <v>68</v>
      </c>
      <c r="E360" t="s">
        <v>15</v>
      </c>
      <c r="G360" t="s">
        <v>16</v>
      </c>
      <c r="H360" t="s">
        <v>183</v>
      </c>
    </row>
    <row r="361" spans="1:23" x14ac:dyDescent="0.45">
      <c r="A361" s="2">
        <v>44004</v>
      </c>
      <c r="B361">
        <v>4</v>
      </c>
      <c r="C361">
        <v>1</v>
      </c>
      <c r="G361">
        <v>1</v>
      </c>
      <c r="I361">
        <f t="shared" ref="I361:I366" si="56">SUM(B361:H361)</f>
        <v>6</v>
      </c>
    </row>
    <row r="362" spans="1:23" x14ac:dyDescent="0.45">
      <c r="A362" s="2">
        <v>44005</v>
      </c>
      <c r="B362">
        <v>3</v>
      </c>
      <c r="C362">
        <v>2</v>
      </c>
      <c r="D362">
        <v>2</v>
      </c>
      <c r="G362">
        <v>1</v>
      </c>
      <c r="I362">
        <f t="shared" si="56"/>
        <v>8</v>
      </c>
    </row>
    <row r="363" spans="1:23" x14ac:dyDescent="0.45">
      <c r="A363" s="2">
        <v>44006</v>
      </c>
      <c r="B363">
        <v>3</v>
      </c>
      <c r="C363">
        <v>3</v>
      </c>
      <c r="G363">
        <v>2</v>
      </c>
      <c r="I363">
        <f t="shared" si="56"/>
        <v>8</v>
      </c>
    </row>
    <row r="364" spans="1:23" x14ac:dyDescent="0.45">
      <c r="A364" s="2">
        <v>44007</v>
      </c>
      <c r="B364">
        <v>2</v>
      </c>
      <c r="C364">
        <v>2</v>
      </c>
      <c r="D364">
        <v>2</v>
      </c>
      <c r="G364">
        <v>2</v>
      </c>
      <c r="I364">
        <f t="shared" si="56"/>
        <v>8</v>
      </c>
    </row>
    <row r="365" spans="1:23" x14ac:dyDescent="0.45">
      <c r="A365" s="2">
        <v>44008</v>
      </c>
      <c r="B365">
        <v>3</v>
      </c>
      <c r="C365">
        <v>1</v>
      </c>
      <c r="H365">
        <v>3.5</v>
      </c>
      <c r="I365">
        <f t="shared" si="56"/>
        <v>7.5</v>
      </c>
      <c r="R365" t="s">
        <v>209</v>
      </c>
      <c r="S365" s="2">
        <v>44018</v>
      </c>
      <c r="T365" s="2">
        <v>44019</v>
      </c>
      <c r="U365" s="2">
        <v>44020</v>
      </c>
      <c r="V365" s="2">
        <v>44021</v>
      </c>
      <c r="W365" s="2">
        <v>44022</v>
      </c>
    </row>
    <row r="366" spans="1:23" x14ac:dyDescent="0.45">
      <c r="B366">
        <f t="shared" ref="B366:H366" si="57">SUM(B361:B365)</f>
        <v>15</v>
      </c>
      <c r="C366">
        <f t="shared" si="57"/>
        <v>9</v>
      </c>
      <c r="D366">
        <f t="shared" si="57"/>
        <v>4</v>
      </c>
      <c r="E366">
        <f t="shared" si="57"/>
        <v>0</v>
      </c>
      <c r="G366">
        <f t="shared" si="57"/>
        <v>6</v>
      </c>
      <c r="H366">
        <f t="shared" si="57"/>
        <v>3.5</v>
      </c>
      <c r="I366">
        <f t="shared" si="56"/>
        <v>37.5</v>
      </c>
      <c r="K366">
        <f>E366</f>
        <v>0</v>
      </c>
      <c r="L366">
        <f>SUM($K$249:K366)/7.5</f>
        <v>4.8</v>
      </c>
      <c r="M366">
        <f>90-L366</f>
        <v>85.2</v>
      </c>
      <c r="N366">
        <f>D366</f>
        <v>4</v>
      </c>
      <c r="O366">
        <f>SUM($N$248:$N366)</f>
        <v>61</v>
      </c>
      <c r="S366" t="s">
        <v>206</v>
      </c>
      <c r="T366" t="s">
        <v>206</v>
      </c>
      <c r="U366" t="s">
        <v>206</v>
      </c>
      <c r="W366" t="s">
        <v>206</v>
      </c>
    </row>
    <row r="367" spans="1:23" x14ac:dyDescent="0.45">
      <c r="B367" s="6">
        <f t="shared" ref="B367:H367" si="58">B366/37.5</f>
        <v>0.4</v>
      </c>
      <c r="C367" s="6">
        <f t="shared" si="58"/>
        <v>0.24</v>
      </c>
      <c r="D367" s="6">
        <f t="shared" si="58"/>
        <v>0.10666666666666667</v>
      </c>
      <c r="E367" s="6">
        <f t="shared" si="58"/>
        <v>0</v>
      </c>
      <c r="F367" s="6"/>
      <c r="G367" s="6">
        <f t="shared" si="58"/>
        <v>0.16</v>
      </c>
      <c r="H367" s="6">
        <f t="shared" si="58"/>
        <v>9.3333333333333338E-2</v>
      </c>
      <c r="S367" t="s">
        <v>206</v>
      </c>
      <c r="T367" t="s">
        <v>206</v>
      </c>
      <c r="U367" t="s">
        <v>86</v>
      </c>
      <c r="V367" t="s">
        <v>206</v>
      </c>
      <c r="W367" t="s">
        <v>204</v>
      </c>
    </row>
    <row r="368" spans="1:23" x14ac:dyDescent="0.45">
      <c r="S368" t="s">
        <v>5</v>
      </c>
      <c r="T368" t="s">
        <v>86</v>
      </c>
      <c r="U368" t="s">
        <v>5</v>
      </c>
      <c r="V368" t="s">
        <v>206</v>
      </c>
      <c r="W368" t="s">
        <v>86</v>
      </c>
    </row>
    <row r="369" spans="1:23" x14ac:dyDescent="0.45">
      <c r="B369" t="s">
        <v>5</v>
      </c>
      <c r="C369" t="s">
        <v>14</v>
      </c>
      <c r="D369" t="s">
        <v>68</v>
      </c>
      <c r="E369" t="s">
        <v>15</v>
      </c>
      <c r="G369" t="s">
        <v>16</v>
      </c>
      <c r="H369" t="s">
        <v>183</v>
      </c>
      <c r="S369" t="s">
        <v>131</v>
      </c>
      <c r="T369" t="s">
        <v>5</v>
      </c>
      <c r="U369" t="s">
        <v>87</v>
      </c>
      <c r="V369" t="s">
        <v>131</v>
      </c>
      <c r="W369" t="s">
        <v>5</v>
      </c>
    </row>
    <row r="370" spans="1:23" x14ac:dyDescent="0.45">
      <c r="A370" s="2">
        <v>44011</v>
      </c>
      <c r="B370">
        <v>2</v>
      </c>
      <c r="C370">
        <v>2</v>
      </c>
      <c r="E370">
        <v>0</v>
      </c>
      <c r="G370">
        <v>3</v>
      </c>
      <c r="I370">
        <f t="shared" ref="I370:I375" si="59">SUM(B370:H370)</f>
        <v>7</v>
      </c>
      <c r="R370" t="s">
        <v>206</v>
      </c>
      <c r="S370" t="s">
        <v>131</v>
      </c>
      <c r="V370" t="s">
        <v>131</v>
      </c>
      <c r="W370" t="s">
        <v>5</v>
      </c>
    </row>
    <row r="371" spans="1:23" x14ac:dyDescent="0.45">
      <c r="A371" s="2">
        <v>44012</v>
      </c>
      <c r="B371">
        <v>2</v>
      </c>
      <c r="C371">
        <v>2</v>
      </c>
      <c r="G371">
        <v>4</v>
      </c>
      <c r="I371">
        <f t="shared" si="59"/>
        <v>8</v>
      </c>
      <c r="R371" t="s">
        <v>206</v>
      </c>
      <c r="S371" t="s">
        <v>206</v>
      </c>
      <c r="T371" t="s">
        <v>83</v>
      </c>
      <c r="U371" t="s">
        <v>86</v>
      </c>
      <c r="V371" t="s">
        <v>206</v>
      </c>
    </row>
    <row r="372" spans="1:23" x14ac:dyDescent="0.45">
      <c r="A372" s="2">
        <v>44013</v>
      </c>
      <c r="H372">
        <v>7.5</v>
      </c>
      <c r="I372">
        <f t="shared" si="59"/>
        <v>7.5</v>
      </c>
      <c r="R372" t="s">
        <v>206</v>
      </c>
      <c r="S372" t="s">
        <v>206</v>
      </c>
      <c r="T372" t="s">
        <v>5</v>
      </c>
      <c r="U372" t="s">
        <v>210</v>
      </c>
      <c r="W372" t="s">
        <v>131</v>
      </c>
    </row>
    <row r="373" spans="1:23" x14ac:dyDescent="0.45">
      <c r="A373" s="2">
        <v>44014</v>
      </c>
      <c r="B373">
        <v>1</v>
      </c>
      <c r="C373">
        <v>3</v>
      </c>
      <c r="G373">
        <v>4</v>
      </c>
      <c r="I373">
        <f t="shared" si="59"/>
        <v>8</v>
      </c>
      <c r="R373" t="s">
        <v>206</v>
      </c>
      <c r="S373" t="s">
        <v>131</v>
      </c>
      <c r="T373" t="s">
        <v>5</v>
      </c>
      <c r="U373" t="s">
        <v>206</v>
      </c>
      <c r="V373" t="s">
        <v>86</v>
      </c>
      <c r="W373" t="s">
        <v>5</v>
      </c>
    </row>
    <row r="374" spans="1:23" x14ac:dyDescent="0.45">
      <c r="A374" s="2">
        <v>44015</v>
      </c>
      <c r="B374">
        <v>4</v>
      </c>
      <c r="C374">
        <v>1</v>
      </c>
      <c r="G374">
        <v>2</v>
      </c>
      <c r="I374">
        <f t="shared" si="59"/>
        <v>7</v>
      </c>
      <c r="S374" t="s">
        <v>5</v>
      </c>
      <c r="U374" t="s">
        <v>86</v>
      </c>
    </row>
    <row r="375" spans="1:23" x14ac:dyDescent="0.45">
      <c r="B375">
        <f t="shared" ref="B375:H375" si="60">SUM(B370:B374)</f>
        <v>9</v>
      </c>
      <c r="C375">
        <f t="shared" si="60"/>
        <v>8</v>
      </c>
      <c r="D375">
        <f t="shared" si="60"/>
        <v>0</v>
      </c>
      <c r="E375">
        <f t="shared" si="60"/>
        <v>0</v>
      </c>
      <c r="G375">
        <f t="shared" si="60"/>
        <v>13</v>
      </c>
      <c r="H375">
        <f t="shared" si="60"/>
        <v>7.5</v>
      </c>
      <c r="I375">
        <f t="shared" si="59"/>
        <v>37.5</v>
      </c>
      <c r="K375">
        <f>E376</f>
        <v>0</v>
      </c>
      <c r="L375">
        <f>SUM($K$249:K375)/7.5</f>
        <v>4.8</v>
      </c>
      <c r="M375">
        <f>90-L375</f>
        <v>85.2</v>
      </c>
      <c r="N375">
        <f>D376</f>
        <v>0</v>
      </c>
      <c r="O375">
        <f>SUM($N$248:$N375)</f>
        <v>61</v>
      </c>
    </row>
    <row r="376" spans="1:23" x14ac:dyDescent="0.45">
      <c r="B376" s="6">
        <f t="shared" ref="B376:H376" si="61">B375/37.5</f>
        <v>0.24</v>
      </c>
      <c r="C376" s="6">
        <f t="shared" si="61"/>
        <v>0.21333333333333335</v>
      </c>
      <c r="D376" s="6">
        <f t="shared" si="61"/>
        <v>0</v>
      </c>
      <c r="E376" s="6">
        <f t="shared" si="61"/>
        <v>0</v>
      </c>
      <c r="F376" s="6"/>
      <c r="G376" s="6">
        <f t="shared" si="61"/>
        <v>0.34666666666666668</v>
      </c>
      <c r="H376" s="6">
        <f t="shared" si="61"/>
        <v>0.2</v>
      </c>
    </row>
    <row r="378" spans="1:23" x14ac:dyDescent="0.45">
      <c r="B378" t="s">
        <v>5</v>
      </c>
      <c r="C378" t="s">
        <v>14</v>
      </c>
      <c r="D378" t="s">
        <v>68</v>
      </c>
      <c r="E378" t="s">
        <v>15</v>
      </c>
      <c r="G378" t="s">
        <v>16</v>
      </c>
    </row>
    <row r="379" spans="1:23" x14ac:dyDescent="0.45">
      <c r="A379" s="2">
        <v>44018</v>
      </c>
      <c r="B379">
        <v>2</v>
      </c>
      <c r="C379">
        <v>1</v>
      </c>
      <c r="D379">
        <v>1</v>
      </c>
      <c r="H379">
        <v>4</v>
      </c>
      <c r="I379">
        <f t="shared" ref="I379:I384" si="62">SUM(B379:H379)</f>
        <v>8</v>
      </c>
      <c r="O379">
        <f>SUM($C379:$D379)</f>
        <v>2</v>
      </c>
      <c r="R379" s="2"/>
      <c r="S379" s="2"/>
      <c r="T379" s="2"/>
      <c r="U379" s="2"/>
      <c r="V379" s="2"/>
    </row>
    <row r="380" spans="1:23" x14ac:dyDescent="0.45">
      <c r="A380" s="2">
        <v>44019</v>
      </c>
      <c r="B380">
        <v>3</v>
      </c>
      <c r="C380">
        <v>1</v>
      </c>
      <c r="D380">
        <v>1</v>
      </c>
      <c r="H380">
        <v>2</v>
      </c>
      <c r="I380">
        <f t="shared" si="62"/>
        <v>7</v>
      </c>
      <c r="O380">
        <f>SUM($C380:$D380)</f>
        <v>2</v>
      </c>
    </row>
    <row r="381" spans="1:23" x14ac:dyDescent="0.45">
      <c r="A381" s="2">
        <v>44020</v>
      </c>
      <c r="B381">
        <v>1</v>
      </c>
      <c r="C381">
        <v>2</v>
      </c>
      <c r="G381">
        <v>2</v>
      </c>
      <c r="H381">
        <v>4</v>
      </c>
      <c r="I381">
        <f t="shared" si="62"/>
        <v>9</v>
      </c>
      <c r="O381">
        <f>SUM($C381:$D381)</f>
        <v>2</v>
      </c>
    </row>
    <row r="382" spans="1:23" x14ac:dyDescent="0.45">
      <c r="A382" s="2">
        <v>44021</v>
      </c>
      <c r="B382">
        <v>1</v>
      </c>
      <c r="C382">
        <v>1</v>
      </c>
      <c r="D382">
        <v>1</v>
      </c>
      <c r="H382">
        <v>3</v>
      </c>
      <c r="I382">
        <f t="shared" si="62"/>
        <v>6</v>
      </c>
      <c r="O382">
        <f>SUM($C382:$D382)</f>
        <v>2</v>
      </c>
    </row>
    <row r="383" spans="1:23" x14ac:dyDescent="0.45">
      <c r="A383" s="2">
        <v>44022</v>
      </c>
      <c r="B383">
        <v>2</v>
      </c>
      <c r="C383">
        <v>2</v>
      </c>
      <c r="D383">
        <v>1</v>
      </c>
      <c r="G383">
        <v>1</v>
      </c>
      <c r="H383">
        <v>3</v>
      </c>
      <c r="I383">
        <f t="shared" si="62"/>
        <v>9</v>
      </c>
      <c r="O383">
        <f>SUM($C383:$D383)</f>
        <v>3</v>
      </c>
    </row>
    <row r="384" spans="1:23" x14ac:dyDescent="0.45">
      <c r="B384">
        <f t="shared" ref="B384:G384" si="63">SUM(B379:B383)</f>
        <v>9</v>
      </c>
      <c r="C384">
        <f t="shared" si="63"/>
        <v>7</v>
      </c>
      <c r="D384">
        <f t="shared" si="63"/>
        <v>4</v>
      </c>
      <c r="E384">
        <f t="shared" si="63"/>
        <v>0</v>
      </c>
      <c r="G384">
        <f t="shared" si="63"/>
        <v>3</v>
      </c>
      <c r="H384">
        <f>SUM(H378:H383)</f>
        <v>16</v>
      </c>
      <c r="I384">
        <f t="shared" si="62"/>
        <v>39</v>
      </c>
      <c r="K384">
        <f>E384</f>
        <v>0</v>
      </c>
      <c r="L384">
        <f>SUM($K$249:K384)/7.5</f>
        <v>4.8</v>
      </c>
      <c r="M384">
        <f>90-L384</f>
        <v>85.2</v>
      </c>
      <c r="N384">
        <f>D384</f>
        <v>4</v>
      </c>
      <c r="O384">
        <f>SUM($N$248:$N384)</f>
        <v>65</v>
      </c>
    </row>
    <row r="385" spans="1:25" x14ac:dyDescent="0.45">
      <c r="B385" s="6">
        <f t="shared" ref="B385:H385" si="64">B384/37.5</f>
        <v>0.24</v>
      </c>
      <c r="C385" s="6">
        <f t="shared" si="64"/>
        <v>0.18666666666666668</v>
      </c>
      <c r="D385" s="6">
        <f t="shared" si="64"/>
        <v>0.10666666666666667</v>
      </c>
      <c r="E385" s="6">
        <f t="shared" si="64"/>
        <v>0</v>
      </c>
      <c r="F385" s="6"/>
      <c r="G385" s="6">
        <f t="shared" si="64"/>
        <v>0.08</v>
      </c>
      <c r="H385" s="6">
        <f t="shared" si="64"/>
        <v>0.42666666666666669</v>
      </c>
    </row>
    <row r="387" spans="1:25" x14ac:dyDescent="0.45">
      <c r="B387" t="s">
        <v>5</v>
      </c>
      <c r="C387" t="s">
        <v>14</v>
      </c>
      <c r="D387" t="s">
        <v>68</v>
      </c>
      <c r="E387" t="s">
        <v>15</v>
      </c>
      <c r="G387" t="s">
        <v>16</v>
      </c>
      <c r="X387" s="2"/>
      <c r="Y387" s="2"/>
    </row>
    <row r="388" spans="1:25" x14ac:dyDescent="0.45">
      <c r="A388" s="2">
        <v>44025</v>
      </c>
      <c r="B388">
        <v>2</v>
      </c>
      <c r="C388">
        <v>1</v>
      </c>
      <c r="D388">
        <v>2</v>
      </c>
      <c r="H388">
        <v>3</v>
      </c>
      <c r="I388">
        <f t="shared" ref="I388:I393" si="65">SUM(B388:H388)</f>
        <v>8</v>
      </c>
      <c r="O388">
        <f>SUM($C388:$D388)</f>
        <v>3</v>
      </c>
    </row>
    <row r="389" spans="1:25" x14ac:dyDescent="0.45">
      <c r="A389" s="2">
        <v>44026</v>
      </c>
      <c r="B389">
        <v>6</v>
      </c>
      <c r="D389">
        <v>1</v>
      </c>
      <c r="H389">
        <v>1</v>
      </c>
      <c r="I389">
        <f t="shared" si="65"/>
        <v>8</v>
      </c>
      <c r="O389">
        <f>SUM($C389:$D389)</f>
        <v>1</v>
      </c>
    </row>
    <row r="390" spans="1:25" x14ac:dyDescent="0.45">
      <c r="A390" s="2">
        <v>44027</v>
      </c>
      <c r="B390">
        <v>1</v>
      </c>
      <c r="C390">
        <v>1</v>
      </c>
      <c r="D390">
        <v>3</v>
      </c>
      <c r="H390">
        <v>3</v>
      </c>
      <c r="I390">
        <f t="shared" si="65"/>
        <v>8</v>
      </c>
      <c r="O390">
        <f>SUM($C390:$D390)</f>
        <v>4</v>
      </c>
    </row>
    <row r="391" spans="1:25" x14ac:dyDescent="0.45">
      <c r="A391" s="2">
        <v>44028</v>
      </c>
      <c r="B391">
        <v>4</v>
      </c>
      <c r="C391">
        <v>1</v>
      </c>
      <c r="G391">
        <v>1</v>
      </c>
      <c r="H391">
        <v>3</v>
      </c>
      <c r="I391">
        <f t="shared" si="65"/>
        <v>9</v>
      </c>
      <c r="O391">
        <f>SUM($C391:$D391)</f>
        <v>1</v>
      </c>
    </row>
    <row r="392" spans="1:25" x14ac:dyDescent="0.45">
      <c r="A392" s="2">
        <v>44029</v>
      </c>
      <c r="B392">
        <v>1</v>
      </c>
      <c r="C392">
        <v>3</v>
      </c>
      <c r="D392">
        <v>2</v>
      </c>
      <c r="G392">
        <v>1</v>
      </c>
      <c r="I392">
        <f t="shared" si="65"/>
        <v>7</v>
      </c>
      <c r="O392">
        <f>SUM($C392:$D392)</f>
        <v>5</v>
      </c>
    </row>
    <row r="393" spans="1:25" x14ac:dyDescent="0.45">
      <c r="B393">
        <f t="shared" ref="B393:G393" si="66">SUM(B388:B392)</f>
        <v>14</v>
      </c>
      <c r="C393">
        <f t="shared" si="66"/>
        <v>6</v>
      </c>
      <c r="D393">
        <f t="shared" si="66"/>
        <v>8</v>
      </c>
      <c r="E393">
        <f t="shared" si="66"/>
        <v>0</v>
      </c>
      <c r="G393">
        <f t="shared" si="66"/>
        <v>2</v>
      </c>
      <c r="H393">
        <f>SUM(H387:H392)</f>
        <v>10</v>
      </c>
      <c r="I393">
        <f t="shared" si="65"/>
        <v>40</v>
      </c>
      <c r="K393">
        <f>E393</f>
        <v>0</v>
      </c>
      <c r="L393">
        <f>SUM($K$249:K393)/7.5</f>
        <v>4.8</v>
      </c>
      <c r="M393">
        <f>90-L393</f>
        <v>85.2</v>
      </c>
      <c r="N393">
        <f>D393</f>
        <v>8</v>
      </c>
      <c r="O393">
        <f>SUM($N$248:$N393)</f>
        <v>73</v>
      </c>
      <c r="S393" s="2"/>
      <c r="T393" s="2"/>
      <c r="U393" s="2"/>
      <c r="V393" s="2"/>
      <c r="W393" s="2"/>
    </row>
    <row r="394" spans="1:25" x14ac:dyDescent="0.45">
      <c r="B394" s="6">
        <f t="shared" ref="B394:H394" si="67">B393/37.5</f>
        <v>0.37333333333333335</v>
      </c>
      <c r="C394" s="6">
        <f t="shared" si="67"/>
        <v>0.16</v>
      </c>
      <c r="D394" s="6">
        <f t="shared" si="67"/>
        <v>0.21333333333333335</v>
      </c>
      <c r="E394" s="6">
        <f t="shared" si="67"/>
        <v>0</v>
      </c>
      <c r="F394" s="6"/>
      <c r="G394" s="6">
        <f t="shared" si="67"/>
        <v>5.3333333333333337E-2</v>
      </c>
      <c r="H394" s="6">
        <f t="shared" si="67"/>
        <v>0.26666666666666666</v>
      </c>
    </row>
    <row r="396" spans="1:25" x14ac:dyDescent="0.45">
      <c r="B396" t="s">
        <v>5</v>
      </c>
      <c r="C396" t="s">
        <v>14</v>
      </c>
      <c r="D396" t="s">
        <v>68</v>
      </c>
      <c r="E396" t="s">
        <v>15</v>
      </c>
      <c r="G396" t="s">
        <v>16</v>
      </c>
    </row>
    <row r="397" spans="1:25" x14ac:dyDescent="0.45">
      <c r="A397" s="2">
        <v>44032</v>
      </c>
      <c r="B397">
        <v>2</v>
      </c>
      <c r="C397">
        <v>2</v>
      </c>
      <c r="D397">
        <v>3</v>
      </c>
      <c r="G397">
        <v>1</v>
      </c>
      <c r="I397">
        <f t="shared" ref="I397:I402" si="68">SUM(B397:H397)</f>
        <v>8</v>
      </c>
      <c r="O397">
        <f>SUM($C397:$D397)</f>
        <v>5</v>
      </c>
    </row>
    <row r="398" spans="1:25" x14ac:dyDescent="0.45">
      <c r="A398" s="2">
        <v>44033</v>
      </c>
      <c r="B398">
        <v>2</v>
      </c>
      <c r="C398">
        <v>1</v>
      </c>
      <c r="D398">
        <v>2</v>
      </c>
      <c r="G398">
        <v>3</v>
      </c>
      <c r="I398">
        <f t="shared" si="68"/>
        <v>8</v>
      </c>
      <c r="O398">
        <f>SUM($C398:$D398)</f>
        <v>3</v>
      </c>
    </row>
    <row r="399" spans="1:25" x14ac:dyDescent="0.45">
      <c r="A399" s="2">
        <v>44034</v>
      </c>
      <c r="B399">
        <v>5</v>
      </c>
      <c r="C399">
        <v>1</v>
      </c>
      <c r="G399">
        <v>2</v>
      </c>
      <c r="I399">
        <f t="shared" si="68"/>
        <v>8</v>
      </c>
      <c r="O399">
        <f>SUM($C399:$D399)</f>
        <v>1</v>
      </c>
    </row>
    <row r="400" spans="1:25" x14ac:dyDescent="0.45">
      <c r="A400" s="2">
        <v>44035</v>
      </c>
      <c r="B400">
        <v>3</v>
      </c>
      <c r="C400">
        <v>1</v>
      </c>
      <c r="D400">
        <v>2</v>
      </c>
      <c r="G400">
        <v>2</v>
      </c>
      <c r="I400">
        <f t="shared" si="68"/>
        <v>8</v>
      </c>
      <c r="O400">
        <f>SUM($C400:$D400)</f>
        <v>3</v>
      </c>
    </row>
    <row r="401" spans="1:23" x14ac:dyDescent="0.45">
      <c r="A401" s="2">
        <v>44036</v>
      </c>
      <c r="B401">
        <v>3</v>
      </c>
      <c r="C401">
        <v>2</v>
      </c>
      <c r="G401">
        <v>1</v>
      </c>
      <c r="I401">
        <f t="shared" si="68"/>
        <v>6</v>
      </c>
      <c r="O401">
        <f>SUM($C401:$D401)</f>
        <v>2</v>
      </c>
    </row>
    <row r="402" spans="1:23" x14ac:dyDescent="0.45">
      <c r="B402">
        <f t="shared" ref="B402:G402" si="69">SUM(B397:B401)</f>
        <v>15</v>
      </c>
      <c r="C402">
        <f t="shared" si="69"/>
        <v>7</v>
      </c>
      <c r="D402">
        <f t="shared" si="69"/>
        <v>7</v>
      </c>
      <c r="E402">
        <f t="shared" si="69"/>
        <v>0</v>
      </c>
      <c r="G402">
        <f t="shared" si="69"/>
        <v>9</v>
      </c>
      <c r="H402">
        <f>SUM(H396:H401)</f>
        <v>0</v>
      </c>
      <c r="I402">
        <f t="shared" si="68"/>
        <v>38</v>
      </c>
      <c r="K402">
        <f>E402</f>
        <v>0</v>
      </c>
      <c r="L402">
        <f>SUM($K$249:K402)/7.5</f>
        <v>4.8</v>
      </c>
      <c r="M402">
        <f>90-L402</f>
        <v>85.2</v>
      </c>
      <c r="N402">
        <f>D402</f>
        <v>7</v>
      </c>
      <c r="O402">
        <f>SUM($N$248:$N402)</f>
        <v>80</v>
      </c>
    </row>
    <row r="403" spans="1:23" x14ac:dyDescent="0.45">
      <c r="B403" s="6">
        <f t="shared" ref="B403:H403" si="70">B402/37.5</f>
        <v>0.4</v>
      </c>
      <c r="C403" s="6">
        <f t="shared" si="70"/>
        <v>0.18666666666666668</v>
      </c>
      <c r="D403" s="6">
        <f t="shared" si="70"/>
        <v>0.18666666666666668</v>
      </c>
      <c r="E403" s="6">
        <f t="shared" si="70"/>
        <v>0</v>
      </c>
      <c r="F403" s="6"/>
      <c r="G403" s="6">
        <f t="shared" si="70"/>
        <v>0.24</v>
      </c>
      <c r="H403" s="6">
        <f t="shared" si="70"/>
        <v>0</v>
      </c>
    </row>
    <row r="405" spans="1:23" x14ac:dyDescent="0.45">
      <c r="B405" t="s">
        <v>5</v>
      </c>
      <c r="C405" t="s">
        <v>14</v>
      </c>
      <c r="D405" t="s">
        <v>68</v>
      </c>
      <c r="E405" t="s">
        <v>15</v>
      </c>
      <c r="G405" t="s">
        <v>16</v>
      </c>
    </row>
    <row r="406" spans="1:23" x14ac:dyDescent="0.45">
      <c r="A406" s="2">
        <v>44039</v>
      </c>
      <c r="B406">
        <v>2</v>
      </c>
      <c r="C406">
        <v>3</v>
      </c>
      <c r="D406">
        <v>1</v>
      </c>
      <c r="G406">
        <v>1</v>
      </c>
      <c r="I406">
        <f t="shared" ref="I406:I411" si="71">SUM(B406:H406)</f>
        <v>7</v>
      </c>
      <c r="O406">
        <f>SUM($C406:$D406)</f>
        <v>4</v>
      </c>
      <c r="S406" s="2"/>
      <c r="T406" s="2"/>
      <c r="U406" s="2"/>
      <c r="V406" s="2"/>
      <c r="W406" s="2"/>
    </row>
    <row r="407" spans="1:23" x14ac:dyDescent="0.45">
      <c r="A407" s="2">
        <v>44040</v>
      </c>
      <c r="B407">
        <v>3</v>
      </c>
      <c r="C407">
        <v>2</v>
      </c>
      <c r="D407">
        <v>1</v>
      </c>
      <c r="G407">
        <v>2</v>
      </c>
      <c r="I407">
        <f t="shared" si="71"/>
        <v>8</v>
      </c>
      <c r="O407">
        <f>SUM($C407:$D407)</f>
        <v>3</v>
      </c>
    </row>
    <row r="408" spans="1:23" x14ac:dyDescent="0.45">
      <c r="A408" s="2">
        <v>44041</v>
      </c>
      <c r="B408">
        <v>2.5</v>
      </c>
      <c r="C408">
        <v>2</v>
      </c>
      <c r="D408">
        <v>2</v>
      </c>
      <c r="G408">
        <v>1</v>
      </c>
      <c r="I408">
        <f t="shared" si="71"/>
        <v>7.5</v>
      </c>
      <c r="O408">
        <f>SUM($C408:$D408)</f>
        <v>4</v>
      </c>
    </row>
    <row r="409" spans="1:23" x14ac:dyDescent="0.45">
      <c r="A409" s="2">
        <v>44042</v>
      </c>
      <c r="B409">
        <v>3</v>
      </c>
      <c r="C409">
        <v>1</v>
      </c>
      <c r="D409">
        <v>2</v>
      </c>
      <c r="G409">
        <v>1</v>
      </c>
      <c r="I409">
        <f t="shared" si="71"/>
        <v>7</v>
      </c>
      <c r="O409">
        <f>SUM($C409:$D409)</f>
        <v>3</v>
      </c>
    </row>
    <row r="410" spans="1:23" x14ac:dyDescent="0.45">
      <c r="A410" s="2">
        <v>44043</v>
      </c>
      <c r="B410">
        <v>3</v>
      </c>
      <c r="C410">
        <v>1</v>
      </c>
      <c r="D410">
        <v>2</v>
      </c>
      <c r="G410">
        <v>2</v>
      </c>
      <c r="I410">
        <f t="shared" si="71"/>
        <v>8</v>
      </c>
      <c r="O410">
        <f>SUM($C410:$D410)</f>
        <v>3</v>
      </c>
    </row>
    <row r="411" spans="1:23" x14ac:dyDescent="0.45">
      <c r="B411">
        <f t="shared" ref="B411:G411" si="72">SUM(B406:B410)</f>
        <v>13.5</v>
      </c>
      <c r="C411">
        <f t="shared" si="72"/>
        <v>9</v>
      </c>
      <c r="D411">
        <f t="shared" si="72"/>
        <v>8</v>
      </c>
      <c r="E411">
        <f t="shared" si="72"/>
        <v>0</v>
      </c>
      <c r="G411">
        <f t="shared" si="72"/>
        <v>7</v>
      </c>
      <c r="H411">
        <f>SUM(H405:H410)</f>
        <v>0</v>
      </c>
      <c r="I411">
        <f t="shared" si="71"/>
        <v>37.5</v>
      </c>
      <c r="K411">
        <f>E411</f>
        <v>0</v>
      </c>
      <c r="L411">
        <f>SUM($K$249:K411)/7.5</f>
        <v>4.8</v>
      </c>
      <c r="M411">
        <f>90-L411</f>
        <v>85.2</v>
      </c>
      <c r="N411">
        <f>D411</f>
        <v>8</v>
      </c>
      <c r="O411">
        <f>SUM($N$248:$N411)</f>
        <v>88</v>
      </c>
    </row>
    <row r="412" spans="1:23" x14ac:dyDescent="0.45">
      <c r="B412" s="6">
        <f t="shared" ref="B412:H412" si="73">B411/37.5</f>
        <v>0.36</v>
      </c>
      <c r="C412" s="6">
        <f t="shared" si="73"/>
        <v>0.24</v>
      </c>
      <c r="D412" s="6">
        <f t="shared" si="73"/>
        <v>0.21333333333333335</v>
      </c>
      <c r="E412" s="6">
        <f t="shared" si="73"/>
        <v>0</v>
      </c>
      <c r="F412" s="6"/>
      <c r="G412" s="6">
        <f t="shared" si="73"/>
        <v>0.18666666666666668</v>
      </c>
      <c r="H412" s="6">
        <f t="shared" si="73"/>
        <v>0</v>
      </c>
    </row>
    <row r="414" spans="1:23" x14ac:dyDescent="0.45">
      <c r="B414" t="s">
        <v>5</v>
      </c>
      <c r="C414" t="s">
        <v>14</v>
      </c>
      <c r="D414" t="s">
        <v>68</v>
      </c>
      <c r="E414" t="s">
        <v>15</v>
      </c>
      <c r="G414" t="s">
        <v>16</v>
      </c>
      <c r="T414" s="10"/>
    </row>
    <row r="415" spans="1:23" x14ac:dyDescent="0.45">
      <c r="A415" s="2">
        <v>44053</v>
      </c>
      <c r="B415">
        <v>3</v>
      </c>
      <c r="C415">
        <v>1</v>
      </c>
      <c r="D415">
        <v>1</v>
      </c>
      <c r="G415">
        <v>3</v>
      </c>
      <c r="I415">
        <f t="shared" ref="I415:I420" si="74">SUM(B415:H415)</f>
        <v>8</v>
      </c>
      <c r="O415">
        <f>SUM($C415:$D415)</f>
        <v>2</v>
      </c>
    </row>
    <row r="416" spans="1:23" x14ac:dyDescent="0.45">
      <c r="A416" s="2">
        <v>44054</v>
      </c>
      <c r="B416">
        <v>3</v>
      </c>
      <c r="C416">
        <v>2</v>
      </c>
      <c r="D416">
        <v>2</v>
      </c>
      <c r="G416">
        <v>1</v>
      </c>
      <c r="I416">
        <f t="shared" si="74"/>
        <v>8</v>
      </c>
      <c r="O416">
        <f>SUM($C416:$D416)</f>
        <v>4</v>
      </c>
    </row>
    <row r="417" spans="1:21" x14ac:dyDescent="0.45">
      <c r="A417" s="2">
        <v>44055</v>
      </c>
      <c r="B417">
        <v>3</v>
      </c>
      <c r="C417">
        <v>2</v>
      </c>
      <c r="D417">
        <v>2</v>
      </c>
      <c r="G417">
        <v>1</v>
      </c>
      <c r="I417">
        <f t="shared" si="74"/>
        <v>8</v>
      </c>
      <c r="O417">
        <f>SUM($C417:$D417)</f>
        <v>4</v>
      </c>
      <c r="Q417" s="2"/>
      <c r="R417" s="2"/>
      <c r="S417" s="2"/>
      <c r="T417" s="2"/>
      <c r="U417" s="2"/>
    </row>
    <row r="418" spans="1:21" x14ac:dyDescent="0.45">
      <c r="A418" s="2">
        <v>44056</v>
      </c>
      <c r="B418">
        <v>3</v>
      </c>
      <c r="C418">
        <v>1</v>
      </c>
      <c r="D418">
        <v>2</v>
      </c>
      <c r="G418">
        <v>1</v>
      </c>
      <c r="I418">
        <f t="shared" si="74"/>
        <v>7</v>
      </c>
      <c r="O418">
        <f>SUM($C418:$D418)</f>
        <v>3</v>
      </c>
    </row>
    <row r="419" spans="1:21" x14ac:dyDescent="0.45">
      <c r="A419" s="2">
        <v>44057</v>
      </c>
      <c r="B419">
        <v>3</v>
      </c>
      <c r="C419">
        <v>1</v>
      </c>
      <c r="D419">
        <v>1</v>
      </c>
      <c r="G419">
        <v>1.5</v>
      </c>
      <c r="I419">
        <f t="shared" si="74"/>
        <v>6.5</v>
      </c>
      <c r="O419">
        <f>SUM($C419:$D419)</f>
        <v>2</v>
      </c>
    </row>
    <row r="420" spans="1:21" x14ac:dyDescent="0.45">
      <c r="B420">
        <f t="shared" ref="B420:G420" si="75">SUM(B415:B419)</f>
        <v>15</v>
      </c>
      <c r="C420">
        <f t="shared" si="75"/>
        <v>7</v>
      </c>
      <c r="D420">
        <f t="shared" si="75"/>
        <v>8</v>
      </c>
      <c r="E420">
        <f t="shared" si="75"/>
        <v>0</v>
      </c>
      <c r="G420">
        <f t="shared" si="75"/>
        <v>7.5</v>
      </c>
      <c r="H420">
        <f>SUM(H414:H419)</f>
        <v>0</v>
      </c>
      <c r="I420">
        <f t="shared" si="74"/>
        <v>37.5</v>
      </c>
      <c r="K420">
        <f>E420</f>
        <v>0</v>
      </c>
      <c r="L420">
        <f>SUM($K$249:K420)/7.5</f>
        <v>4.8</v>
      </c>
      <c r="M420">
        <f>90-L420</f>
        <v>85.2</v>
      </c>
      <c r="N420">
        <f>D420</f>
        <v>8</v>
      </c>
      <c r="O420">
        <f>SUM($N$248:$N420)</f>
        <v>96</v>
      </c>
    </row>
    <row r="421" spans="1:21" x14ac:dyDescent="0.45">
      <c r="B421" s="6">
        <f t="shared" ref="B421:H421" si="76">B420/37.5</f>
        <v>0.4</v>
      </c>
      <c r="C421" s="6">
        <f t="shared" si="76"/>
        <v>0.18666666666666668</v>
      </c>
      <c r="D421" s="6">
        <f t="shared" si="76"/>
        <v>0.21333333333333335</v>
      </c>
      <c r="E421" s="6">
        <f t="shared" si="76"/>
        <v>0</v>
      </c>
      <c r="F421" s="6"/>
      <c r="G421" s="6">
        <f t="shared" si="76"/>
        <v>0.2</v>
      </c>
      <c r="H421" s="6">
        <f t="shared" si="76"/>
        <v>0</v>
      </c>
    </row>
    <row r="423" spans="1:21" x14ac:dyDescent="0.45">
      <c r="B423" t="s">
        <v>5</v>
      </c>
      <c r="C423" t="s">
        <v>14</v>
      </c>
      <c r="D423" t="s">
        <v>68</v>
      </c>
      <c r="E423" t="s">
        <v>15</v>
      </c>
      <c r="G423" t="s">
        <v>16</v>
      </c>
    </row>
    <row r="424" spans="1:21" x14ac:dyDescent="0.45">
      <c r="A424" s="2">
        <v>44060</v>
      </c>
      <c r="B424">
        <v>3</v>
      </c>
      <c r="C424">
        <v>1</v>
      </c>
      <c r="G424">
        <v>2.5</v>
      </c>
      <c r="I424">
        <f t="shared" ref="I424:I429" si="77">SUM(B424:H424)</f>
        <v>6.5</v>
      </c>
      <c r="O424">
        <f>SUM($C424:$D424)</f>
        <v>1</v>
      </c>
    </row>
    <row r="425" spans="1:21" x14ac:dyDescent="0.45">
      <c r="A425" s="2">
        <v>44061</v>
      </c>
      <c r="C425">
        <v>2</v>
      </c>
      <c r="D425">
        <v>1</v>
      </c>
      <c r="G425">
        <v>4</v>
      </c>
      <c r="I425">
        <f t="shared" si="77"/>
        <v>7</v>
      </c>
      <c r="O425">
        <f>SUM($C425:$D425)</f>
        <v>3</v>
      </c>
    </row>
    <row r="426" spans="1:21" x14ac:dyDescent="0.45">
      <c r="A426" s="2">
        <v>44062</v>
      </c>
      <c r="B426">
        <v>1</v>
      </c>
      <c r="D426">
        <v>1</v>
      </c>
      <c r="G426">
        <v>5</v>
      </c>
      <c r="I426">
        <f t="shared" si="77"/>
        <v>7</v>
      </c>
      <c r="O426">
        <f>SUM($C426:$D426)</f>
        <v>1</v>
      </c>
    </row>
    <row r="427" spans="1:21" x14ac:dyDescent="0.45">
      <c r="A427" s="2">
        <v>44063</v>
      </c>
      <c r="B427">
        <v>1</v>
      </c>
      <c r="C427">
        <v>2</v>
      </c>
      <c r="G427">
        <v>6</v>
      </c>
      <c r="I427">
        <f t="shared" si="77"/>
        <v>9</v>
      </c>
      <c r="O427">
        <f>SUM($C427:$D427)</f>
        <v>2</v>
      </c>
      <c r="Q427" s="2"/>
      <c r="R427" s="2"/>
      <c r="S427" s="2"/>
      <c r="T427" s="2"/>
      <c r="U427" s="2"/>
    </row>
    <row r="428" spans="1:21" x14ac:dyDescent="0.45">
      <c r="A428" s="2">
        <v>44064</v>
      </c>
      <c r="B428">
        <v>1</v>
      </c>
      <c r="C428">
        <v>2</v>
      </c>
      <c r="G428">
        <v>5</v>
      </c>
      <c r="I428">
        <f t="shared" si="77"/>
        <v>8</v>
      </c>
      <c r="O428">
        <f>SUM($C428:$D428)</f>
        <v>2</v>
      </c>
    </row>
    <row r="429" spans="1:21" x14ac:dyDescent="0.45">
      <c r="B429">
        <f t="shared" ref="B429:G429" si="78">SUM(B424:B428)</f>
        <v>6</v>
      </c>
      <c r="C429">
        <f t="shared" si="78"/>
        <v>7</v>
      </c>
      <c r="D429">
        <f t="shared" si="78"/>
        <v>2</v>
      </c>
      <c r="E429">
        <f t="shared" si="78"/>
        <v>0</v>
      </c>
      <c r="G429">
        <f t="shared" si="78"/>
        <v>22.5</v>
      </c>
      <c r="H429">
        <f>SUM(H423:H428)</f>
        <v>0</v>
      </c>
      <c r="I429">
        <f t="shared" si="77"/>
        <v>37.5</v>
      </c>
      <c r="K429">
        <f>E429</f>
        <v>0</v>
      </c>
      <c r="L429">
        <f>SUM($K$249:K429)/7.5</f>
        <v>4.8</v>
      </c>
      <c r="M429">
        <f>90-L429</f>
        <v>85.2</v>
      </c>
      <c r="N429">
        <f>D429</f>
        <v>2</v>
      </c>
      <c r="O429">
        <f>SUM($N$248:$N429)</f>
        <v>98</v>
      </c>
    </row>
    <row r="430" spans="1:21" x14ac:dyDescent="0.45">
      <c r="B430" s="6">
        <f t="shared" ref="B430:H430" si="79">B429/37.5</f>
        <v>0.16</v>
      </c>
      <c r="C430" s="6">
        <f t="shared" si="79"/>
        <v>0.18666666666666668</v>
      </c>
      <c r="D430" s="6">
        <f t="shared" si="79"/>
        <v>5.3333333333333337E-2</v>
      </c>
      <c r="E430" s="6">
        <f t="shared" si="79"/>
        <v>0</v>
      </c>
      <c r="F430" s="6"/>
      <c r="G430" s="6">
        <f t="shared" si="79"/>
        <v>0.6</v>
      </c>
      <c r="H430" s="6">
        <f t="shared" si="79"/>
        <v>0</v>
      </c>
    </row>
    <row r="432" spans="1:21" x14ac:dyDescent="0.45">
      <c r="B432" t="s">
        <v>5</v>
      </c>
      <c r="C432" t="s">
        <v>14</v>
      </c>
      <c r="D432" t="s">
        <v>68</v>
      </c>
      <c r="E432" t="s">
        <v>15</v>
      </c>
      <c r="G432" t="s">
        <v>16</v>
      </c>
    </row>
    <row r="433" spans="1:22" x14ac:dyDescent="0.45">
      <c r="A433" s="2">
        <v>44067</v>
      </c>
      <c r="B433">
        <v>2</v>
      </c>
      <c r="C433">
        <v>3</v>
      </c>
      <c r="G433">
        <v>3</v>
      </c>
      <c r="I433">
        <f t="shared" ref="I433:I438" si="80">SUM(B433:H433)</f>
        <v>8</v>
      </c>
      <c r="O433">
        <f>SUM($C433:$D433)</f>
        <v>3</v>
      </c>
    </row>
    <row r="434" spans="1:22" x14ac:dyDescent="0.45">
      <c r="A434" s="2">
        <v>44068</v>
      </c>
      <c r="B434">
        <v>4</v>
      </c>
      <c r="C434">
        <v>2</v>
      </c>
      <c r="G434">
        <v>2</v>
      </c>
      <c r="I434">
        <f t="shared" si="80"/>
        <v>8</v>
      </c>
      <c r="O434">
        <f>SUM($C434:$D434)</f>
        <v>2</v>
      </c>
    </row>
    <row r="435" spans="1:22" x14ac:dyDescent="0.45">
      <c r="A435" s="2">
        <v>44069</v>
      </c>
      <c r="B435">
        <v>6</v>
      </c>
      <c r="C435">
        <v>1</v>
      </c>
      <c r="G435">
        <v>1</v>
      </c>
      <c r="I435">
        <f t="shared" si="80"/>
        <v>8</v>
      </c>
      <c r="O435">
        <f>SUM($C435:$D435)</f>
        <v>1</v>
      </c>
      <c r="R435" s="2"/>
      <c r="S435" s="2"/>
      <c r="T435" s="2"/>
      <c r="U435" s="2"/>
      <c r="V435" s="2"/>
    </row>
    <row r="436" spans="1:22" x14ac:dyDescent="0.45">
      <c r="A436" s="2">
        <v>44071</v>
      </c>
      <c r="B436">
        <v>3</v>
      </c>
      <c r="C436">
        <v>2</v>
      </c>
      <c r="G436">
        <v>3</v>
      </c>
      <c r="I436">
        <f t="shared" si="80"/>
        <v>8</v>
      </c>
      <c r="O436">
        <f>SUM($C436:$D436)</f>
        <v>2</v>
      </c>
    </row>
    <row r="437" spans="1:22" x14ac:dyDescent="0.45">
      <c r="A437" s="2">
        <v>44072</v>
      </c>
      <c r="B437">
        <v>2</v>
      </c>
      <c r="C437">
        <v>2</v>
      </c>
      <c r="G437">
        <v>1.5</v>
      </c>
      <c r="I437">
        <f t="shared" si="80"/>
        <v>5.5</v>
      </c>
      <c r="O437">
        <f>SUM($C437:$D437)</f>
        <v>2</v>
      </c>
    </row>
    <row r="438" spans="1:22" x14ac:dyDescent="0.45">
      <c r="B438">
        <f t="shared" ref="B438:G438" si="81">SUM(B433:B437)</f>
        <v>17</v>
      </c>
      <c r="C438">
        <f t="shared" si="81"/>
        <v>10</v>
      </c>
      <c r="D438">
        <f t="shared" si="81"/>
        <v>0</v>
      </c>
      <c r="E438">
        <f t="shared" si="81"/>
        <v>0</v>
      </c>
      <c r="G438">
        <f t="shared" si="81"/>
        <v>10.5</v>
      </c>
      <c r="H438">
        <f>SUM(H432:H437)</f>
        <v>0</v>
      </c>
      <c r="I438">
        <f t="shared" si="80"/>
        <v>37.5</v>
      </c>
      <c r="K438">
        <f>E438</f>
        <v>0</v>
      </c>
      <c r="L438">
        <f>SUM($K$249:K438)/7.5</f>
        <v>4.8</v>
      </c>
      <c r="M438">
        <f>90-L438</f>
        <v>85.2</v>
      </c>
      <c r="N438">
        <f>D438</f>
        <v>0</v>
      </c>
      <c r="O438">
        <f>SUM($N$248:$N438)</f>
        <v>98</v>
      </c>
    </row>
    <row r="439" spans="1:22" x14ac:dyDescent="0.45">
      <c r="B439" s="6">
        <f t="shared" ref="B439:H439" si="82">B438/37.5</f>
        <v>0.45333333333333331</v>
      </c>
      <c r="C439" s="6">
        <f t="shared" si="82"/>
        <v>0.26666666666666666</v>
      </c>
      <c r="D439" s="6">
        <f t="shared" si="82"/>
        <v>0</v>
      </c>
      <c r="E439" s="6">
        <f t="shared" si="82"/>
        <v>0</v>
      </c>
      <c r="F439" s="6"/>
      <c r="G439" s="6">
        <f t="shared" si="82"/>
        <v>0.28000000000000003</v>
      </c>
      <c r="H439" s="6">
        <f t="shared" si="82"/>
        <v>0</v>
      </c>
    </row>
    <row r="441" spans="1:22" x14ac:dyDescent="0.45">
      <c r="B441" t="s">
        <v>5</v>
      </c>
      <c r="C441" t="s">
        <v>14</v>
      </c>
      <c r="D441" t="s">
        <v>68</v>
      </c>
      <c r="E441" t="s">
        <v>15</v>
      </c>
      <c r="G441" t="s">
        <v>16</v>
      </c>
    </row>
    <row r="442" spans="1:22" x14ac:dyDescent="0.45">
      <c r="A442" s="2">
        <v>44067</v>
      </c>
      <c r="B442">
        <v>3</v>
      </c>
      <c r="C442">
        <v>3</v>
      </c>
      <c r="G442">
        <v>1.5</v>
      </c>
      <c r="I442">
        <f t="shared" ref="I442:I447" si="83">SUM(B442:H442)</f>
        <v>7.5</v>
      </c>
      <c r="O442">
        <f>SUM($C442:$D442)</f>
        <v>3</v>
      </c>
    </row>
    <row r="443" spans="1:22" x14ac:dyDescent="0.45">
      <c r="A443" s="2">
        <v>44068</v>
      </c>
      <c r="B443">
        <v>2</v>
      </c>
      <c r="C443">
        <v>3</v>
      </c>
      <c r="G443">
        <v>3</v>
      </c>
      <c r="I443">
        <f t="shared" si="83"/>
        <v>8</v>
      </c>
      <c r="O443">
        <f>SUM($C443:$D443)</f>
        <v>3</v>
      </c>
    </row>
    <row r="444" spans="1:22" x14ac:dyDescent="0.45">
      <c r="A444" s="2">
        <v>44069</v>
      </c>
      <c r="B444">
        <v>2</v>
      </c>
      <c r="C444">
        <v>2</v>
      </c>
      <c r="G444">
        <v>4</v>
      </c>
      <c r="I444">
        <f t="shared" si="83"/>
        <v>8</v>
      </c>
      <c r="O444">
        <f>SUM($C444:$D444)</f>
        <v>2</v>
      </c>
    </row>
    <row r="445" spans="1:22" x14ac:dyDescent="0.45">
      <c r="A445" s="2">
        <v>44071</v>
      </c>
      <c r="B445">
        <v>1</v>
      </c>
      <c r="C445">
        <v>1</v>
      </c>
      <c r="G445">
        <v>2</v>
      </c>
      <c r="H445">
        <v>4</v>
      </c>
      <c r="I445">
        <f t="shared" si="83"/>
        <v>8</v>
      </c>
      <c r="O445">
        <f>SUM($C445:$D445)</f>
        <v>1</v>
      </c>
      <c r="Q445" s="2"/>
      <c r="R445" s="2"/>
      <c r="S445" s="2"/>
      <c r="T445" s="2"/>
    </row>
    <row r="446" spans="1:22" x14ac:dyDescent="0.45">
      <c r="A446" s="2">
        <v>44072</v>
      </c>
      <c r="B446">
        <v>1</v>
      </c>
      <c r="C446">
        <v>2</v>
      </c>
      <c r="G446">
        <v>3</v>
      </c>
      <c r="I446">
        <f t="shared" si="83"/>
        <v>6</v>
      </c>
      <c r="O446">
        <f>SUM($C446:$D446)</f>
        <v>2</v>
      </c>
    </row>
    <row r="447" spans="1:22" x14ac:dyDescent="0.45">
      <c r="B447">
        <f t="shared" ref="B447:G447" si="84">SUM(B442:B446)</f>
        <v>9</v>
      </c>
      <c r="C447">
        <f t="shared" si="84"/>
        <v>11</v>
      </c>
      <c r="D447">
        <f t="shared" si="84"/>
        <v>0</v>
      </c>
      <c r="E447">
        <f t="shared" si="84"/>
        <v>0</v>
      </c>
      <c r="G447">
        <f t="shared" si="84"/>
        <v>13.5</v>
      </c>
      <c r="H447">
        <f>SUM(H441:H446)</f>
        <v>4</v>
      </c>
      <c r="I447">
        <f t="shared" si="83"/>
        <v>37.5</v>
      </c>
      <c r="K447">
        <f>E447</f>
        <v>0</v>
      </c>
      <c r="L447">
        <f>SUM($K$249:K447)/7.5</f>
        <v>4.8</v>
      </c>
      <c r="M447">
        <f>90-L447</f>
        <v>85.2</v>
      </c>
      <c r="N447">
        <f>D447</f>
        <v>0</v>
      </c>
      <c r="O447">
        <f>SUM($N$248:$N447)</f>
        <v>98</v>
      </c>
    </row>
    <row r="448" spans="1:22" x14ac:dyDescent="0.45">
      <c r="B448" s="6">
        <f t="shared" ref="B448:H448" si="85">B447/37.5</f>
        <v>0.24</v>
      </c>
      <c r="C448" s="6">
        <f t="shared" si="85"/>
        <v>0.29333333333333333</v>
      </c>
      <c r="D448" s="6">
        <f t="shared" si="85"/>
        <v>0</v>
      </c>
      <c r="E448" s="6">
        <f t="shared" si="85"/>
        <v>0</v>
      </c>
      <c r="F448" s="6"/>
      <c r="G448" s="6">
        <f t="shared" si="85"/>
        <v>0.36</v>
      </c>
      <c r="H448" s="6">
        <f t="shared" si="85"/>
        <v>0.10666666666666667</v>
      </c>
    </row>
    <row r="450" spans="1:21" x14ac:dyDescent="0.45">
      <c r="B450" t="s">
        <v>5</v>
      </c>
      <c r="C450" t="s">
        <v>14</v>
      </c>
      <c r="D450" t="s">
        <v>68</v>
      </c>
      <c r="E450" t="s">
        <v>15</v>
      </c>
      <c r="G450" t="s">
        <v>16</v>
      </c>
    </row>
    <row r="451" spans="1:21" x14ac:dyDescent="0.45">
      <c r="A451" s="2">
        <v>44081</v>
      </c>
      <c r="H451">
        <v>7.5</v>
      </c>
      <c r="I451">
        <f t="shared" ref="I451:I456" si="86">SUM(B451:H451)</f>
        <v>7.5</v>
      </c>
      <c r="O451">
        <f>SUM($C451:$D451)</f>
        <v>0</v>
      </c>
    </row>
    <row r="452" spans="1:21" x14ac:dyDescent="0.45">
      <c r="A452" s="2">
        <v>44082</v>
      </c>
      <c r="C452">
        <v>2</v>
      </c>
      <c r="G452">
        <v>6</v>
      </c>
      <c r="I452">
        <f t="shared" si="86"/>
        <v>8</v>
      </c>
      <c r="O452">
        <f>SUM($C452:$D452)</f>
        <v>2</v>
      </c>
    </row>
    <row r="453" spans="1:21" x14ac:dyDescent="0.45">
      <c r="A453" s="2">
        <v>44083</v>
      </c>
      <c r="B453">
        <v>4</v>
      </c>
      <c r="C453">
        <v>3</v>
      </c>
      <c r="G453">
        <v>1</v>
      </c>
      <c r="I453">
        <f t="shared" si="86"/>
        <v>8</v>
      </c>
      <c r="O453">
        <f>SUM($C453:$D453)</f>
        <v>3</v>
      </c>
    </row>
    <row r="454" spans="1:21" x14ac:dyDescent="0.45">
      <c r="A454" s="2">
        <v>44084</v>
      </c>
      <c r="B454">
        <v>5</v>
      </c>
      <c r="C454">
        <v>1</v>
      </c>
      <c r="G454">
        <v>1</v>
      </c>
      <c r="I454">
        <f t="shared" si="86"/>
        <v>7</v>
      </c>
      <c r="O454">
        <f>SUM($C454:$D454)</f>
        <v>1</v>
      </c>
    </row>
    <row r="455" spans="1:21" x14ac:dyDescent="0.45">
      <c r="A455" s="2">
        <v>44085</v>
      </c>
      <c r="B455">
        <v>3</v>
      </c>
      <c r="C455">
        <v>3</v>
      </c>
      <c r="G455">
        <v>1</v>
      </c>
      <c r="I455">
        <f t="shared" si="86"/>
        <v>7</v>
      </c>
      <c r="O455">
        <f>SUM($C455:$D455)</f>
        <v>3</v>
      </c>
    </row>
    <row r="456" spans="1:21" x14ac:dyDescent="0.45">
      <c r="B456">
        <f t="shared" ref="B456:G456" si="87">SUM(B451:B455)</f>
        <v>12</v>
      </c>
      <c r="C456">
        <f t="shared" si="87"/>
        <v>9</v>
      </c>
      <c r="D456">
        <f t="shared" si="87"/>
        <v>0</v>
      </c>
      <c r="E456">
        <f t="shared" si="87"/>
        <v>0</v>
      </c>
      <c r="G456">
        <f t="shared" si="87"/>
        <v>9</v>
      </c>
      <c r="H456">
        <f>SUM(H450:H455)</f>
        <v>7.5</v>
      </c>
      <c r="I456">
        <f t="shared" si="86"/>
        <v>37.5</v>
      </c>
      <c r="K456">
        <f>E456</f>
        <v>0</v>
      </c>
      <c r="L456">
        <f>SUM($K$249:K456)/7.5</f>
        <v>4.8</v>
      </c>
      <c r="M456">
        <f>90-L456</f>
        <v>85.2</v>
      </c>
      <c r="N456">
        <f>D456</f>
        <v>0</v>
      </c>
      <c r="O456">
        <f>SUM($N$248:$N456)</f>
        <v>98</v>
      </c>
      <c r="Q456" s="2"/>
      <c r="R456" s="2"/>
      <c r="S456" s="2"/>
      <c r="T456" s="2"/>
      <c r="U456" s="2"/>
    </row>
    <row r="457" spans="1:21" x14ac:dyDescent="0.45">
      <c r="B457" s="6">
        <f t="shared" ref="B457:H457" si="88">B456/37.5</f>
        <v>0.32</v>
      </c>
      <c r="C457" s="6">
        <f t="shared" si="88"/>
        <v>0.24</v>
      </c>
      <c r="D457" s="6">
        <f t="shared" si="88"/>
        <v>0</v>
      </c>
      <c r="E457" s="6">
        <f t="shared" si="88"/>
        <v>0</v>
      </c>
      <c r="F457" s="6"/>
      <c r="G457" s="6">
        <f t="shared" si="88"/>
        <v>0.24</v>
      </c>
      <c r="H457" s="6">
        <f t="shared" si="88"/>
        <v>0.2</v>
      </c>
    </row>
    <row r="459" spans="1:21" x14ac:dyDescent="0.45">
      <c r="B459" t="s">
        <v>5</v>
      </c>
      <c r="C459" t="s">
        <v>14</v>
      </c>
      <c r="D459" t="s">
        <v>68</v>
      </c>
      <c r="E459" t="s">
        <v>15</v>
      </c>
      <c r="G459" t="s">
        <v>16</v>
      </c>
    </row>
    <row r="460" spans="1:21" x14ac:dyDescent="0.45">
      <c r="A460" s="2">
        <v>44088</v>
      </c>
      <c r="B460">
        <v>3</v>
      </c>
      <c r="C460">
        <v>2</v>
      </c>
      <c r="G460">
        <v>2</v>
      </c>
      <c r="I460">
        <f t="shared" ref="I460:I465" si="89">SUM(B460:H460)</f>
        <v>7</v>
      </c>
      <c r="O460">
        <f>SUM($C460:$D460)</f>
        <v>2</v>
      </c>
    </row>
    <row r="461" spans="1:21" x14ac:dyDescent="0.45">
      <c r="A461" s="2">
        <v>44089</v>
      </c>
      <c r="B461">
        <v>3</v>
      </c>
      <c r="C461">
        <v>4</v>
      </c>
      <c r="G461">
        <v>1</v>
      </c>
      <c r="I461">
        <f t="shared" si="89"/>
        <v>8</v>
      </c>
      <c r="O461">
        <f>SUM($C461:$D461)</f>
        <v>4</v>
      </c>
    </row>
    <row r="462" spans="1:21" x14ac:dyDescent="0.45">
      <c r="A462" s="2">
        <v>44090</v>
      </c>
      <c r="B462">
        <v>3</v>
      </c>
      <c r="C462">
        <v>4</v>
      </c>
      <c r="G462">
        <v>1</v>
      </c>
      <c r="I462">
        <f t="shared" si="89"/>
        <v>8</v>
      </c>
      <c r="O462">
        <f>SUM($C462:$D462)</f>
        <v>4</v>
      </c>
    </row>
    <row r="463" spans="1:21" x14ac:dyDescent="0.45">
      <c r="A463" s="2">
        <v>44091</v>
      </c>
      <c r="B463">
        <v>2</v>
      </c>
      <c r="C463">
        <v>1</v>
      </c>
      <c r="G463">
        <v>1</v>
      </c>
      <c r="H463">
        <v>4</v>
      </c>
      <c r="I463">
        <f t="shared" si="89"/>
        <v>8</v>
      </c>
      <c r="O463">
        <f>SUM($C463:$D463)</f>
        <v>1</v>
      </c>
    </row>
    <row r="464" spans="1:21" x14ac:dyDescent="0.45">
      <c r="A464" s="2">
        <v>44092</v>
      </c>
      <c r="B464">
        <v>4</v>
      </c>
      <c r="C464">
        <v>4</v>
      </c>
      <c r="I464">
        <f t="shared" si="89"/>
        <v>8</v>
      </c>
      <c r="O464">
        <f>SUM($C464:$D464)</f>
        <v>4</v>
      </c>
    </row>
    <row r="465" spans="1:22" x14ac:dyDescent="0.45">
      <c r="B465">
        <f t="shared" ref="B465:G465" si="90">SUM(B460:B464)</f>
        <v>15</v>
      </c>
      <c r="C465">
        <f t="shared" si="90"/>
        <v>15</v>
      </c>
      <c r="D465">
        <f t="shared" si="90"/>
        <v>0</v>
      </c>
      <c r="E465">
        <f t="shared" si="90"/>
        <v>0</v>
      </c>
      <c r="G465">
        <f t="shared" si="90"/>
        <v>5</v>
      </c>
      <c r="H465">
        <f>SUM(H459:H464)</f>
        <v>4</v>
      </c>
      <c r="I465">
        <f t="shared" si="89"/>
        <v>39</v>
      </c>
      <c r="K465">
        <f>E465</f>
        <v>0</v>
      </c>
      <c r="L465">
        <f>SUM($K$249:K465)/7.5</f>
        <v>4.8</v>
      </c>
      <c r="M465">
        <f>90-L465</f>
        <v>85.2</v>
      </c>
      <c r="N465">
        <f>D465</f>
        <v>0</v>
      </c>
      <c r="O465">
        <f>SUM($N$248:$N465)</f>
        <v>98</v>
      </c>
    </row>
    <row r="466" spans="1:22" x14ac:dyDescent="0.45">
      <c r="B466" s="6">
        <f t="shared" ref="B466:H466" si="91">B465/37.5</f>
        <v>0.4</v>
      </c>
      <c r="C466" s="6">
        <f t="shared" si="91"/>
        <v>0.4</v>
      </c>
      <c r="D466" s="6">
        <f t="shared" si="91"/>
        <v>0</v>
      </c>
      <c r="E466" s="6">
        <f t="shared" si="91"/>
        <v>0</v>
      </c>
      <c r="F466" s="6"/>
      <c r="G466" s="6">
        <f t="shared" si="91"/>
        <v>0.13333333333333333</v>
      </c>
      <c r="H466" s="6">
        <f t="shared" si="91"/>
        <v>0.10666666666666667</v>
      </c>
      <c r="R466" s="2"/>
      <c r="S466" s="2"/>
      <c r="T466" s="2"/>
      <c r="U466" s="2"/>
    </row>
    <row r="468" spans="1:22" x14ac:dyDescent="0.45">
      <c r="B468" t="s">
        <v>5</v>
      </c>
      <c r="C468" t="s">
        <v>14</v>
      </c>
      <c r="D468" t="s">
        <v>68</v>
      </c>
      <c r="E468" t="s">
        <v>15</v>
      </c>
      <c r="G468" t="s">
        <v>16</v>
      </c>
      <c r="H468" t="s">
        <v>238</v>
      </c>
    </row>
    <row r="469" spans="1:22" x14ac:dyDescent="0.45">
      <c r="A469" s="2">
        <v>44095</v>
      </c>
      <c r="B469">
        <v>3</v>
      </c>
      <c r="C469">
        <v>3</v>
      </c>
      <c r="G469">
        <v>2</v>
      </c>
      <c r="I469">
        <f t="shared" ref="I469:I474" si="92">SUM(B469:H469)</f>
        <v>8</v>
      </c>
      <c r="O469">
        <f>SUM($C469:$D469)</f>
        <v>3</v>
      </c>
    </row>
    <row r="470" spans="1:22" x14ac:dyDescent="0.45">
      <c r="A470" s="2">
        <v>44096</v>
      </c>
      <c r="B470">
        <v>3</v>
      </c>
      <c r="C470">
        <v>3</v>
      </c>
      <c r="G470">
        <v>0.5</v>
      </c>
      <c r="H470">
        <v>1</v>
      </c>
      <c r="I470">
        <f t="shared" si="92"/>
        <v>7.5</v>
      </c>
      <c r="O470">
        <f>SUM($C470:$D470)</f>
        <v>3</v>
      </c>
    </row>
    <row r="471" spans="1:22" x14ac:dyDescent="0.45">
      <c r="A471" s="2">
        <v>44097</v>
      </c>
      <c r="B471">
        <v>1</v>
      </c>
      <c r="C471">
        <v>4</v>
      </c>
      <c r="H471">
        <v>3</v>
      </c>
      <c r="I471">
        <f t="shared" si="92"/>
        <v>8</v>
      </c>
      <c r="O471">
        <f>SUM($C471:$D471)</f>
        <v>4</v>
      </c>
    </row>
    <row r="472" spans="1:22" x14ac:dyDescent="0.45">
      <c r="A472" s="2">
        <v>44098</v>
      </c>
      <c r="B472">
        <v>2</v>
      </c>
      <c r="C472">
        <v>2</v>
      </c>
      <c r="G472">
        <v>1</v>
      </c>
      <c r="H472">
        <v>3</v>
      </c>
      <c r="I472">
        <f t="shared" si="92"/>
        <v>8</v>
      </c>
      <c r="O472">
        <f>SUM($C472:$D472)</f>
        <v>2</v>
      </c>
    </row>
    <row r="473" spans="1:22" x14ac:dyDescent="0.45">
      <c r="A473" s="2">
        <v>44099</v>
      </c>
      <c r="B473">
        <v>2</v>
      </c>
      <c r="C473">
        <v>2</v>
      </c>
      <c r="G473">
        <v>1</v>
      </c>
      <c r="H473">
        <v>2</v>
      </c>
      <c r="I473">
        <f t="shared" si="92"/>
        <v>7</v>
      </c>
      <c r="O473">
        <f>SUM($C473:$D473)</f>
        <v>2</v>
      </c>
      <c r="R473" s="2"/>
      <c r="S473" s="2"/>
      <c r="T473" s="2"/>
    </row>
    <row r="474" spans="1:22" x14ac:dyDescent="0.45">
      <c r="B474">
        <f t="shared" ref="B474:G474" si="93">SUM(B469:B473)</f>
        <v>11</v>
      </c>
      <c r="C474">
        <f t="shared" si="93"/>
        <v>14</v>
      </c>
      <c r="D474">
        <f t="shared" si="93"/>
        <v>0</v>
      </c>
      <c r="E474">
        <f t="shared" si="93"/>
        <v>0</v>
      </c>
      <c r="G474">
        <f t="shared" si="93"/>
        <v>4.5</v>
      </c>
      <c r="H474">
        <f>SUM(H468:H473)</f>
        <v>9</v>
      </c>
      <c r="I474">
        <f t="shared" si="92"/>
        <v>38.5</v>
      </c>
      <c r="K474">
        <f>E474</f>
        <v>0</v>
      </c>
      <c r="L474">
        <f>SUM($K$249:K474)/7.5</f>
        <v>4.8</v>
      </c>
      <c r="M474">
        <f>90-L474</f>
        <v>85.2</v>
      </c>
      <c r="N474">
        <f>D474</f>
        <v>0</v>
      </c>
      <c r="O474">
        <f>SUM($N$248:$N474)</f>
        <v>98</v>
      </c>
    </row>
    <row r="475" spans="1:22" x14ac:dyDescent="0.45">
      <c r="B475" s="6">
        <f t="shared" ref="B475:H475" si="94">B474/37.5</f>
        <v>0.29333333333333333</v>
      </c>
      <c r="C475" s="6">
        <f t="shared" si="94"/>
        <v>0.37333333333333335</v>
      </c>
      <c r="D475" s="6">
        <f t="shared" si="94"/>
        <v>0</v>
      </c>
      <c r="E475" s="6">
        <f t="shared" si="94"/>
        <v>0</v>
      </c>
      <c r="F475" s="6"/>
      <c r="G475" s="6">
        <f t="shared" si="94"/>
        <v>0.12</v>
      </c>
      <c r="H475" s="6">
        <f t="shared" si="94"/>
        <v>0.24</v>
      </c>
    </row>
    <row r="476" spans="1:22" x14ac:dyDescent="0.45">
      <c r="R476" s="2"/>
      <c r="S476" s="2"/>
      <c r="T476" s="2"/>
      <c r="U476" s="2"/>
      <c r="V476" s="2"/>
    </row>
    <row r="477" spans="1:22" x14ac:dyDescent="0.45">
      <c r="B477" t="s">
        <v>5</v>
      </c>
      <c r="C477" t="s">
        <v>14</v>
      </c>
      <c r="D477" t="s">
        <v>68</v>
      </c>
      <c r="E477" t="s">
        <v>15</v>
      </c>
      <c r="G477" t="s">
        <v>16</v>
      </c>
      <c r="H477" t="s">
        <v>238</v>
      </c>
    </row>
    <row r="478" spans="1:22" x14ac:dyDescent="0.45">
      <c r="A478" s="2">
        <v>44102</v>
      </c>
      <c r="B478">
        <v>1</v>
      </c>
      <c r="C478">
        <v>3</v>
      </c>
      <c r="G478">
        <v>2</v>
      </c>
      <c r="H478">
        <v>2</v>
      </c>
      <c r="I478">
        <f t="shared" ref="I478:I483" si="95">SUM(B478:H478)</f>
        <v>8</v>
      </c>
      <c r="O478">
        <f>SUM($C478:$D478)</f>
        <v>3</v>
      </c>
    </row>
    <row r="479" spans="1:22" x14ac:dyDescent="0.45">
      <c r="A479" s="2">
        <v>44103</v>
      </c>
      <c r="B479">
        <v>1</v>
      </c>
      <c r="C479">
        <v>4</v>
      </c>
      <c r="G479">
        <v>0.5</v>
      </c>
      <c r="H479">
        <v>2</v>
      </c>
      <c r="I479">
        <f t="shared" si="95"/>
        <v>7.5</v>
      </c>
      <c r="O479">
        <f>SUM($C479:$D479)</f>
        <v>4</v>
      </c>
    </row>
    <row r="480" spans="1:22" x14ac:dyDescent="0.45">
      <c r="A480" s="2">
        <v>44104</v>
      </c>
      <c r="B480">
        <v>1</v>
      </c>
      <c r="C480">
        <v>2</v>
      </c>
      <c r="G480">
        <v>2</v>
      </c>
      <c r="H480">
        <v>2</v>
      </c>
      <c r="I480">
        <f t="shared" si="95"/>
        <v>7</v>
      </c>
      <c r="O480">
        <f>SUM($C480:$D480)</f>
        <v>2</v>
      </c>
    </row>
    <row r="481" spans="1:22" x14ac:dyDescent="0.45">
      <c r="A481" s="2">
        <v>44105</v>
      </c>
      <c r="B481">
        <v>1</v>
      </c>
      <c r="C481">
        <v>1</v>
      </c>
      <c r="G481">
        <v>2</v>
      </c>
      <c r="H481" s="11">
        <v>3</v>
      </c>
      <c r="I481">
        <f t="shared" si="95"/>
        <v>7</v>
      </c>
      <c r="O481">
        <f>SUM($C481:$D481)</f>
        <v>1</v>
      </c>
    </row>
    <row r="482" spans="1:22" x14ac:dyDescent="0.45">
      <c r="A482" s="2">
        <v>44106</v>
      </c>
      <c r="B482">
        <v>3</v>
      </c>
      <c r="C482">
        <v>4</v>
      </c>
      <c r="G482">
        <v>1</v>
      </c>
      <c r="I482">
        <f t="shared" si="95"/>
        <v>8</v>
      </c>
      <c r="O482">
        <f>SUM($C482:$D482)</f>
        <v>4</v>
      </c>
    </row>
    <row r="483" spans="1:22" x14ac:dyDescent="0.45">
      <c r="B483">
        <f t="shared" ref="B483:G483" si="96">SUM(B478:B482)</f>
        <v>7</v>
      </c>
      <c r="C483">
        <f t="shared" si="96"/>
        <v>14</v>
      </c>
      <c r="D483">
        <f t="shared" si="96"/>
        <v>0</v>
      </c>
      <c r="E483">
        <f t="shared" si="96"/>
        <v>0</v>
      </c>
      <c r="G483">
        <f t="shared" si="96"/>
        <v>7.5</v>
      </c>
      <c r="H483">
        <f>SUM(H477:H482)</f>
        <v>9</v>
      </c>
      <c r="I483">
        <f t="shared" si="95"/>
        <v>37.5</v>
      </c>
      <c r="K483">
        <f>E483</f>
        <v>0</v>
      </c>
      <c r="L483">
        <f>SUM($K$249:K483)/7.5</f>
        <v>4.8</v>
      </c>
      <c r="M483">
        <f>90-L483</f>
        <v>85.2</v>
      </c>
      <c r="N483">
        <f>D483</f>
        <v>0</v>
      </c>
      <c r="O483">
        <f>SUM($N$248:$N483)</f>
        <v>98</v>
      </c>
    </row>
    <row r="484" spans="1:22" x14ac:dyDescent="0.45">
      <c r="B484" s="6">
        <f t="shared" ref="B484:H484" si="97">B483/37.5</f>
        <v>0.18666666666666668</v>
      </c>
      <c r="C484" s="6">
        <f t="shared" si="97"/>
        <v>0.37333333333333335</v>
      </c>
      <c r="D484" s="6">
        <f t="shared" si="97"/>
        <v>0</v>
      </c>
      <c r="E484" s="6">
        <f t="shared" si="97"/>
        <v>0</v>
      </c>
      <c r="F484" s="6"/>
      <c r="G484" s="6">
        <f t="shared" si="97"/>
        <v>0.2</v>
      </c>
      <c r="H484" s="6">
        <f t="shared" si="97"/>
        <v>0.24</v>
      </c>
    </row>
    <row r="485" spans="1:22" x14ac:dyDescent="0.45">
      <c r="S485" s="2"/>
      <c r="T485" s="2"/>
      <c r="U485" s="2"/>
      <c r="V485" s="2"/>
    </row>
    <row r="487" spans="1:22" x14ac:dyDescent="0.45">
      <c r="B487" t="s">
        <v>5</v>
      </c>
      <c r="C487" t="s">
        <v>14</v>
      </c>
      <c r="D487" t="s">
        <v>68</v>
      </c>
      <c r="E487" t="s">
        <v>15</v>
      </c>
      <c r="G487" t="s">
        <v>16</v>
      </c>
      <c r="H487" t="s">
        <v>246</v>
      </c>
    </row>
    <row r="488" spans="1:22" x14ac:dyDescent="0.45">
      <c r="A488" s="2">
        <v>44109</v>
      </c>
      <c r="H488" s="13">
        <v>22.5</v>
      </c>
      <c r="I488">
        <f>SUM(B488:H488)</f>
        <v>22.5</v>
      </c>
      <c r="O488">
        <f>SUM($C488:$D488)</f>
        <v>0</v>
      </c>
    </row>
    <row r="489" spans="1:22" x14ac:dyDescent="0.45">
      <c r="A489" s="2">
        <v>44112</v>
      </c>
      <c r="B489">
        <v>3</v>
      </c>
      <c r="C489">
        <v>3</v>
      </c>
      <c r="G489">
        <v>1.5</v>
      </c>
      <c r="I489">
        <f>SUM(B489:H489)</f>
        <v>7.5</v>
      </c>
      <c r="O489">
        <f>SUM($C489:$D489)</f>
        <v>3</v>
      </c>
    </row>
    <row r="490" spans="1:22" x14ac:dyDescent="0.45">
      <c r="A490" s="2">
        <v>44113</v>
      </c>
      <c r="B490">
        <v>3</v>
      </c>
      <c r="C490">
        <v>3</v>
      </c>
      <c r="G490">
        <v>1.5</v>
      </c>
      <c r="I490">
        <f>SUM(B490:H490)</f>
        <v>7.5</v>
      </c>
      <c r="O490">
        <f>SUM($C490:$D490)</f>
        <v>3</v>
      </c>
    </row>
    <row r="491" spans="1:22" x14ac:dyDescent="0.45">
      <c r="B491">
        <f>SUM(B488:B490)</f>
        <v>6</v>
      </c>
      <c r="C491">
        <f>SUM(C488:C490)</f>
        <v>6</v>
      </c>
      <c r="D491">
        <f>SUM(D488:D490)</f>
        <v>0</v>
      </c>
      <c r="E491">
        <f>SUM(E488:E490)</f>
        <v>0</v>
      </c>
      <c r="G491">
        <f>SUM(G488:G490)</f>
        <v>3</v>
      </c>
      <c r="H491">
        <f>SUM(H487:H490)</f>
        <v>22.5</v>
      </c>
      <c r="I491">
        <f>SUM(B491:H491)</f>
        <v>37.5</v>
      </c>
      <c r="K491">
        <f>E491</f>
        <v>0</v>
      </c>
      <c r="L491">
        <f>SUM($K$249:K491)/7.5</f>
        <v>4.8</v>
      </c>
      <c r="M491">
        <f>90-L491</f>
        <v>85.2</v>
      </c>
      <c r="N491">
        <f>D491</f>
        <v>0</v>
      </c>
      <c r="O491">
        <f>SUM($N$248:$N491)</f>
        <v>98</v>
      </c>
    </row>
    <row r="492" spans="1:22" x14ac:dyDescent="0.45">
      <c r="B492" s="6">
        <f t="shared" ref="B492:H492" si="98">B491/37.5</f>
        <v>0.16</v>
      </c>
      <c r="C492" s="6">
        <f t="shared" si="98"/>
        <v>0.16</v>
      </c>
      <c r="D492" s="6">
        <f t="shared" si="98"/>
        <v>0</v>
      </c>
      <c r="E492" s="6">
        <f t="shared" si="98"/>
        <v>0</v>
      </c>
      <c r="F492" s="6"/>
      <c r="G492" s="6">
        <f t="shared" si="98"/>
        <v>0.08</v>
      </c>
      <c r="H492" s="6">
        <f t="shared" si="98"/>
        <v>0.6</v>
      </c>
    </row>
    <row r="493" spans="1:22" x14ac:dyDescent="0.45">
      <c r="Q493" s="2"/>
      <c r="R493" s="2"/>
      <c r="S493" s="2"/>
      <c r="T493" s="2"/>
      <c r="U493" s="2"/>
    </row>
    <row r="494" spans="1:22" x14ac:dyDescent="0.45">
      <c r="B494" t="s">
        <v>5</v>
      </c>
      <c r="C494" t="s">
        <v>14</v>
      </c>
      <c r="D494" t="s">
        <v>68</v>
      </c>
      <c r="E494" t="s">
        <v>15</v>
      </c>
      <c r="G494" t="s">
        <v>16</v>
      </c>
      <c r="H494" t="s">
        <v>238</v>
      </c>
    </row>
    <row r="495" spans="1:22" x14ac:dyDescent="0.45">
      <c r="A495" s="2">
        <v>44116</v>
      </c>
      <c r="H495" s="13">
        <v>7.5</v>
      </c>
      <c r="I495">
        <f t="shared" ref="I495:I500" si="99">SUM(B495:H495)</f>
        <v>7.5</v>
      </c>
      <c r="O495">
        <f>SUM($C495:$D495)</f>
        <v>0</v>
      </c>
    </row>
    <row r="496" spans="1:22" x14ac:dyDescent="0.45">
      <c r="A496" s="2">
        <v>44117</v>
      </c>
      <c r="B496">
        <v>1.5</v>
      </c>
      <c r="C496">
        <v>4</v>
      </c>
      <c r="G496">
        <v>2</v>
      </c>
      <c r="I496">
        <f t="shared" si="99"/>
        <v>7.5</v>
      </c>
      <c r="O496">
        <f>SUM($C496:$D496)</f>
        <v>4</v>
      </c>
    </row>
    <row r="497" spans="1:24" x14ac:dyDescent="0.45">
      <c r="A497" s="2">
        <v>44118</v>
      </c>
      <c r="B497">
        <v>3</v>
      </c>
      <c r="C497">
        <v>3</v>
      </c>
      <c r="G497">
        <v>1</v>
      </c>
      <c r="H497">
        <v>1</v>
      </c>
      <c r="I497">
        <f t="shared" si="99"/>
        <v>8</v>
      </c>
      <c r="O497">
        <f>SUM($C497:$D497)</f>
        <v>3</v>
      </c>
    </row>
    <row r="498" spans="1:24" x14ac:dyDescent="0.45">
      <c r="A498" s="2">
        <v>44119</v>
      </c>
      <c r="B498">
        <v>3</v>
      </c>
      <c r="C498">
        <v>2</v>
      </c>
      <c r="G498">
        <v>2</v>
      </c>
      <c r="H498" s="11"/>
      <c r="I498">
        <f t="shared" si="99"/>
        <v>7</v>
      </c>
      <c r="O498">
        <f>SUM($C498:$D498)</f>
        <v>2</v>
      </c>
    </row>
    <row r="499" spans="1:24" x14ac:dyDescent="0.45">
      <c r="A499" s="2">
        <v>44120</v>
      </c>
      <c r="B499">
        <v>0.5</v>
      </c>
      <c r="C499">
        <v>2</v>
      </c>
      <c r="H499" s="13">
        <v>5</v>
      </c>
      <c r="I499">
        <f t="shared" si="99"/>
        <v>7.5</v>
      </c>
      <c r="O499">
        <f>SUM($C499:$D499)</f>
        <v>2</v>
      </c>
    </row>
    <row r="500" spans="1:24" x14ac:dyDescent="0.45">
      <c r="B500">
        <f t="shared" ref="B500:G500" si="100">SUM(B495:B499)</f>
        <v>8</v>
      </c>
      <c r="C500">
        <f t="shared" si="100"/>
        <v>11</v>
      </c>
      <c r="D500">
        <f t="shared" si="100"/>
        <v>0</v>
      </c>
      <c r="E500">
        <f t="shared" si="100"/>
        <v>0</v>
      </c>
      <c r="G500">
        <f t="shared" si="100"/>
        <v>5</v>
      </c>
      <c r="H500">
        <f>SUM(H494:H499)</f>
        <v>13.5</v>
      </c>
      <c r="I500">
        <f t="shared" si="99"/>
        <v>37.5</v>
      </c>
      <c r="K500">
        <f>E500</f>
        <v>0</v>
      </c>
      <c r="L500">
        <f>SUM($K$249:K500)/7.5</f>
        <v>4.8</v>
      </c>
      <c r="M500">
        <f>90-L500</f>
        <v>85.2</v>
      </c>
      <c r="N500">
        <f>D500</f>
        <v>0</v>
      </c>
      <c r="O500">
        <f>SUM($N$248:$N500)</f>
        <v>98</v>
      </c>
      <c r="T500" s="2">
        <v>44130</v>
      </c>
      <c r="U500" s="2">
        <v>44131</v>
      </c>
      <c r="V500" s="2">
        <v>44132</v>
      </c>
      <c r="W500" s="2">
        <v>44133</v>
      </c>
      <c r="X500" s="2">
        <v>44134</v>
      </c>
    </row>
    <row r="501" spans="1:24" x14ac:dyDescent="0.45">
      <c r="B501" s="6">
        <f t="shared" ref="B501:H501" si="101">B500/37.5</f>
        <v>0.21333333333333335</v>
      </c>
      <c r="C501" s="6">
        <f t="shared" si="101"/>
        <v>0.29333333333333333</v>
      </c>
      <c r="D501" s="6">
        <f t="shared" si="101"/>
        <v>0</v>
      </c>
      <c r="E501" s="6">
        <f t="shared" si="101"/>
        <v>0</v>
      </c>
      <c r="F501" s="6"/>
      <c r="G501" s="6">
        <f t="shared" si="101"/>
        <v>0.13333333333333333</v>
      </c>
      <c r="H501" s="6">
        <f t="shared" si="101"/>
        <v>0.36</v>
      </c>
      <c r="S501" t="s">
        <v>70</v>
      </c>
      <c r="W501" t="s">
        <v>262</v>
      </c>
    </row>
    <row r="502" spans="1:24" x14ac:dyDescent="0.45">
      <c r="S502" t="s">
        <v>71</v>
      </c>
      <c r="T502" t="s">
        <v>86</v>
      </c>
      <c r="U502" t="s">
        <v>86</v>
      </c>
      <c r="V502" t="s">
        <v>86</v>
      </c>
      <c r="W502" t="s">
        <v>86</v>
      </c>
      <c r="X502" t="s">
        <v>263</v>
      </c>
    </row>
    <row r="503" spans="1:24" x14ac:dyDescent="0.45">
      <c r="B503" t="s">
        <v>5</v>
      </c>
      <c r="C503" t="s">
        <v>14</v>
      </c>
      <c r="D503" t="s">
        <v>68</v>
      </c>
      <c r="E503" t="s">
        <v>15</v>
      </c>
      <c r="G503" t="s">
        <v>16</v>
      </c>
      <c r="H503" t="s">
        <v>238</v>
      </c>
      <c r="S503" t="s">
        <v>72</v>
      </c>
      <c r="T503" t="s">
        <v>5</v>
      </c>
      <c r="U503" t="s">
        <v>258</v>
      </c>
      <c r="V503" t="s">
        <v>5</v>
      </c>
      <c r="W503" t="s">
        <v>5</v>
      </c>
      <c r="X503" t="s">
        <v>263</v>
      </c>
    </row>
    <row r="504" spans="1:24" x14ac:dyDescent="0.45">
      <c r="A504" s="2">
        <v>44123</v>
      </c>
      <c r="B504">
        <v>4</v>
      </c>
      <c r="C504">
        <v>2</v>
      </c>
      <c r="G504">
        <v>2</v>
      </c>
      <c r="H504" s="13"/>
      <c r="I504">
        <f t="shared" ref="I504:I509" si="102">SUM(B504:H504)</f>
        <v>8</v>
      </c>
      <c r="O504">
        <f>SUM($C504:$D504)</f>
        <v>2</v>
      </c>
      <c r="S504" t="s">
        <v>73</v>
      </c>
      <c r="T504" t="s">
        <v>5</v>
      </c>
      <c r="U504" t="s">
        <v>86</v>
      </c>
      <c r="V504" t="s">
        <v>259</v>
      </c>
      <c r="W504" t="s">
        <v>5</v>
      </c>
    </row>
    <row r="505" spans="1:24" x14ac:dyDescent="0.45">
      <c r="A505" s="2">
        <v>44124</v>
      </c>
      <c r="B505">
        <v>3</v>
      </c>
      <c r="C505">
        <v>4</v>
      </c>
      <c r="G505">
        <v>1</v>
      </c>
      <c r="I505">
        <f t="shared" si="102"/>
        <v>8</v>
      </c>
      <c r="O505">
        <f>SUM($C505:$D505)</f>
        <v>4</v>
      </c>
      <c r="S505" t="s">
        <v>74</v>
      </c>
      <c r="T505" t="s">
        <v>81</v>
      </c>
      <c r="U505" t="s">
        <v>86</v>
      </c>
      <c r="V505" t="s">
        <v>86</v>
      </c>
    </row>
    <row r="506" spans="1:24" x14ac:dyDescent="0.45">
      <c r="A506" s="2">
        <v>44125</v>
      </c>
      <c r="B506">
        <v>3</v>
      </c>
      <c r="C506">
        <v>4</v>
      </c>
      <c r="G506">
        <v>1</v>
      </c>
      <c r="I506">
        <f t="shared" si="102"/>
        <v>8</v>
      </c>
      <c r="O506">
        <f>SUM($C506:$D506)</f>
        <v>4</v>
      </c>
      <c r="S506" t="s">
        <v>75</v>
      </c>
      <c r="T506" t="s">
        <v>5</v>
      </c>
      <c r="U506" t="s">
        <v>86</v>
      </c>
      <c r="V506" t="s">
        <v>5</v>
      </c>
      <c r="W506" t="s">
        <v>261</v>
      </c>
    </row>
    <row r="507" spans="1:24" x14ac:dyDescent="0.45">
      <c r="A507" s="2">
        <v>44126</v>
      </c>
      <c r="B507">
        <v>3</v>
      </c>
      <c r="C507">
        <v>1</v>
      </c>
      <c r="G507">
        <v>0.5</v>
      </c>
      <c r="H507" s="11">
        <v>3</v>
      </c>
      <c r="I507">
        <f t="shared" si="102"/>
        <v>7.5</v>
      </c>
      <c r="O507">
        <f>SUM($C507:$D507)</f>
        <v>1</v>
      </c>
      <c r="S507" t="s">
        <v>76</v>
      </c>
      <c r="T507" t="s">
        <v>257</v>
      </c>
      <c r="U507" t="s">
        <v>5</v>
      </c>
      <c r="V507" t="s">
        <v>260</v>
      </c>
      <c r="W507" t="s">
        <v>261</v>
      </c>
    </row>
    <row r="508" spans="1:24" x14ac:dyDescent="0.45">
      <c r="A508" s="2">
        <v>44127</v>
      </c>
      <c r="B508">
        <v>5</v>
      </c>
      <c r="C508">
        <v>2</v>
      </c>
      <c r="G508">
        <v>0.5</v>
      </c>
      <c r="H508" s="13"/>
      <c r="I508">
        <f t="shared" si="102"/>
        <v>7.5</v>
      </c>
      <c r="O508">
        <f>SUM($C508:$D508)</f>
        <v>2</v>
      </c>
      <c r="S508" t="s">
        <v>77</v>
      </c>
      <c r="T508" t="s">
        <v>5</v>
      </c>
      <c r="U508" t="s">
        <v>259</v>
      </c>
      <c r="V508" t="s">
        <v>5</v>
      </c>
      <c r="W508" t="s">
        <v>261</v>
      </c>
      <c r="X508" t="s">
        <v>261</v>
      </c>
    </row>
    <row r="509" spans="1:24" x14ac:dyDescent="0.45">
      <c r="B509">
        <f t="shared" ref="B509:G509" si="103">SUM(B504:B508)</f>
        <v>18</v>
      </c>
      <c r="C509">
        <f t="shared" si="103"/>
        <v>13</v>
      </c>
      <c r="D509">
        <f t="shared" si="103"/>
        <v>0</v>
      </c>
      <c r="E509">
        <f t="shared" si="103"/>
        <v>0</v>
      </c>
      <c r="G509">
        <f t="shared" si="103"/>
        <v>5</v>
      </c>
      <c r="H509">
        <f>SUM(H503:H508)</f>
        <v>3</v>
      </c>
      <c r="I509">
        <f t="shared" si="102"/>
        <v>39</v>
      </c>
      <c r="K509">
        <f>E509</f>
        <v>0</v>
      </c>
      <c r="L509">
        <f>SUM($K$249:K509)/7.5</f>
        <v>4.8</v>
      </c>
      <c r="M509">
        <f>90-L509</f>
        <v>85.2</v>
      </c>
      <c r="N509">
        <f>D509</f>
        <v>0</v>
      </c>
      <c r="O509">
        <f>SUM($N$248:$N509)</f>
        <v>98</v>
      </c>
      <c r="S509" t="s">
        <v>78</v>
      </c>
      <c r="T509" t="s">
        <v>5</v>
      </c>
      <c r="U509" t="s">
        <v>259</v>
      </c>
      <c r="V509" t="s">
        <v>259</v>
      </c>
      <c r="W509" t="s">
        <v>261</v>
      </c>
      <c r="X509" t="s">
        <v>256</v>
      </c>
    </row>
    <row r="510" spans="1:24" x14ac:dyDescent="0.45">
      <c r="B510" s="6">
        <f t="shared" ref="B510:H510" si="104">B509/37.5</f>
        <v>0.48</v>
      </c>
      <c r="C510" s="6">
        <f t="shared" si="104"/>
        <v>0.34666666666666668</v>
      </c>
      <c r="D510" s="6">
        <f t="shared" si="104"/>
        <v>0</v>
      </c>
      <c r="E510" s="6">
        <f t="shared" si="104"/>
        <v>0</v>
      </c>
      <c r="F510" s="6"/>
      <c r="G510" s="6">
        <f t="shared" si="104"/>
        <v>0.13333333333333333</v>
      </c>
      <c r="H510" s="6">
        <f t="shared" si="104"/>
        <v>0.08</v>
      </c>
    </row>
    <row r="512" spans="1:24" x14ac:dyDescent="0.45">
      <c r="B512" t="s">
        <v>5</v>
      </c>
      <c r="C512" t="s">
        <v>14</v>
      </c>
      <c r="D512" t="s">
        <v>68</v>
      </c>
      <c r="E512" t="s">
        <v>15</v>
      </c>
      <c r="G512" t="s">
        <v>16</v>
      </c>
      <c r="H512" t="s">
        <v>238</v>
      </c>
    </row>
    <row r="513" spans="1:24" x14ac:dyDescent="0.45">
      <c r="A513" s="2">
        <v>44130</v>
      </c>
      <c r="B513">
        <v>5</v>
      </c>
      <c r="C513">
        <v>1</v>
      </c>
      <c r="G513">
        <v>1</v>
      </c>
      <c r="H513" s="13"/>
      <c r="I513">
        <f t="shared" ref="I513:I518" si="105">SUM(B513:H513)</f>
        <v>7</v>
      </c>
      <c r="O513">
        <f>SUM($C513:$D513)</f>
        <v>1</v>
      </c>
    </row>
    <row r="514" spans="1:24" x14ac:dyDescent="0.45">
      <c r="A514" s="2">
        <v>44131</v>
      </c>
      <c r="B514">
        <v>1</v>
      </c>
      <c r="C514">
        <v>4</v>
      </c>
      <c r="E514">
        <v>2</v>
      </c>
      <c r="G514">
        <v>1</v>
      </c>
      <c r="I514">
        <f t="shared" si="105"/>
        <v>8</v>
      </c>
      <c r="O514">
        <f>SUM($C514:$D514)</f>
        <v>4</v>
      </c>
    </row>
    <row r="515" spans="1:24" x14ac:dyDescent="0.45">
      <c r="A515" s="2">
        <v>44132</v>
      </c>
      <c r="B515">
        <v>3</v>
      </c>
      <c r="C515">
        <v>3</v>
      </c>
      <c r="E515">
        <v>2</v>
      </c>
      <c r="I515">
        <f t="shared" si="105"/>
        <v>8</v>
      </c>
      <c r="O515">
        <f>SUM($C515:$D515)</f>
        <v>3</v>
      </c>
    </row>
    <row r="516" spans="1:24" x14ac:dyDescent="0.45">
      <c r="A516" s="2">
        <v>44133</v>
      </c>
      <c r="B516">
        <v>2</v>
      </c>
      <c r="C516">
        <v>1</v>
      </c>
      <c r="E516">
        <v>4</v>
      </c>
      <c r="H516" s="11">
        <v>1</v>
      </c>
      <c r="I516">
        <f t="shared" si="105"/>
        <v>8</v>
      </c>
      <c r="O516">
        <f>SUM($C516:$D516)</f>
        <v>1</v>
      </c>
    </row>
    <row r="517" spans="1:24" x14ac:dyDescent="0.45">
      <c r="A517" s="2">
        <v>44134</v>
      </c>
      <c r="B517">
        <v>1</v>
      </c>
      <c r="C517">
        <v>2</v>
      </c>
      <c r="E517">
        <v>1</v>
      </c>
      <c r="H517" s="13">
        <v>4</v>
      </c>
      <c r="I517">
        <f t="shared" si="105"/>
        <v>8</v>
      </c>
      <c r="O517">
        <f>SUM($C517:$D517)</f>
        <v>2</v>
      </c>
    </row>
    <row r="518" spans="1:24" x14ac:dyDescent="0.45">
      <c r="B518">
        <f t="shared" ref="B518:G518" si="106">SUM(B513:B517)</f>
        <v>12</v>
      </c>
      <c r="C518">
        <f t="shared" si="106"/>
        <v>11</v>
      </c>
      <c r="D518">
        <f t="shared" si="106"/>
        <v>0</v>
      </c>
      <c r="E518">
        <f t="shared" si="106"/>
        <v>9</v>
      </c>
      <c r="G518">
        <f t="shared" si="106"/>
        <v>2</v>
      </c>
      <c r="H518">
        <f>SUM(H512:H517)</f>
        <v>5</v>
      </c>
      <c r="I518">
        <f t="shared" si="105"/>
        <v>39</v>
      </c>
      <c r="K518">
        <f>E518</f>
        <v>9</v>
      </c>
      <c r="L518">
        <f>SUM($K$518:K518)/7.5</f>
        <v>1.2</v>
      </c>
      <c r="M518">
        <f>85-L518</f>
        <v>83.8</v>
      </c>
      <c r="N518">
        <f>D518</f>
        <v>0</v>
      </c>
      <c r="O518">
        <f>SUM($N$248:$N518)</f>
        <v>98</v>
      </c>
      <c r="T518" s="2">
        <v>44137</v>
      </c>
      <c r="U518" s="2">
        <v>44138</v>
      </c>
      <c r="V518" s="2">
        <v>44139</v>
      </c>
      <c r="W518" s="2">
        <v>44140</v>
      </c>
      <c r="X518" s="2">
        <v>44141</v>
      </c>
    </row>
    <row r="519" spans="1:24" x14ac:dyDescent="0.45">
      <c r="B519" s="6">
        <f t="shared" ref="B519:H519" si="107">B518/37.5</f>
        <v>0.32</v>
      </c>
      <c r="C519" s="6">
        <f t="shared" si="107"/>
        <v>0.29333333333333333</v>
      </c>
      <c r="D519" s="6">
        <f t="shared" si="107"/>
        <v>0</v>
      </c>
      <c r="E519" s="6">
        <f t="shared" si="107"/>
        <v>0.24</v>
      </c>
      <c r="F519" s="6"/>
      <c r="G519" s="6">
        <f t="shared" si="107"/>
        <v>5.3333333333333337E-2</v>
      </c>
      <c r="H519" s="6">
        <f t="shared" si="107"/>
        <v>0.13333333333333333</v>
      </c>
      <c r="S519" t="s">
        <v>70</v>
      </c>
      <c r="T519" t="s">
        <v>264</v>
      </c>
      <c r="U519" t="s">
        <v>264</v>
      </c>
      <c r="V519" t="s">
        <v>266</v>
      </c>
      <c r="W519" t="s">
        <v>255</v>
      </c>
    </row>
    <row r="520" spans="1:24" x14ac:dyDescent="0.45">
      <c r="S520" t="s">
        <v>71</v>
      </c>
      <c r="T520" t="s">
        <v>86</v>
      </c>
      <c r="U520" t="s">
        <v>86</v>
      </c>
      <c r="V520" t="s">
        <v>86</v>
      </c>
      <c r="W520" t="s">
        <v>86</v>
      </c>
      <c r="X520" t="s">
        <v>86</v>
      </c>
    </row>
    <row r="521" spans="1:24" x14ac:dyDescent="0.45">
      <c r="B521" t="s">
        <v>5</v>
      </c>
      <c r="C521" t="s">
        <v>14</v>
      </c>
      <c r="D521" t="s">
        <v>68</v>
      </c>
      <c r="E521" t="s">
        <v>15</v>
      </c>
      <c r="G521" t="s">
        <v>16</v>
      </c>
      <c r="H521" t="s">
        <v>238</v>
      </c>
      <c r="S521" t="s">
        <v>72</v>
      </c>
      <c r="T521" t="s">
        <v>265</v>
      </c>
      <c r="U521" t="s">
        <v>5</v>
      </c>
      <c r="V521" t="s">
        <v>5</v>
      </c>
      <c r="W521" t="s">
        <v>5</v>
      </c>
      <c r="X521" t="s">
        <v>86</v>
      </c>
    </row>
    <row r="522" spans="1:24" x14ac:dyDescent="0.45">
      <c r="A522" s="2">
        <v>44137</v>
      </c>
      <c r="B522">
        <v>1</v>
      </c>
      <c r="C522">
        <v>3</v>
      </c>
      <c r="E522">
        <v>1</v>
      </c>
      <c r="H522">
        <v>3</v>
      </c>
      <c r="I522">
        <f t="shared" ref="I522:I527" si="108">SUM(B522:H522)</f>
        <v>8</v>
      </c>
      <c r="O522">
        <f>SUM($C522:$D522)</f>
        <v>3</v>
      </c>
      <c r="S522" t="s">
        <v>73</v>
      </c>
      <c r="T522" t="s">
        <v>259</v>
      </c>
      <c r="U522" t="s">
        <v>86</v>
      </c>
      <c r="V522" t="s">
        <v>259</v>
      </c>
      <c r="W522" t="s">
        <v>5</v>
      </c>
    </row>
    <row r="523" spans="1:24" x14ac:dyDescent="0.45">
      <c r="A523" s="2">
        <v>44138</v>
      </c>
      <c r="B523">
        <v>2</v>
      </c>
      <c r="C523">
        <v>3</v>
      </c>
      <c r="H523">
        <v>2</v>
      </c>
      <c r="I523">
        <f t="shared" si="108"/>
        <v>7</v>
      </c>
      <c r="O523">
        <f>SUM($C523:$D523)</f>
        <v>3</v>
      </c>
      <c r="S523" t="s">
        <v>74</v>
      </c>
      <c r="U523" t="s">
        <v>265</v>
      </c>
    </row>
    <row r="524" spans="1:24" x14ac:dyDescent="0.45">
      <c r="A524" s="2">
        <v>44139</v>
      </c>
      <c r="B524">
        <v>2</v>
      </c>
      <c r="C524">
        <v>2</v>
      </c>
      <c r="E524">
        <v>2</v>
      </c>
      <c r="G524">
        <v>1</v>
      </c>
      <c r="H524">
        <v>1</v>
      </c>
      <c r="I524">
        <f t="shared" si="108"/>
        <v>8</v>
      </c>
      <c r="O524">
        <f>SUM($C524:$D524)</f>
        <v>2</v>
      </c>
      <c r="S524" t="s">
        <v>75</v>
      </c>
      <c r="T524" t="s">
        <v>86</v>
      </c>
      <c r="U524" t="s">
        <v>5</v>
      </c>
      <c r="W524" t="s">
        <v>259</v>
      </c>
      <c r="X524" t="s">
        <v>268</v>
      </c>
    </row>
    <row r="525" spans="1:24" x14ac:dyDescent="0.45">
      <c r="A525" s="2">
        <v>44140</v>
      </c>
      <c r="B525">
        <v>2</v>
      </c>
      <c r="C525">
        <v>1</v>
      </c>
      <c r="E525">
        <v>4</v>
      </c>
      <c r="G525">
        <v>1</v>
      </c>
      <c r="I525">
        <f t="shared" si="108"/>
        <v>8</v>
      </c>
      <c r="O525">
        <f>SUM($C525:$D525)</f>
        <v>1</v>
      </c>
      <c r="S525" t="s">
        <v>76</v>
      </c>
      <c r="T525" t="s">
        <v>86</v>
      </c>
      <c r="V525" t="s">
        <v>260</v>
      </c>
      <c r="W525" t="s">
        <v>259</v>
      </c>
      <c r="X525" t="s">
        <v>268</v>
      </c>
    </row>
    <row r="526" spans="1:24" x14ac:dyDescent="0.45">
      <c r="A526" s="2">
        <v>44141</v>
      </c>
      <c r="B526">
        <v>1</v>
      </c>
      <c r="C526">
        <v>2</v>
      </c>
      <c r="G526">
        <v>0.5</v>
      </c>
      <c r="H526" s="11">
        <v>4</v>
      </c>
      <c r="I526">
        <f t="shared" si="108"/>
        <v>7.5</v>
      </c>
      <c r="O526">
        <f>SUM($C526:$D526)</f>
        <v>2</v>
      </c>
      <c r="S526" t="s">
        <v>77</v>
      </c>
      <c r="T526" t="s">
        <v>5</v>
      </c>
      <c r="V526" t="s">
        <v>5</v>
      </c>
      <c r="W526" t="s">
        <v>259</v>
      </c>
      <c r="X526" t="s">
        <v>268</v>
      </c>
    </row>
    <row r="527" spans="1:24" x14ac:dyDescent="0.45">
      <c r="B527">
        <f t="shared" ref="B527:G527" si="109">SUM(B522:B526)</f>
        <v>8</v>
      </c>
      <c r="C527">
        <f t="shared" si="109"/>
        <v>11</v>
      </c>
      <c r="D527">
        <f t="shared" si="109"/>
        <v>0</v>
      </c>
      <c r="E527">
        <f t="shared" si="109"/>
        <v>7</v>
      </c>
      <c r="G527">
        <f t="shared" si="109"/>
        <v>2.5</v>
      </c>
      <c r="H527">
        <f>SUM(H521:H526)</f>
        <v>10</v>
      </c>
      <c r="I527">
        <f t="shared" si="108"/>
        <v>38.5</v>
      </c>
      <c r="K527">
        <f>E527</f>
        <v>7</v>
      </c>
      <c r="L527">
        <f>SUM($K$518:K527)/7.5</f>
        <v>2.1333333333333333</v>
      </c>
      <c r="M527">
        <f>85-L527</f>
        <v>82.86666666666666</v>
      </c>
      <c r="N527">
        <f>D527</f>
        <v>0</v>
      </c>
      <c r="O527">
        <f>SUM($N$248:$N527)</f>
        <v>98</v>
      </c>
      <c r="S527" t="s">
        <v>78</v>
      </c>
      <c r="T527" t="s">
        <v>264</v>
      </c>
      <c r="V527" t="s">
        <v>267</v>
      </c>
      <c r="W527" t="s">
        <v>259</v>
      </c>
      <c r="X527" t="s">
        <v>268</v>
      </c>
    </row>
    <row r="528" spans="1:24" x14ac:dyDescent="0.45">
      <c r="B528" s="6">
        <f t="shared" ref="B528:H528" si="110">B527/37.5</f>
        <v>0.21333333333333335</v>
      </c>
      <c r="C528" s="6">
        <f t="shared" si="110"/>
        <v>0.29333333333333333</v>
      </c>
      <c r="D528" s="6">
        <f t="shared" si="110"/>
        <v>0</v>
      </c>
      <c r="E528" s="6">
        <f t="shared" si="110"/>
        <v>0.18666666666666668</v>
      </c>
      <c r="F528" s="6"/>
      <c r="G528" s="6">
        <f t="shared" si="110"/>
        <v>6.6666666666666666E-2</v>
      </c>
      <c r="H528" s="6">
        <f t="shared" si="110"/>
        <v>0.26666666666666666</v>
      </c>
      <c r="V528" t="s">
        <v>264</v>
      </c>
    </row>
    <row r="529" spans="1:23" x14ac:dyDescent="0.45">
      <c r="T529" s="2"/>
      <c r="U529" s="2"/>
    </row>
    <row r="530" spans="1:23" x14ac:dyDescent="0.45">
      <c r="B530" t="s">
        <v>5</v>
      </c>
      <c r="C530" t="s">
        <v>14</v>
      </c>
      <c r="D530" t="s">
        <v>68</v>
      </c>
      <c r="E530" t="s">
        <v>15</v>
      </c>
      <c r="G530" t="s">
        <v>16</v>
      </c>
      <c r="H530" t="s">
        <v>238</v>
      </c>
    </row>
    <row r="531" spans="1:23" x14ac:dyDescent="0.45">
      <c r="A531" s="2">
        <v>44144</v>
      </c>
      <c r="B531">
        <v>3</v>
      </c>
      <c r="C531">
        <v>1</v>
      </c>
      <c r="E531">
        <v>3</v>
      </c>
      <c r="G531">
        <v>1</v>
      </c>
      <c r="I531">
        <f t="shared" ref="I531:I536" si="111">SUM(B531:H531)</f>
        <v>8</v>
      </c>
      <c r="O531">
        <f>SUM($C531:$D531)</f>
        <v>1</v>
      </c>
      <c r="S531" t="s">
        <v>270</v>
      </c>
    </row>
    <row r="532" spans="1:23" x14ac:dyDescent="0.45">
      <c r="A532" s="2">
        <v>44145</v>
      </c>
      <c r="B532">
        <v>2</v>
      </c>
      <c r="C532">
        <v>3</v>
      </c>
      <c r="E532">
        <v>3</v>
      </c>
      <c r="I532">
        <f t="shared" si="111"/>
        <v>8</v>
      </c>
      <c r="O532">
        <f>SUM($C532:$D532)</f>
        <v>3</v>
      </c>
      <c r="S532" t="s">
        <v>270</v>
      </c>
    </row>
    <row r="533" spans="1:23" x14ac:dyDescent="0.45">
      <c r="A533" s="2">
        <v>44146</v>
      </c>
      <c r="H533" s="11">
        <v>7.5</v>
      </c>
      <c r="I533">
        <f t="shared" si="111"/>
        <v>7.5</v>
      </c>
      <c r="O533">
        <f>SUM($C533:$D533)</f>
        <v>0</v>
      </c>
    </row>
    <row r="534" spans="1:23" x14ac:dyDescent="0.45">
      <c r="A534" s="2">
        <v>44147</v>
      </c>
      <c r="H534" s="11">
        <v>7.5</v>
      </c>
      <c r="I534">
        <f t="shared" si="111"/>
        <v>7.5</v>
      </c>
      <c r="O534">
        <f>SUM($C534:$D534)</f>
        <v>0</v>
      </c>
    </row>
    <row r="535" spans="1:23" x14ac:dyDescent="0.45">
      <c r="A535" s="2">
        <v>44148</v>
      </c>
      <c r="H535" s="11">
        <v>7.5</v>
      </c>
      <c r="I535">
        <f t="shared" si="111"/>
        <v>7.5</v>
      </c>
      <c r="O535">
        <f>SUM($C535:$D535)</f>
        <v>0</v>
      </c>
      <c r="T535" s="2"/>
      <c r="U535" s="2"/>
      <c r="V535" s="2"/>
      <c r="W535" s="2"/>
    </row>
    <row r="536" spans="1:23" x14ac:dyDescent="0.45">
      <c r="B536">
        <f t="shared" ref="B536:H536" si="112">SUM(B531:B535)</f>
        <v>5</v>
      </c>
      <c r="C536">
        <f t="shared" si="112"/>
        <v>4</v>
      </c>
      <c r="D536">
        <f t="shared" si="112"/>
        <v>0</v>
      </c>
      <c r="E536">
        <f t="shared" si="112"/>
        <v>6</v>
      </c>
      <c r="G536">
        <f t="shared" si="112"/>
        <v>1</v>
      </c>
      <c r="H536">
        <f t="shared" si="112"/>
        <v>22.5</v>
      </c>
      <c r="I536">
        <f t="shared" si="111"/>
        <v>38.5</v>
      </c>
      <c r="K536">
        <f>E536</f>
        <v>6</v>
      </c>
      <c r="L536">
        <f>SUM($K$518:K536)/7.5</f>
        <v>2.9333333333333331</v>
      </c>
      <c r="M536">
        <f>85-L536</f>
        <v>82.066666666666663</v>
      </c>
      <c r="N536">
        <f>D536</f>
        <v>0</v>
      </c>
      <c r="O536">
        <f>SUM($N$248:$N536)</f>
        <v>98</v>
      </c>
    </row>
    <row r="537" spans="1:23" x14ac:dyDescent="0.45">
      <c r="B537" s="6">
        <f t="shared" ref="B537:H537" si="113">B536/37.5</f>
        <v>0.13333333333333333</v>
      </c>
      <c r="C537" s="6">
        <f t="shared" si="113"/>
        <v>0.10666666666666667</v>
      </c>
      <c r="D537" s="6">
        <f t="shared" si="113"/>
        <v>0</v>
      </c>
      <c r="E537" s="6">
        <f t="shared" si="113"/>
        <v>0.16</v>
      </c>
      <c r="F537" s="6"/>
      <c r="G537" s="6">
        <f t="shared" si="113"/>
        <v>2.6666666666666668E-2</v>
      </c>
      <c r="H537" s="6">
        <f t="shared" si="113"/>
        <v>0.6</v>
      </c>
    </row>
    <row r="539" spans="1:23" x14ac:dyDescent="0.45">
      <c r="B539" t="s">
        <v>5</v>
      </c>
      <c r="C539" t="s">
        <v>14</v>
      </c>
      <c r="D539" t="s">
        <v>68</v>
      </c>
      <c r="E539" t="s">
        <v>15</v>
      </c>
      <c r="G539" t="s">
        <v>16</v>
      </c>
      <c r="H539" t="s">
        <v>238</v>
      </c>
    </row>
    <row r="540" spans="1:23" x14ac:dyDescent="0.45">
      <c r="A540" s="2">
        <v>44151</v>
      </c>
      <c r="B540">
        <v>2</v>
      </c>
      <c r="C540">
        <v>1</v>
      </c>
      <c r="D540" s="3">
        <v>4</v>
      </c>
      <c r="I540">
        <f t="shared" ref="I540:I545" si="114">SUM(B540:H540)</f>
        <v>7</v>
      </c>
      <c r="O540">
        <f>SUM($C540:$D540)</f>
        <v>5</v>
      </c>
    </row>
    <row r="541" spans="1:23" x14ac:dyDescent="0.45">
      <c r="A541" s="2">
        <v>44152</v>
      </c>
      <c r="B541">
        <v>3</v>
      </c>
      <c r="C541">
        <v>4</v>
      </c>
      <c r="G541">
        <v>1</v>
      </c>
      <c r="I541">
        <f t="shared" si="114"/>
        <v>8</v>
      </c>
      <c r="O541">
        <f>SUM($C541:$D541)</f>
        <v>4</v>
      </c>
      <c r="S541" t="s">
        <v>278</v>
      </c>
    </row>
    <row r="542" spans="1:23" x14ac:dyDescent="0.45">
      <c r="A542" s="2">
        <v>44153</v>
      </c>
      <c r="B542">
        <v>2</v>
      </c>
      <c r="C542">
        <v>3</v>
      </c>
      <c r="E542">
        <v>2</v>
      </c>
      <c r="G542">
        <v>0.5</v>
      </c>
      <c r="H542" s="11"/>
      <c r="I542">
        <f t="shared" si="114"/>
        <v>7.5</v>
      </c>
      <c r="O542">
        <f>SUM($C542:$D542)</f>
        <v>3</v>
      </c>
    </row>
    <row r="543" spans="1:23" x14ac:dyDescent="0.45">
      <c r="A543" s="2">
        <v>44154</v>
      </c>
      <c r="B543">
        <v>2</v>
      </c>
      <c r="C543">
        <v>4</v>
      </c>
      <c r="G543">
        <v>1.5</v>
      </c>
      <c r="H543" s="11"/>
      <c r="I543">
        <f t="shared" si="114"/>
        <v>7.5</v>
      </c>
      <c r="O543">
        <f>SUM($C543:$D543)</f>
        <v>4</v>
      </c>
    </row>
    <row r="544" spans="1:23" x14ac:dyDescent="0.45">
      <c r="A544" s="2">
        <v>44155</v>
      </c>
      <c r="B544">
        <v>2</v>
      </c>
      <c r="C544">
        <v>1</v>
      </c>
      <c r="E544">
        <v>4</v>
      </c>
      <c r="G544">
        <v>0.5</v>
      </c>
      <c r="H544" s="11"/>
      <c r="I544">
        <f t="shared" si="114"/>
        <v>7.5</v>
      </c>
      <c r="O544">
        <f>SUM($C544:$D544)</f>
        <v>1</v>
      </c>
      <c r="S544" t="s">
        <v>277</v>
      </c>
    </row>
    <row r="545" spans="1:19" x14ac:dyDescent="0.45">
      <c r="B545">
        <f t="shared" ref="B545:H545" si="115">SUM(B540:B544)</f>
        <v>11</v>
      </c>
      <c r="C545">
        <f t="shared" si="115"/>
        <v>13</v>
      </c>
      <c r="D545">
        <f t="shared" si="115"/>
        <v>4</v>
      </c>
      <c r="E545">
        <f t="shared" si="115"/>
        <v>6</v>
      </c>
      <c r="G545">
        <f t="shared" si="115"/>
        <v>3.5</v>
      </c>
      <c r="H545">
        <f t="shared" si="115"/>
        <v>0</v>
      </c>
      <c r="I545">
        <f t="shared" si="114"/>
        <v>37.5</v>
      </c>
      <c r="K545">
        <f>E545</f>
        <v>6</v>
      </c>
      <c r="L545">
        <f>SUM($K$518:K545)/7.5</f>
        <v>3.7333333333333334</v>
      </c>
      <c r="M545">
        <f>85-L545</f>
        <v>81.266666666666666</v>
      </c>
      <c r="N545">
        <f>D545</f>
        <v>4</v>
      </c>
      <c r="O545">
        <f>SUM($N$248:$N545)</f>
        <v>102</v>
      </c>
    </row>
    <row r="546" spans="1:19" x14ac:dyDescent="0.45">
      <c r="B546" s="6">
        <f t="shared" ref="B546:H546" si="116">B545/37.5</f>
        <v>0.29333333333333333</v>
      </c>
      <c r="C546" s="6">
        <f t="shared" si="116"/>
        <v>0.34666666666666668</v>
      </c>
      <c r="D546" s="6">
        <f t="shared" si="116"/>
        <v>0.10666666666666667</v>
      </c>
      <c r="E546" s="6">
        <f t="shared" si="116"/>
        <v>0.16</v>
      </c>
      <c r="F546" s="6"/>
      <c r="G546" s="6">
        <f t="shared" si="116"/>
        <v>9.3333333333333338E-2</v>
      </c>
      <c r="H546" s="6">
        <f t="shared" si="116"/>
        <v>0</v>
      </c>
    </row>
    <row r="548" spans="1:19" x14ac:dyDescent="0.45">
      <c r="B548" t="s">
        <v>5</v>
      </c>
      <c r="C548" t="s">
        <v>14</v>
      </c>
      <c r="D548" t="s">
        <v>68</v>
      </c>
      <c r="E548" t="s">
        <v>15</v>
      </c>
      <c r="G548" t="s">
        <v>16</v>
      </c>
      <c r="H548" t="s">
        <v>238</v>
      </c>
    </row>
    <row r="549" spans="1:19" x14ac:dyDescent="0.45">
      <c r="A549" s="2">
        <v>44158</v>
      </c>
      <c r="B549">
        <v>1</v>
      </c>
      <c r="C549">
        <v>3</v>
      </c>
      <c r="E549">
        <v>2</v>
      </c>
      <c r="G549">
        <v>1.5</v>
      </c>
      <c r="I549">
        <f t="shared" ref="I549:I554" si="117">SUM(B549:H549)</f>
        <v>7.5</v>
      </c>
      <c r="O549">
        <f>SUM($C549:$D549)</f>
        <v>3</v>
      </c>
      <c r="S549" t="s">
        <v>284</v>
      </c>
    </row>
    <row r="550" spans="1:19" x14ac:dyDescent="0.45">
      <c r="A550" s="2">
        <v>44159</v>
      </c>
      <c r="B550">
        <v>1</v>
      </c>
      <c r="C550">
        <v>4</v>
      </c>
      <c r="E550">
        <v>1.5</v>
      </c>
      <c r="G550">
        <v>1</v>
      </c>
      <c r="I550">
        <f t="shared" si="117"/>
        <v>7.5</v>
      </c>
      <c r="O550">
        <f>SUM($C550:$D550)</f>
        <v>4</v>
      </c>
      <c r="S550" t="s">
        <v>284</v>
      </c>
    </row>
    <row r="551" spans="1:19" x14ac:dyDescent="0.45">
      <c r="A551" s="2">
        <v>44160</v>
      </c>
      <c r="B551">
        <v>2</v>
      </c>
      <c r="C551">
        <v>3</v>
      </c>
      <c r="E551">
        <v>1</v>
      </c>
      <c r="G551">
        <v>1</v>
      </c>
      <c r="H551" s="11">
        <v>1</v>
      </c>
      <c r="I551">
        <f t="shared" si="117"/>
        <v>8</v>
      </c>
      <c r="O551">
        <f>SUM($C551:$D551)</f>
        <v>3</v>
      </c>
      <c r="S551" t="s">
        <v>284</v>
      </c>
    </row>
    <row r="552" spans="1:19" x14ac:dyDescent="0.45">
      <c r="A552" s="2">
        <v>44161</v>
      </c>
      <c r="B552">
        <v>1</v>
      </c>
      <c r="C552">
        <v>4</v>
      </c>
      <c r="E552">
        <v>1</v>
      </c>
      <c r="G552">
        <v>1.5</v>
      </c>
      <c r="H552" s="11"/>
      <c r="I552">
        <f t="shared" si="117"/>
        <v>7.5</v>
      </c>
      <c r="O552">
        <f>SUM($C552:$D552)</f>
        <v>4</v>
      </c>
      <c r="S552" t="s">
        <v>284</v>
      </c>
    </row>
    <row r="553" spans="1:19" x14ac:dyDescent="0.45">
      <c r="A553" s="2">
        <v>44162</v>
      </c>
      <c r="B553">
        <v>2.5</v>
      </c>
      <c r="C553">
        <v>1</v>
      </c>
      <c r="E553">
        <v>2</v>
      </c>
      <c r="G553">
        <v>0.5</v>
      </c>
      <c r="H553" s="11">
        <v>1</v>
      </c>
      <c r="I553">
        <f t="shared" si="117"/>
        <v>7</v>
      </c>
      <c r="O553">
        <f>SUM($C553:$D553)</f>
        <v>1</v>
      </c>
      <c r="S553" t="s">
        <v>283</v>
      </c>
    </row>
    <row r="554" spans="1:19" x14ac:dyDescent="0.45">
      <c r="B554">
        <f t="shared" ref="B554:H554" si="118">SUM(B549:B553)</f>
        <v>7.5</v>
      </c>
      <c r="C554">
        <f t="shared" si="118"/>
        <v>15</v>
      </c>
      <c r="D554">
        <f t="shared" si="118"/>
        <v>0</v>
      </c>
      <c r="E554">
        <f t="shared" si="118"/>
        <v>7.5</v>
      </c>
      <c r="G554">
        <f t="shared" si="118"/>
        <v>5.5</v>
      </c>
      <c r="H554">
        <f t="shared" si="118"/>
        <v>2</v>
      </c>
      <c r="I554">
        <f t="shared" si="117"/>
        <v>37.5</v>
      </c>
      <c r="K554">
        <f>E554</f>
        <v>7.5</v>
      </c>
      <c r="L554">
        <f>SUM($K$518:K554)/7.5</f>
        <v>4.7333333333333334</v>
      </c>
      <c r="M554">
        <f>85-L554</f>
        <v>80.266666666666666</v>
      </c>
      <c r="N554">
        <f>D554</f>
        <v>0</v>
      </c>
      <c r="O554">
        <f>SUM($N$248:$N554)</f>
        <v>102</v>
      </c>
    </row>
    <row r="555" spans="1:19" x14ac:dyDescent="0.45">
      <c r="B555" s="6">
        <f t="shared" ref="B555:H555" si="119">B554/37.5</f>
        <v>0.2</v>
      </c>
      <c r="C555" s="6">
        <f t="shared" si="119"/>
        <v>0.4</v>
      </c>
      <c r="D555" s="6">
        <f t="shared" si="119"/>
        <v>0</v>
      </c>
      <c r="E555" s="6">
        <f t="shared" si="119"/>
        <v>0.2</v>
      </c>
      <c r="F555" s="6"/>
      <c r="G555" s="6">
        <f t="shared" si="119"/>
        <v>0.14666666666666667</v>
      </c>
      <c r="H555" s="6">
        <f t="shared" si="119"/>
        <v>5.3333333333333337E-2</v>
      </c>
    </row>
    <row r="557" spans="1:19" x14ac:dyDescent="0.45">
      <c r="B557" t="s">
        <v>5</v>
      </c>
      <c r="C557" t="s">
        <v>14</v>
      </c>
      <c r="D557" t="s">
        <v>68</v>
      </c>
      <c r="E557" t="s">
        <v>15</v>
      </c>
      <c r="G557" t="s">
        <v>16</v>
      </c>
      <c r="H557" t="s">
        <v>238</v>
      </c>
    </row>
    <row r="558" spans="1:19" x14ac:dyDescent="0.45">
      <c r="A558" s="2">
        <v>44165</v>
      </c>
      <c r="B558">
        <v>1.5</v>
      </c>
      <c r="C558">
        <v>2</v>
      </c>
      <c r="E558">
        <v>3</v>
      </c>
      <c r="G558">
        <v>1</v>
      </c>
      <c r="I558">
        <f t="shared" ref="I558:I563" si="120">SUM(B558:H558)</f>
        <v>7.5</v>
      </c>
      <c r="O558">
        <f>SUM($C558:$D558)</f>
        <v>2</v>
      </c>
      <c r="S558" t="s">
        <v>291</v>
      </c>
    </row>
    <row r="559" spans="1:19" x14ac:dyDescent="0.45">
      <c r="A559" s="2">
        <v>44166</v>
      </c>
      <c r="B559">
        <v>2</v>
      </c>
      <c r="C559">
        <v>3</v>
      </c>
      <c r="E559">
        <v>2</v>
      </c>
      <c r="H559">
        <v>1</v>
      </c>
      <c r="I559">
        <f t="shared" si="120"/>
        <v>8</v>
      </c>
      <c r="O559">
        <f>SUM($C559:$D559)</f>
        <v>3</v>
      </c>
      <c r="S559" t="s">
        <v>290</v>
      </c>
    </row>
    <row r="560" spans="1:19" x14ac:dyDescent="0.45">
      <c r="A560" s="2">
        <v>44167</v>
      </c>
      <c r="B560">
        <v>1</v>
      </c>
      <c r="C560">
        <v>3</v>
      </c>
      <c r="G560">
        <v>2.5</v>
      </c>
      <c r="H560" s="11">
        <v>1</v>
      </c>
      <c r="I560">
        <f t="shared" si="120"/>
        <v>7.5</v>
      </c>
      <c r="O560">
        <f>SUM($C560:$D560)</f>
        <v>3</v>
      </c>
    </row>
    <row r="561" spans="1:24" x14ac:dyDescent="0.45">
      <c r="A561" s="2">
        <v>44168</v>
      </c>
      <c r="H561" s="11">
        <v>7.5</v>
      </c>
      <c r="I561">
        <f t="shared" si="120"/>
        <v>7.5</v>
      </c>
      <c r="O561">
        <f>SUM($C561:$D561)</f>
        <v>0</v>
      </c>
    </row>
    <row r="562" spans="1:24" x14ac:dyDescent="0.45">
      <c r="A562" s="2">
        <v>44169</v>
      </c>
      <c r="B562">
        <v>1</v>
      </c>
      <c r="C562">
        <v>3</v>
      </c>
      <c r="E562">
        <v>2.5</v>
      </c>
      <c r="H562" s="11">
        <v>1</v>
      </c>
      <c r="I562">
        <f t="shared" si="120"/>
        <v>7.5</v>
      </c>
      <c r="O562">
        <f>SUM($C562:$D562)</f>
        <v>3</v>
      </c>
      <c r="S562" t="s">
        <v>289</v>
      </c>
    </row>
    <row r="563" spans="1:24" x14ac:dyDescent="0.45">
      <c r="B563">
        <f t="shared" ref="B563:H563" si="121">SUM(B558:B562)</f>
        <v>5.5</v>
      </c>
      <c r="C563">
        <f t="shared" si="121"/>
        <v>11</v>
      </c>
      <c r="D563">
        <f t="shared" si="121"/>
        <v>0</v>
      </c>
      <c r="E563">
        <f t="shared" si="121"/>
        <v>7.5</v>
      </c>
      <c r="G563">
        <f t="shared" si="121"/>
        <v>3.5</v>
      </c>
      <c r="H563">
        <f t="shared" si="121"/>
        <v>10.5</v>
      </c>
      <c r="I563">
        <f t="shared" si="120"/>
        <v>38</v>
      </c>
      <c r="K563">
        <f>E563</f>
        <v>7.5</v>
      </c>
      <c r="L563">
        <f>SUM($K$518:K563)/7.5</f>
        <v>5.7333333333333334</v>
      </c>
      <c r="M563">
        <f>85-L563</f>
        <v>79.266666666666666</v>
      </c>
      <c r="N563">
        <f>D563</f>
        <v>0</v>
      </c>
      <c r="O563">
        <f>SUM($N$248:$N563)</f>
        <v>102</v>
      </c>
    </row>
    <row r="564" spans="1:24" x14ac:dyDescent="0.45">
      <c r="B564" s="6">
        <f t="shared" ref="B564:H564" si="122">B563/37.5</f>
        <v>0.14666666666666667</v>
      </c>
      <c r="C564" s="6">
        <f t="shared" si="122"/>
        <v>0.29333333333333333</v>
      </c>
      <c r="D564" s="6">
        <f t="shared" si="122"/>
        <v>0</v>
      </c>
      <c r="E564" s="6">
        <f t="shared" si="122"/>
        <v>0.2</v>
      </c>
      <c r="F564" s="6"/>
      <c r="G564" s="6">
        <f t="shared" si="122"/>
        <v>9.3333333333333338E-2</v>
      </c>
      <c r="H564" s="6">
        <f t="shared" si="122"/>
        <v>0.28000000000000003</v>
      </c>
      <c r="T564" s="2"/>
      <c r="U564" s="2"/>
      <c r="V564" s="2"/>
      <c r="W564" s="2"/>
      <c r="X564" s="2"/>
    </row>
    <row r="566" spans="1:24" x14ac:dyDescent="0.45">
      <c r="B566" t="s">
        <v>5</v>
      </c>
      <c r="C566" t="s">
        <v>14</v>
      </c>
      <c r="D566" t="s">
        <v>68</v>
      </c>
      <c r="E566" t="s">
        <v>15</v>
      </c>
      <c r="G566" t="s">
        <v>16</v>
      </c>
      <c r="H566" t="s">
        <v>238</v>
      </c>
    </row>
    <row r="567" spans="1:24" x14ac:dyDescent="0.45">
      <c r="A567" s="2">
        <v>44172</v>
      </c>
      <c r="B567">
        <v>1</v>
      </c>
      <c r="C567">
        <v>3</v>
      </c>
      <c r="G567">
        <v>1</v>
      </c>
      <c r="H567">
        <v>2</v>
      </c>
      <c r="I567">
        <f t="shared" ref="I567:I572" si="123">SUM(B567:H567)</f>
        <v>7</v>
      </c>
      <c r="O567">
        <f>SUM($C567:$D567)</f>
        <v>3</v>
      </c>
    </row>
    <row r="568" spans="1:24" x14ac:dyDescent="0.45">
      <c r="A568" s="2">
        <v>44173</v>
      </c>
      <c r="B568">
        <v>1</v>
      </c>
      <c r="C568">
        <v>4</v>
      </c>
      <c r="G568">
        <v>0.5</v>
      </c>
      <c r="H568">
        <v>2</v>
      </c>
      <c r="I568">
        <f t="shared" si="123"/>
        <v>7.5</v>
      </c>
      <c r="O568">
        <f>SUM($C568:$D568)</f>
        <v>4</v>
      </c>
      <c r="T568" s="2">
        <v>44179</v>
      </c>
      <c r="U568" s="2">
        <v>44180</v>
      </c>
      <c r="V568" s="2">
        <v>44181</v>
      </c>
      <c r="W568" s="2">
        <v>44182</v>
      </c>
      <c r="X568" s="2">
        <v>44183</v>
      </c>
    </row>
    <row r="569" spans="1:24" x14ac:dyDescent="0.45">
      <c r="A569" s="2">
        <v>44174</v>
      </c>
      <c r="B569">
        <v>2</v>
      </c>
      <c r="C569">
        <v>2</v>
      </c>
      <c r="E569">
        <v>3</v>
      </c>
      <c r="G569">
        <v>1</v>
      </c>
      <c r="H569" s="11"/>
      <c r="I569">
        <f t="shared" si="123"/>
        <v>8</v>
      </c>
      <c r="O569">
        <f>SUM($C569:$D569)</f>
        <v>2</v>
      </c>
      <c r="S569" t="s">
        <v>70</v>
      </c>
      <c r="U569" t="s">
        <v>299</v>
      </c>
      <c r="V569" t="s">
        <v>297</v>
      </c>
      <c r="W569" t="s">
        <v>281</v>
      </c>
      <c r="X569" t="s">
        <v>80</v>
      </c>
    </row>
    <row r="570" spans="1:24" x14ac:dyDescent="0.45">
      <c r="A570" s="2">
        <v>44175</v>
      </c>
      <c r="B570">
        <v>3</v>
      </c>
      <c r="C570">
        <v>3</v>
      </c>
      <c r="E570">
        <v>1</v>
      </c>
      <c r="G570">
        <v>1</v>
      </c>
      <c r="H570" s="11"/>
      <c r="I570">
        <f t="shared" si="123"/>
        <v>8</v>
      </c>
      <c r="O570">
        <f>SUM($C570:$D570)</f>
        <v>3</v>
      </c>
      <c r="S570" t="s">
        <v>71</v>
      </c>
      <c r="T570" t="s">
        <v>86</v>
      </c>
      <c r="U570" t="s">
        <v>86</v>
      </c>
      <c r="V570" t="s">
        <v>86</v>
      </c>
      <c r="W570" t="s">
        <v>86</v>
      </c>
      <c r="X570" t="s">
        <v>86</v>
      </c>
    </row>
    <row r="571" spans="1:24" x14ac:dyDescent="0.45">
      <c r="A571" s="2">
        <v>44176</v>
      </c>
      <c r="B571">
        <v>1.5</v>
      </c>
      <c r="C571">
        <v>2</v>
      </c>
      <c r="E571">
        <v>3.5</v>
      </c>
      <c r="H571" s="11"/>
      <c r="I571">
        <f t="shared" si="123"/>
        <v>7</v>
      </c>
      <c r="O571">
        <f>SUM($C571:$D571)</f>
        <v>2</v>
      </c>
      <c r="S571" t="s">
        <v>72</v>
      </c>
      <c r="T571" t="s">
        <v>86</v>
      </c>
      <c r="U571" t="s">
        <v>80</v>
      </c>
      <c r="V571" t="s">
        <v>86</v>
      </c>
      <c r="W571" t="s">
        <v>86</v>
      </c>
      <c r="X571" t="s">
        <v>86</v>
      </c>
    </row>
    <row r="572" spans="1:24" x14ac:dyDescent="0.45">
      <c r="B572">
        <f t="shared" ref="B572:H572" si="124">SUM(B567:B571)</f>
        <v>8.5</v>
      </c>
      <c r="C572">
        <f t="shared" si="124"/>
        <v>14</v>
      </c>
      <c r="D572">
        <f t="shared" si="124"/>
        <v>0</v>
      </c>
      <c r="E572">
        <f t="shared" si="124"/>
        <v>7.5</v>
      </c>
      <c r="G572">
        <f t="shared" si="124"/>
        <v>3.5</v>
      </c>
      <c r="H572">
        <f t="shared" si="124"/>
        <v>4</v>
      </c>
      <c r="I572">
        <f t="shared" si="123"/>
        <v>37.5</v>
      </c>
      <c r="K572">
        <f>E572</f>
        <v>7.5</v>
      </c>
      <c r="L572">
        <f>SUM($K$518:K572)/7.5</f>
        <v>6.7333333333333334</v>
      </c>
      <c r="M572">
        <f>85-L572</f>
        <v>78.266666666666666</v>
      </c>
      <c r="N572">
        <f>D572</f>
        <v>0</v>
      </c>
      <c r="O572">
        <f>SUM($N$248:$N572)</f>
        <v>102</v>
      </c>
      <c r="S572" t="s">
        <v>73</v>
      </c>
      <c r="T572" t="s">
        <v>214</v>
      </c>
      <c r="U572" t="s">
        <v>80</v>
      </c>
      <c r="V572" t="s">
        <v>86</v>
      </c>
      <c r="W572" t="s">
        <v>214</v>
      </c>
      <c r="X572" t="s">
        <v>298</v>
      </c>
    </row>
    <row r="573" spans="1:24" x14ac:dyDescent="0.45">
      <c r="B573" s="6">
        <f t="shared" ref="B573:H573" si="125">B572/37.5</f>
        <v>0.22666666666666666</v>
      </c>
      <c r="C573" s="6">
        <f t="shared" si="125"/>
        <v>0.37333333333333335</v>
      </c>
      <c r="D573" s="6">
        <f t="shared" si="125"/>
        <v>0</v>
      </c>
      <c r="E573" s="6">
        <f t="shared" si="125"/>
        <v>0.2</v>
      </c>
      <c r="F573" s="6"/>
      <c r="G573" s="6">
        <f t="shared" si="125"/>
        <v>9.3333333333333338E-2</v>
      </c>
      <c r="H573" s="6">
        <f t="shared" si="125"/>
        <v>0.10666666666666667</v>
      </c>
      <c r="S573" t="s">
        <v>74</v>
      </c>
      <c r="X573" t="s">
        <v>240</v>
      </c>
    </row>
    <row r="574" spans="1:24" x14ac:dyDescent="0.45">
      <c r="S574" t="s">
        <v>75</v>
      </c>
      <c r="T574" t="s">
        <v>80</v>
      </c>
      <c r="U574" t="s">
        <v>86</v>
      </c>
      <c r="V574" t="s">
        <v>5</v>
      </c>
      <c r="W574" t="s">
        <v>80</v>
      </c>
    </row>
    <row r="575" spans="1:24" x14ac:dyDescent="0.45">
      <c r="B575" t="s">
        <v>5</v>
      </c>
      <c r="C575" t="s">
        <v>14</v>
      </c>
      <c r="D575" t="s">
        <v>68</v>
      </c>
      <c r="E575" t="s">
        <v>15</v>
      </c>
      <c r="G575" t="s">
        <v>16</v>
      </c>
      <c r="H575" t="s">
        <v>238</v>
      </c>
      <c r="S575" t="s">
        <v>76</v>
      </c>
      <c r="T575" t="s">
        <v>80</v>
      </c>
      <c r="U575" t="s">
        <v>5</v>
      </c>
      <c r="V575" t="s">
        <v>80</v>
      </c>
      <c r="W575" t="s">
        <v>80</v>
      </c>
      <c r="X575" t="s">
        <v>300</v>
      </c>
    </row>
    <row r="576" spans="1:24" x14ac:dyDescent="0.45">
      <c r="A576" s="2">
        <v>44179</v>
      </c>
      <c r="B576">
        <v>0.5</v>
      </c>
      <c r="C576">
        <v>3</v>
      </c>
      <c r="E576">
        <v>4</v>
      </c>
      <c r="I576">
        <f t="shared" ref="I576:I581" si="126">SUM(B576:H576)</f>
        <v>7.5</v>
      </c>
      <c r="O576">
        <f>SUM($C576:$D576)</f>
        <v>3</v>
      </c>
      <c r="S576" t="s">
        <v>77</v>
      </c>
      <c r="T576" t="s">
        <v>80</v>
      </c>
      <c r="U576" t="s">
        <v>86</v>
      </c>
      <c r="V576" t="s">
        <v>80</v>
      </c>
      <c r="W576" t="s">
        <v>80</v>
      </c>
      <c r="X576" t="s">
        <v>5</v>
      </c>
    </row>
    <row r="577" spans="1:30" x14ac:dyDescent="0.45">
      <c r="A577" s="2">
        <v>44180</v>
      </c>
      <c r="B577">
        <v>1</v>
      </c>
      <c r="C577">
        <v>3</v>
      </c>
      <c r="E577">
        <v>2</v>
      </c>
      <c r="G577">
        <v>1</v>
      </c>
      <c r="H577">
        <v>0.5</v>
      </c>
      <c r="I577">
        <f t="shared" si="126"/>
        <v>7.5</v>
      </c>
      <c r="O577">
        <f>SUM($C577:$D577)</f>
        <v>3</v>
      </c>
      <c r="S577" t="s">
        <v>78</v>
      </c>
      <c r="T577" t="s">
        <v>80</v>
      </c>
      <c r="U577" t="s">
        <v>218</v>
      </c>
      <c r="V577" t="s">
        <v>80</v>
      </c>
      <c r="W577" t="s">
        <v>80</v>
      </c>
      <c r="X577" t="s">
        <v>80</v>
      </c>
    </row>
    <row r="578" spans="1:30" x14ac:dyDescent="0.45">
      <c r="A578" s="2">
        <v>44181</v>
      </c>
      <c r="B578">
        <v>1</v>
      </c>
      <c r="C578">
        <v>3</v>
      </c>
      <c r="E578">
        <v>3</v>
      </c>
      <c r="G578">
        <v>0.5</v>
      </c>
      <c r="H578" s="11"/>
      <c r="I578">
        <f t="shared" si="126"/>
        <v>7.5</v>
      </c>
      <c r="O578">
        <f>SUM($C578:$D578)</f>
        <v>3</v>
      </c>
    </row>
    <row r="579" spans="1:30" x14ac:dyDescent="0.45">
      <c r="A579" s="2">
        <v>44182</v>
      </c>
      <c r="B579">
        <v>0.5</v>
      </c>
      <c r="C579">
        <v>2</v>
      </c>
      <c r="E579">
        <v>4</v>
      </c>
      <c r="G579">
        <v>1</v>
      </c>
      <c r="H579" s="11"/>
      <c r="I579">
        <f t="shared" si="126"/>
        <v>7.5</v>
      </c>
      <c r="O579">
        <f>SUM($C579:$D579)</f>
        <v>2</v>
      </c>
    </row>
    <row r="580" spans="1:30" x14ac:dyDescent="0.45">
      <c r="A580" s="2">
        <v>44183</v>
      </c>
      <c r="B580">
        <v>1</v>
      </c>
      <c r="C580">
        <v>2</v>
      </c>
      <c r="E580">
        <v>2</v>
      </c>
      <c r="G580">
        <v>2</v>
      </c>
      <c r="H580" s="11">
        <v>0.5</v>
      </c>
      <c r="I580">
        <f t="shared" si="126"/>
        <v>7.5</v>
      </c>
      <c r="O580">
        <f>SUM($C580:$D580)</f>
        <v>2</v>
      </c>
    </row>
    <row r="581" spans="1:30" x14ac:dyDescent="0.45">
      <c r="B581">
        <f t="shared" ref="B581:H581" si="127">SUM(B576:B580)</f>
        <v>4</v>
      </c>
      <c r="C581">
        <f t="shared" si="127"/>
        <v>13</v>
      </c>
      <c r="D581">
        <f t="shared" si="127"/>
        <v>0</v>
      </c>
      <c r="E581">
        <f t="shared" si="127"/>
        <v>15</v>
      </c>
      <c r="G581">
        <f t="shared" si="127"/>
        <v>4.5</v>
      </c>
      <c r="H581">
        <f t="shared" si="127"/>
        <v>1</v>
      </c>
      <c r="I581">
        <f t="shared" si="126"/>
        <v>37.5</v>
      </c>
      <c r="K581">
        <f>E581</f>
        <v>15</v>
      </c>
      <c r="L581">
        <f>SUM($K$518:K581)/7.5</f>
        <v>8.7333333333333325</v>
      </c>
      <c r="M581">
        <f>85-L581</f>
        <v>76.266666666666666</v>
      </c>
      <c r="N581">
        <f>D581</f>
        <v>0</v>
      </c>
      <c r="O581">
        <f>SUM($N$248:$N581)</f>
        <v>102</v>
      </c>
    </row>
    <row r="582" spans="1:30" x14ac:dyDescent="0.45">
      <c r="B582" s="6">
        <f t="shared" ref="B582:H582" si="128">B581/37.5</f>
        <v>0.10666666666666667</v>
      </c>
      <c r="C582" s="6">
        <f t="shared" si="128"/>
        <v>0.34666666666666668</v>
      </c>
      <c r="D582" s="6">
        <f t="shared" si="128"/>
        <v>0</v>
      </c>
      <c r="E582" s="6">
        <f t="shared" si="128"/>
        <v>0.4</v>
      </c>
      <c r="F582" s="6"/>
      <c r="G582" s="6">
        <f t="shared" si="128"/>
        <v>0.12</v>
      </c>
      <c r="H582" s="6">
        <f t="shared" si="128"/>
        <v>2.6666666666666668E-2</v>
      </c>
    </row>
    <row r="584" spans="1:30" x14ac:dyDescent="0.45">
      <c r="B584" t="s">
        <v>5</v>
      </c>
      <c r="C584" t="s">
        <v>14</v>
      </c>
      <c r="D584" t="s">
        <v>68</v>
      </c>
      <c r="E584" t="s">
        <v>15</v>
      </c>
      <c r="G584" t="s">
        <v>16</v>
      </c>
      <c r="H584" t="s">
        <v>238</v>
      </c>
      <c r="Z584" s="2"/>
      <c r="AA584" s="2"/>
      <c r="AB584" s="2"/>
      <c r="AC584" s="2"/>
      <c r="AD584" s="2"/>
    </row>
    <row r="585" spans="1:30" x14ac:dyDescent="0.45">
      <c r="A585" s="2">
        <v>44200</v>
      </c>
      <c r="B585">
        <v>2</v>
      </c>
      <c r="C585">
        <v>1</v>
      </c>
      <c r="E585">
        <v>3</v>
      </c>
      <c r="G585">
        <v>1.5</v>
      </c>
      <c r="I585">
        <f t="shared" ref="I585:I590" si="129">SUM(B585:H585)</f>
        <v>7.5</v>
      </c>
      <c r="O585">
        <f>SUM($C585:$D585)</f>
        <v>1</v>
      </c>
      <c r="R585">
        <f>E585</f>
        <v>3</v>
      </c>
      <c r="S585" t="s">
        <v>306</v>
      </c>
    </row>
    <row r="586" spans="1:30" x14ac:dyDescent="0.45">
      <c r="A586" s="2">
        <v>44201</v>
      </c>
      <c r="B586">
        <v>1</v>
      </c>
      <c r="C586">
        <v>4</v>
      </c>
      <c r="E586">
        <v>2</v>
      </c>
      <c r="G586">
        <v>1</v>
      </c>
      <c r="I586">
        <f t="shared" si="129"/>
        <v>8</v>
      </c>
      <c r="O586">
        <f>SUM($C586:$D586)</f>
        <v>4</v>
      </c>
      <c r="R586">
        <f>E586</f>
        <v>2</v>
      </c>
      <c r="S586" t="s">
        <v>301</v>
      </c>
    </row>
    <row r="587" spans="1:30" x14ac:dyDescent="0.45">
      <c r="A587" s="2">
        <v>44202</v>
      </c>
      <c r="B587">
        <v>2</v>
      </c>
      <c r="C587">
        <v>3</v>
      </c>
      <c r="E587">
        <v>1.5</v>
      </c>
      <c r="G587">
        <v>1</v>
      </c>
      <c r="H587" s="11"/>
      <c r="I587">
        <f t="shared" si="129"/>
        <v>7.5</v>
      </c>
      <c r="O587">
        <f>SUM($C587:$D587)</f>
        <v>3</v>
      </c>
      <c r="R587">
        <f>E587</f>
        <v>1.5</v>
      </c>
      <c r="S587" t="s">
        <v>301</v>
      </c>
    </row>
    <row r="588" spans="1:30" x14ac:dyDescent="0.45">
      <c r="A588" s="2">
        <v>44203</v>
      </c>
      <c r="B588">
        <v>3</v>
      </c>
      <c r="C588">
        <v>1.5</v>
      </c>
      <c r="E588">
        <v>3</v>
      </c>
      <c r="G588">
        <v>1</v>
      </c>
      <c r="H588" s="11"/>
      <c r="I588">
        <f t="shared" si="129"/>
        <v>8.5</v>
      </c>
      <c r="O588">
        <f>SUM($C588:$D588)</f>
        <v>1.5</v>
      </c>
      <c r="R588">
        <f>E588</f>
        <v>3</v>
      </c>
      <c r="S588" t="s">
        <v>301</v>
      </c>
    </row>
    <row r="589" spans="1:30" x14ac:dyDescent="0.45">
      <c r="A589" s="2">
        <v>44204</v>
      </c>
      <c r="B589">
        <v>1</v>
      </c>
      <c r="C589">
        <v>3.5</v>
      </c>
      <c r="E589">
        <v>3</v>
      </c>
      <c r="G589">
        <v>0.5</v>
      </c>
      <c r="H589" s="11"/>
      <c r="I589">
        <f t="shared" si="129"/>
        <v>8</v>
      </c>
      <c r="O589">
        <f>SUM($C589:$D589)</f>
        <v>3.5</v>
      </c>
      <c r="R589">
        <f>E589</f>
        <v>3</v>
      </c>
      <c r="S589" t="s">
        <v>305</v>
      </c>
    </row>
    <row r="590" spans="1:30" x14ac:dyDescent="0.45">
      <c r="B590">
        <f t="shared" ref="B590:H590" si="130">SUM(B585:B589)</f>
        <v>9</v>
      </c>
      <c r="C590">
        <f t="shared" si="130"/>
        <v>13</v>
      </c>
      <c r="D590">
        <f t="shared" si="130"/>
        <v>0</v>
      </c>
      <c r="E590">
        <f t="shared" si="130"/>
        <v>12.5</v>
      </c>
      <c r="G590">
        <f t="shared" si="130"/>
        <v>5</v>
      </c>
      <c r="H590">
        <f t="shared" si="130"/>
        <v>0</v>
      </c>
      <c r="I590">
        <f t="shared" si="129"/>
        <v>39.5</v>
      </c>
      <c r="K590">
        <f>E590</f>
        <v>12.5</v>
      </c>
      <c r="L590">
        <f>SUM($K$518:K590)/7.5</f>
        <v>10.4</v>
      </c>
      <c r="M590">
        <f>85-L590</f>
        <v>74.599999999999994</v>
      </c>
      <c r="N590">
        <f>D590</f>
        <v>0</v>
      </c>
      <c r="O590">
        <f>SUM($N$248:$N590)</f>
        <v>102</v>
      </c>
    </row>
    <row r="591" spans="1:30" x14ac:dyDescent="0.45">
      <c r="B591" s="6">
        <f t="shared" ref="B591:H591" si="131">B590/37.5</f>
        <v>0.24</v>
      </c>
      <c r="C591" s="6">
        <f t="shared" si="131"/>
        <v>0.34666666666666668</v>
      </c>
      <c r="D591" s="6">
        <f t="shared" si="131"/>
        <v>0</v>
      </c>
      <c r="E591" s="6">
        <f t="shared" si="131"/>
        <v>0.33333333333333331</v>
      </c>
      <c r="F591" s="6"/>
      <c r="G591" s="6">
        <f t="shared" si="131"/>
        <v>0.13333333333333333</v>
      </c>
      <c r="H591" s="6">
        <f t="shared" si="131"/>
        <v>0</v>
      </c>
    </row>
    <row r="593" spans="1:19" x14ac:dyDescent="0.45">
      <c r="B593" t="s">
        <v>5</v>
      </c>
      <c r="C593" t="s">
        <v>14</v>
      </c>
      <c r="D593" t="s">
        <v>68</v>
      </c>
      <c r="E593" t="s">
        <v>15</v>
      </c>
      <c r="G593" t="s">
        <v>16</v>
      </c>
      <c r="H593" t="s">
        <v>238</v>
      </c>
    </row>
    <row r="594" spans="1:19" x14ac:dyDescent="0.45">
      <c r="A594" s="2">
        <v>44207</v>
      </c>
      <c r="B594">
        <v>1.5</v>
      </c>
      <c r="C594">
        <v>1</v>
      </c>
      <c r="E594">
        <v>5</v>
      </c>
      <c r="I594">
        <f t="shared" ref="I594:I599" si="132">SUM(B594:H594)</f>
        <v>7.5</v>
      </c>
      <c r="O594">
        <f>SUM($C594:$D594)</f>
        <v>1</v>
      </c>
      <c r="R594">
        <f>E594</f>
        <v>5</v>
      </c>
      <c r="S594" t="s">
        <v>310</v>
      </c>
    </row>
    <row r="595" spans="1:19" x14ac:dyDescent="0.45">
      <c r="A595" s="2">
        <v>44208</v>
      </c>
      <c r="C595">
        <v>5</v>
      </c>
      <c r="E595">
        <v>2.5</v>
      </c>
      <c r="I595">
        <f t="shared" si="132"/>
        <v>7.5</v>
      </c>
      <c r="O595">
        <f>SUM($C595:$D595)</f>
        <v>5</v>
      </c>
      <c r="R595">
        <f>E595</f>
        <v>2.5</v>
      </c>
      <c r="S595" t="s">
        <v>310</v>
      </c>
    </row>
    <row r="596" spans="1:19" x14ac:dyDescent="0.45">
      <c r="A596" s="2">
        <v>44209</v>
      </c>
      <c r="B596">
        <v>2</v>
      </c>
      <c r="C596">
        <v>2</v>
      </c>
      <c r="E596">
        <v>3.5</v>
      </c>
      <c r="H596" s="11"/>
      <c r="I596">
        <f t="shared" si="132"/>
        <v>7.5</v>
      </c>
      <c r="O596">
        <f>SUM($C596:$D596)</f>
        <v>2</v>
      </c>
      <c r="R596">
        <f>E596</f>
        <v>3.5</v>
      </c>
      <c r="S596" t="s">
        <v>310</v>
      </c>
    </row>
    <row r="597" spans="1:19" x14ac:dyDescent="0.45">
      <c r="A597" s="2">
        <v>44210</v>
      </c>
      <c r="B597">
        <v>1</v>
      </c>
      <c r="C597">
        <v>2</v>
      </c>
      <c r="E597">
        <v>3.5</v>
      </c>
      <c r="G597">
        <v>1</v>
      </c>
      <c r="H597" s="11"/>
      <c r="I597">
        <f t="shared" si="132"/>
        <v>7.5</v>
      </c>
      <c r="O597">
        <f>SUM($C597:$D597)</f>
        <v>2</v>
      </c>
      <c r="R597">
        <f>E597</f>
        <v>3.5</v>
      </c>
      <c r="S597" t="s">
        <v>310</v>
      </c>
    </row>
    <row r="598" spans="1:19" x14ac:dyDescent="0.45">
      <c r="A598" s="2">
        <v>44211</v>
      </c>
      <c r="B598">
        <v>1</v>
      </c>
      <c r="C598">
        <v>3</v>
      </c>
      <c r="E598">
        <v>1.5</v>
      </c>
      <c r="G598">
        <v>2</v>
      </c>
      <c r="H598" s="11"/>
      <c r="I598">
        <f t="shared" si="132"/>
        <v>7.5</v>
      </c>
      <c r="O598">
        <f>SUM($C598:$D598)</f>
        <v>3</v>
      </c>
      <c r="R598">
        <f>E598</f>
        <v>1.5</v>
      </c>
      <c r="S598" t="s">
        <v>310</v>
      </c>
    </row>
    <row r="599" spans="1:19" x14ac:dyDescent="0.45">
      <c r="B599">
        <f t="shared" ref="B599:H599" si="133">SUM(B594:B598)</f>
        <v>5.5</v>
      </c>
      <c r="C599">
        <f t="shared" si="133"/>
        <v>13</v>
      </c>
      <c r="D599">
        <f t="shared" si="133"/>
        <v>0</v>
      </c>
      <c r="E599">
        <f t="shared" si="133"/>
        <v>16</v>
      </c>
      <c r="G599">
        <f t="shared" si="133"/>
        <v>3</v>
      </c>
      <c r="H599">
        <f t="shared" si="133"/>
        <v>0</v>
      </c>
      <c r="I599">
        <f t="shared" si="132"/>
        <v>37.5</v>
      </c>
      <c r="K599">
        <f>E599</f>
        <v>16</v>
      </c>
      <c r="L599">
        <f>SUM($K$518:K599)/7.5</f>
        <v>12.533333333333333</v>
      </c>
      <c r="M599">
        <f>85-L599</f>
        <v>72.466666666666669</v>
      </c>
      <c r="N599">
        <f>D599</f>
        <v>0</v>
      </c>
      <c r="O599">
        <f>SUM($N$248:$N599)</f>
        <v>102</v>
      </c>
    </row>
    <row r="600" spans="1:19" x14ac:dyDescent="0.45">
      <c r="B600" s="6">
        <f t="shared" ref="B600:H600" si="134">B599/37.5</f>
        <v>0.14666666666666667</v>
      </c>
      <c r="C600" s="6">
        <f t="shared" si="134"/>
        <v>0.34666666666666668</v>
      </c>
      <c r="D600" s="6">
        <f t="shared" si="134"/>
        <v>0</v>
      </c>
      <c r="E600" s="6">
        <f t="shared" si="134"/>
        <v>0.42666666666666669</v>
      </c>
      <c r="F600" s="6"/>
      <c r="G600" s="6">
        <f t="shared" si="134"/>
        <v>0.08</v>
      </c>
      <c r="H600" s="6">
        <f t="shared" si="134"/>
        <v>0</v>
      </c>
    </row>
    <row r="602" spans="1:19" x14ac:dyDescent="0.45">
      <c r="B602" t="s">
        <v>5</v>
      </c>
      <c r="C602" t="s">
        <v>14</v>
      </c>
      <c r="D602" t="s">
        <v>68</v>
      </c>
      <c r="E602" t="s">
        <v>15</v>
      </c>
      <c r="G602" t="s">
        <v>16</v>
      </c>
      <c r="H602" t="s">
        <v>238</v>
      </c>
    </row>
    <row r="603" spans="1:19" x14ac:dyDescent="0.45">
      <c r="A603" s="2">
        <v>44214</v>
      </c>
      <c r="B603">
        <v>1</v>
      </c>
      <c r="C603">
        <v>3</v>
      </c>
      <c r="E603">
        <v>2</v>
      </c>
      <c r="G603">
        <v>1.5</v>
      </c>
      <c r="I603">
        <f t="shared" ref="I603:I608" si="135">SUM(B603:H603)</f>
        <v>7.5</v>
      </c>
      <c r="O603">
        <f>SUM($C603:$D603)</f>
        <v>3</v>
      </c>
      <c r="R603">
        <f>E603</f>
        <v>2</v>
      </c>
      <c r="S603" t="s">
        <v>311</v>
      </c>
    </row>
    <row r="604" spans="1:19" x14ac:dyDescent="0.45">
      <c r="A604" s="2">
        <v>44215</v>
      </c>
      <c r="C604">
        <v>4</v>
      </c>
      <c r="E604">
        <v>2</v>
      </c>
      <c r="G604">
        <v>1.5</v>
      </c>
      <c r="I604">
        <f t="shared" si="135"/>
        <v>7.5</v>
      </c>
      <c r="O604">
        <f>SUM($C604:$D604)</f>
        <v>4</v>
      </c>
      <c r="R604">
        <f>E604</f>
        <v>2</v>
      </c>
      <c r="S604" t="s">
        <v>311</v>
      </c>
    </row>
    <row r="605" spans="1:19" x14ac:dyDescent="0.45">
      <c r="A605" s="2">
        <v>44216</v>
      </c>
      <c r="B605">
        <v>2</v>
      </c>
      <c r="C605">
        <v>2</v>
      </c>
      <c r="E605">
        <v>3</v>
      </c>
      <c r="G605">
        <v>0.5</v>
      </c>
      <c r="H605" s="11"/>
      <c r="I605">
        <f t="shared" si="135"/>
        <v>7.5</v>
      </c>
      <c r="O605">
        <f>SUM($C605:$D605)</f>
        <v>2</v>
      </c>
      <c r="R605">
        <f>E605</f>
        <v>3</v>
      </c>
      <c r="S605" t="s">
        <v>312</v>
      </c>
    </row>
    <row r="606" spans="1:19" x14ac:dyDescent="0.45">
      <c r="A606" s="2">
        <v>44217</v>
      </c>
      <c r="C606">
        <v>2</v>
      </c>
      <c r="E606">
        <v>3.5</v>
      </c>
      <c r="G606">
        <v>2</v>
      </c>
      <c r="H606" s="11"/>
      <c r="I606">
        <f t="shared" si="135"/>
        <v>7.5</v>
      </c>
      <c r="O606">
        <f>SUM($C606:$D606)</f>
        <v>2</v>
      </c>
      <c r="R606">
        <f>E606</f>
        <v>3.5</v>
      </c>
      <c r="S606" t="s">
        <v>314</v>
      </c>
    </row>
    <row r="607" spans="1:19" x14ac:dyDescent="0.45">
      <c r="A607" s="2">
        <v>44218</v>
      </c>
      <c r="B607">
        <v>2</v>
      </c>
      <c r="C607">
        <v>2</v>
      </c>
      <c r="E607">
        <v>2.5</v>
      </c>
      <c r="G607">
        <v>1</v>
      </c>
      <c r="H607" s="11"/>
      <c r="I607">
        <f t="shared" si="135"/>
        <v>7.5</v>
      </c>
      <c r="O607">
        <f>SUM($C607:$D607)</f>
        <v>2</v>
      </c>
      <c r="R607">
        <f>E607</f>
        <v>2.5</v>
      </c>
      <c r="S607" t="s">
        <v>313</v>
      </c>
    </row>
    <row r="608" spans="1:19" x14ac:dyDescent="0.45">
      <c r="B608">
        <f t="shared" ref="B608:H608" si="136">SUM(B603:B607)</f>
        <v>5</v>
      </c>
      <c r="C608">
        <f t="shared" si="136"/>
        <v>13</v>
      </c>
      <c r="D608">
        <f t="shared" si="136"/>
        <v>0</v>
      </c>
      <c r="E608">
        <f t="shared" si="136"/>
        <v>13</v>
      </c>
      <c r="G608">
        <f t="shared" si="136"/>
        <v>6.5</v>
      </c>
      <c r="H608">
        <f t="shared" si="136"/>
        <v>0</v>
      </c>
      <c r="I608">
        <f t="shared" si="135"/>
        <v>37.5</v>
      </c>
      <c r="K608">
        <f>E608</f>
        <v>13</v>
      </c>
      <c r="L608">
        <f>SUM($K$518:K608)/7.5</f>
        <v>14.266666666666667</v>
      </c>
      <c r="M608">
        <f>85-L608</f>
        <v>70.733333333333334</v>
      </c>
      <c r="N608">
        <f>D608</f>
        <v>0</v>
      </c>
      <c r="O608">
        <f>SUM($N$248:$N608)</f>
        <v>102</v>
      </c>
    </row>
    <row r="609" spans="1:19" x14ac:dyDescent="0.45">
      <c r="B609" s="6">
        <f t="shared" ref="B609:H609" si="137">B608/37.5</f>
        <v>0.13333333333333333</v>
      </c>
      <c r="C609" s="6">
        <f t="shared" si="137"/>
        <v>0.34666666666666668</v>
      </c>
      <c r="D609" s="6">
        <f t="shared" si="137"/>
        <v>0</v>
      </c>
      <c r="E609" s="6">
        <f t="shared" si="137"/>
        <v>0.34666666666666668</v>
      </c>
      <c r="F609" s="6"/>
      <c r="G609" s="6">
        <f t="shared" si="137"/>
        <v>0.17333333333333334</v>
      </c>
      <c r="H609" s="6">
        <f t="shared" si="137"/>
        <v>0</v>
      </c>
    </row>
    <row r="611" spans="1:19" x14ac:dyDescent="0.45">
      <c r="B611" t="s">
        <v>5</v>
      </c>
      <c r="C611" t="s">
        <v>14</v>
      </c>
      <c r="D611" t="s">
        <v>68</v>
      </c>
      <c r="E611" t="s">
        <v>15</v>
      </c>
      <c r="G611" t="s">
        <v>16</v>
      </c>
      <c r="H611" t="s">
        <v>238</v>
      </c>
    </row>
    <row r="612" spans="1:19" x14ac:dyDescent="0.45">
      <c r="A612" s="2">
        <v>44221</v>
      </c>
      <c r="C612">
        <v>3</v>
      </c>
      <c r="E612">
        <v>3.5</v>
      </c>
      <c r="H612">
        <v>1</v>
      </c>
      <c r="I612">
        <f t="shared" ref="I612:I617" si="138">SUM(B612:H612)</f>
        <v>7.5</v>
      </c>
      <c r="O612">
        <f>SUM($C612:$D612)</f>
        <v>3</v>
      </c>
      <c r="R612">
        <f>E612</f>
        <v>3.5</v>
      </c>
      <c r="S612" t="s">
        <v>317</v>
      </c>
    </row>
    <row r="613" spans="1:19" x14ac:dyDescent="0.45">
      <c r="A613" s="2">
        <v>44222</v>
      </c>
      <c r="B613">
        <v>1</v>
      </c>
      <c r="C613">
        <v>5</v>
      </c>
      <c r="E613">
        <v>1</v>
      </c>
      <c r="I613">
        <f t="shared" si="138"/>
        <v>7</v>
      </c>
      <c r="O613">
        <f>SUM($C613:$D613)</f>
        <v>5</v>
      </c>
      <c r="R613">
        <f>E613</f>
        <v>1</v>
      </c>
      <c r="S613" t="s">
        <v>321</v>
      </c>
    </row>
    <row r="614" spans="1:19" x14ac:dyDescent="0.45">
      <c r="A614" s="2">
        <v>44223</v>
      </c>
      <c r="B614">
        <v>1</v>
      </c>
      <c r="C614">
        <v>1</v>
      </c>
      <c r="E614">
        <v>5</v>
      </c>
      <c r="H614" s="11"/>
      <c r="I614">
        <f t="shared" si="138"/>
        <v>7</v>
      </c>
      <c r="O614">
        <f>SUM($C614:$D614)</f>
        <v>1</v>
      </c>
      <c r="R614">
        <f>E614</f>
        <v>5</v>
      </c>
      <c r="S614" t="s">
        <v>318</v>
      </c>
    </row>
    <row r="615" spans="1:19" x14ac:dyDescent="0.45">
      <c r="A615" s="2">
        <v>44224</v>
      </c>
      <c r="C615">
        <v>2</v>
      </c>
      <c r="E615">
        <v>4</v>
      </c>
      <c r="G615">
        <v>1</v>
      </c>
      <c r="H615" s="11">
        <v>1</v>
      </c>
      <c r="I615">
        <f t="shared" si="138"/>
        <v>8</v>
      </c>
      <c r="O615">
        <f>SUM($C615:$D615)</f>
        <v>2</v>
      </c>
      <c r="R615">
        <f>E615</f>
        <v>4</v>
      </c>
      <c r="S615" t="s">
        <v>319</v>
      </c>
    </row>
    <row r="616" spans="1:19" x14ac:dyDescent="0.45">
      <c r="A616" s="2">
        <v>44225</v>
      </c>
      <c r="B616">
        <v>2</v>
      </c>
      <c r="C616">
        <v>2</v>
      </c>
      <c r="E616">
        <v>1</v>
      </c>
      <c r="G616">
        <v>2</v>
      </c>
      <c r="H616" s="11">
        <v>1</v>
      </c>
      <c r="I616">
        <f t="shared" si="138"/>
        <v>8</v>
      </c>
      <c r="O616">
        <f>SUM($C616:$D616)</f>
        <v>2</v>
      </c>
      <c r="R616">
        <f>E616</f>
        <v>1</v>
      </c>
      <c r="S616" t="s">
        <v>320</v>
      </c>
    </row>
    <row r="617" spans="1:19" x14ac:dyDescent="0.45">
      <c r="B617">
        <f t="shared" ref="B617:H617" si="139">SUM(B612:B616)</f>
        <v>4</v>
      </c>
      <c r="C617">
        <f t="shared" si="139"/>
        <v>13</v>
      </c>
      <c r="D617">
        <f t="shared" si="139"/>
        <v>0</v>
      </c>
      <c r="E617">
        <f t="shared" si="139"/>
        <v>14.5</v>
      </c>
      <c r="G617">
        <f t="shared" si="139"/>
        <v>3</v>
      </c>
      <c r="H617">
        <f t="shared" si="139"/>
        <v>3</v>
      </c>
      <c r="I617">
        <f t="shared" si="138"/>
        <v>37.5</v>
      </c>
      <c r="K617">
        <f>E617</f>
        <v>14.5</v>
      </c>
      <c r="L617">
        <f>SUM($K$518:K617)/7.5</f>
        <v>16.2</v>
      </c>
      <c r="M617">
        <f>85-L617</f>
        <v>68.8</v>
      </c>
      <c r="N617">
        <f>D617</f>
        <v>0</v>
      </c>
      <c r="O617">
        <f>SUM($N$248:$N617)</f>
        <v>102</v>
      </c>
    </row>
    <row r="618" spans="1:19" x14ac:dyDescent="0.45">
      <c r="B618" s="6">
        <f t="shared" ref="B618:H618" si="140">B617/37.5</f>
        <v>0.10666666666666667</v>
      </c>
      <c r="C618" s="6">
        <f t="shared" si="140"/>
        <v>0.34666666666666668</v>
      </c>
      <c r="D618" s="6">
        <f t="shared" si="140"/>
        <v>0</v>
      </c>
      <c r="E618" s="6">
        <f t="shared" si="140"/>
        <v>0.38666666666666666</v>
      </c>
      <c r="F618" s="6"/>
      <c r="G618" s="6">
        <f t="shared" si="140"/>
        <v>0.08</v>
      </c>
      <c r="H618" s="6">
        <f t="shared" si="140"/>
        <v>0.08</v>
      </c>
    </row>
    <row r="620" spans="1:19" x14ac:dyDescent="0.45">
      <c r="B620" t="s">
        <v>5</v>
      </c>
      <c r="C620" t="s">
        <v>14</v>
      </c>
      <c r="D620" t="s">
        <v>68</v>
      </c>
      <c r="E620" t="s">
        <v>15</v>
      </c>
      <c r="G620" t="s">
        <v>16</v>
      </c>
      <c r="H620" t="s">
        <v>238</v>
      </c>
    </row>
    <row r="621" spans="1:19" x14ac:dyDescent="0.45">
      <c r="A621" s="2">
        <v>44228</v>
      </c>
      <c r="B621">
        <v>1</v>
      </c>
      <c r="C621">
        <v>1</v>
      </c>
      <c r="E621">
        <v>4</v>
      </c>
      <c r="H621">
        <v>1.5</v>
      </c>
      <c r="I621">
        <f t="shared" ref="I621:I626" si="141">SUM(B621:H621)</f>
        <v>7.5</v>
      </c>
      <c r="O621">
        <f>SUM($C621:$D621)</f>
        <v>1</v>
      </c>
      <c r="R621">
        <f>E621</f>
        <v>4</v>
      </c>
      <c r="S621" t="s">
        <v>325</v>
      </c>
    </row>
    <row r="622" spans="1:19" x14ac:dyDescent="0.45">
      <c r="A622" s="2">
        <v>44229</v>
      </c>
      <c r="B622">
        <v>1</v>
      </c>
      <c r="C622">
        <v>4</v>
      </c>
      <c r="E622">
        <v>2</v>
      </c>
      <c r="H622">
        <v>1</v>
      </c>
      <c r="I622">
        <f t="shared" si="141"/>
        <v>8</v>
      </c>
      <c r="O622">
        <f>SUM($C622:$D622)</f>
        <v>4</v>
      </c>
      <c r="R622">
        <f>E622</f>
        <v>2</v>
      </c>
      <c r="S622" t="s">
        <v>325</v>
      </c>
    </row>
    <row r="623" spans="1:19" x14ac:dyDescent="0.45">
      <c r="A623" s="2">
        <v>44230</v>
      </c>
      <c r="B623">
        <v>1</v>
      </c>
      <c r="C623">
        <v>2</v>
      </c>
      <c r="E623">
        <v>2</v>
      </c>
      <c r="H623" s="11">
        <v>2.5</v>
      </c>
      <c r="I623">
        <f t="shared" si="141"/>
        <v>7.5</v>
      </c>
      <c r="O623">
        <f>SUM($C623:$D623)</f>
        <v>2</v>
      </c>
      <c r="R623">
        <f>E623</f>
        <v>2</v>
      </c>
      <c r="S623" t="s">
        <v>326</v>
      </c>
    </row>
    <row r="624" spans="1:19" x14ac:dyDescent="0.45">
      <c r="A624" s="2">
        <v>44231</v>
      </c>
      <c r="B624">
        <v>1</v>
      </c>
      <c r="C624">
        <v>2.5</v>
      </c>
      <c r="E624">
        <v>2</v>
      </c>
      <c r="H624" s="11">
        <v>2</v>
      </c>
      <c r="I624">
        <f t="shared" si="141"/>
        <v>7.5</v>
      </c>
      <c r="O624">
        <f>SUM($C624:$D624)</f>
        <v>2.5</v>
      </c>
      <c r="R624">
        <f>E624</f>
        <v>2</v>
      </c>
      <c r="S624" t="s">
        <v>325</v>
      </c>
    </row>
    <row r="625" spans="1:19" x14ac:dyDescent="0.45">
      <c r="A625" s="2">
        <v>44232</v>
      </c>
      <c r="B625">
        <v>1.5</v>
      </c>
      <c r="C625">
        <v>2.5</v>
      </c>
      <c r="E625">
        <v>3</v>
      </c>
      <c r="H625" s="11">
        <v>0.5</v>
      </c>
      <c r="I625">
        <f t="shared" si="141"/>
        <v>7.5</v>
      </c>
      <c r="O625">
        <f>SUM($C625:$D625)</f>
        <v>2.5</v>
      </c>
      <c r="R625">
        <f>E625</f>
        <v>3</v>
      </c>
      <c r="S625" t="s">
        <v>326</v>
      </c>
    </row>
    <row r="626" spans="1:19" x14ac:dyDescent="0.45">
      <c r="B626">
        <f t="shared" ref="B626:H626" si="142">SUM(B621:B625)</f>
        <v>5.5</v>
      </c>
      <c r="C626">
        <f t="shared" si="142"/>
        <v>12</v>
      </c>
      <c r="D626">
        <f t="shared" si="142"/>
        <v>0</v>
      </c>
      <c r="E626">
        <f t="shared" si="142"/>
        <v>13</v>
      </c>
      <c r="G626">
        <f t="shared" si="142"/>
        <v>0</v>
      </c>
      <c r="H626">
        <f t="shared" si="142"/>
        <v>7.5</v>
      </c>
      <c r="I626">
        <f t="shared" si="141"/>
        <v>38</v>
      </c>
      <c r="K626">
        <f>E626</f>
        <v>13</v>
      </c>
      <c r="L626">
        <f>SUM($K$518:K626)/7.5</f>
        <v>17.933333333333334</v>
      </c>
      <c r="M626">
        <f>85-L626</f>
        <v>67.066666666666663</v>
      </c>
      <c r="N626">
        <f>D626</f>
        <v>0</v>
      </c>
      <c r="O626">
        <f>SUM($N$248:$N626)</f>
        <v>102</v>
      </c>
    </row>
    <row r="627" spans="1:19" x14ac:dyDescent="0.45">
      <c r="B627" s="6">
        <f t="shared" ref="B627:H627" si="143">B626/37.5</f>
        <v>0.14666666666666667</v>
      </c>
      <c r="C627" s="6">
        <f t="shared" si="143"/>
        <v>0.32</v>
      </c>
      <c r="D627" s="6">
        <f t="shared" si="143"/>
        <v>0</v>
      </c>
      <c r="E627" s="6">
        <f t="shared" si="143"/>
        <v>0.34666666666666668</v>
      </c>
      <c r="F627" s="6"/>
      <c r="G627" s="6">
        <f t="shared" si="143"/>
        <v>0</v>
      </c>
      <c r="H627" s="6">
        <f t="shared" si="143"/>
        <v>0.2</v>
      </c>
    </row>
    <row r="629" spans="1:19" x14ac:dyDescent="0.45">
      <c r="B629" t="s">
        <v>5</v>
      </c>
      <c r="C629" t="s">
        <v>14</v>
      </c>
      <c r="D629" t="s">
        <v>68</v>
      </c>
      <c r="E629" t="s">
        <v>15</v>
      </c>
      <c r="F629" t="s">
        <v>329</v>
      </c>
      <c r="G629" t="s">
        <v>16</v>
      </c>
      <c r="H629" t="s">
        <v>238</v>
      </c>
    </row>
    <row r="630" spans="1:19" x14ac:dyDescent="0.45">
      <c r="A630" s="2">
        <v>44234</v>
      </c>
      <c r="B630">
        <v>1</v>
      </c>
      <c r="C630">
        <v>1</v>
      </c>
      <c r="E630">
        <v>3</v>
      </c>
      <c r="F630">
        <v>1</v>
      </c>
      <c r="G630">
        <v>0.5</v>
      </c>
      <c r="H630">
        <v>1</v>
      </c>
      <c r="I630">
        <f t="shared" ref="I630:I635" si="144">SUM(B630:H630)</f>
        <v>7.5</v>
      </c>
      <c r="O630">
        <f>SUM($C630:$D630)</f>
        <v>1</v>
      </c>
      <c r="R630">
        <f>SUM(E630:F630)</f>
        <v>4</v>
      </c>
      <c r="S630" s="14" t="s">
        <v>334</v>
      </c>
    </row>
    <row r="631" spans="1:19" x14ac:dyDescent="0.45">
      <c r="A631" s="2">
        <v>44235</v>
      </c>
      <c r="B631">
        <v>1</v>
      </c>
      <c r="C631">
        <v>4</v>
      </c>
      <c r="E631">
        <v>2</v>
      </c>
      <c r="F631">
        <v>1.5</v>
      </c>
      <c r="I631">
        <f t="shared" si="144"/>
        <v>8.5</v>
      </c>
      <c r="O631">
        <f>SUM($C631:$D631)</f>
        <v>4</v>
      </c>
      <c r="R631">
        <f>SUM(E631:F631)</f>
        <v>3.5</v>
      </c>
      <c r="S631" t="s">
        <v>336</v>
      </c>
    </row>
    <row r="632" spans="1:19" x14ac:dyDescent="0.45">
      <c r="A632" s="2">
        <v>44236</v>
      </c>
      <c r="B632">
        <v>2</v>
      </c>
      <c r="C632">
        <v>1</v>
      </c>
      <c r="F632">
        <v>1</v>
      </c>
      <c r="G632">
        <v>0.5</v>
      </c>
      <c r="H632" s="11">
        <v>2</v>
      </c>
      <c r="I632">
        <f t="shared" si="144"/>
        <v>6.5</v>
      </c>
      <c r="O632">
        <f>SUM($C632:$D632)</f>
        <v>1</v>
      </c>
      <c r="R632">
        <f>SUM(E632:F632)</f>
        <v>1</v>
      </c>
      <c r="S632" t="s">
        <v>338</v>
      </c>
    </row>
    <row r="633" spans="1:19" x14ac:dyDescent="0.45">
      <c r="A633" s="2">
        <v>44237</v>
      </c>
      <c r="B633">
        <v>1</v>
      </c>
      <c r="C633">
        <v>2</v>
      </c>
      <c r="E633">
        <v>1</v>
      </c>
      <c r="F633">
        <v>2</v>
      </c>
      <c r="H633" s="11">
        <v>2</v>
      </c>
      <c r="I633">
        <f t="shared" si="144"/>
        <v>8</v>
      </c>
      <c r="O633">
        <f>SUM($C633:$D633)</f>
        <v>2</v>
      </c>
      <c r="R633">
        <f>SUM(E633:F633)</f>
        <v>3</v>
      </c>
      <c r="S633" t="s">
        <v>335</v>
      </c>
    </row>
    <row r="634" spans="1:19" x14ac:dyDescent="0.45">
      <c r="A634" s="2">
        <v>44238</v>
      </c>
      <c r="B634">
        <v>2</v>
      </c>
      <c r="C634">
        <v>1</v>
      </c>
      <c r="E634">
        <v>1.5</v>
      </c>
      <c r="F634">
        <v>2</v>
      </c>
      <c r="H634" s="11">
        <v>1</v>
      </c>
      <c r="I634">
        <f t="shared" si="144"/>
        <v>7.5</v>
      </c>
      <c r="O634">
        <f>SUM($C634:$D634)</f>
        <v>1</v>
      </c>
      <c r="R634">
        <f>SUM(E634:F634)</f>
        <v>3.5</v>
      </c>
      <c r="S634" t="s">
        <v>337</v>
      </c>
    </row>
    <row r="635" spans="1:19" x14ac:dyDescent="0.45">
      <c r="B635">
        <f t="shared" ref="B635:H635" si="145">SUM(B630:B634)</f>
        <v>7</v>
      </c>
      <c r="C635">
        <f>SUM(C630:C634)</f>
        <v>9</v>
      </c>
      <c r="D635">
        <f t="shared" si="145"/>
        <v>0</v>
      </c>
      <c r="E635">
        <f t="shared" si="145"/>
        <v>7.5</v>
      </c>
      <c r="F635">
        <f>SUM(F630:F634)</f>
        <v>7.5</v>
      </c>
      <c r="G635">
        <f t="shared" si="145"/>
        <v>1</v>
      </c>
      <c r="H635">
        <f t="shared" si="145"/>
        <v>6</v>
      </c>
      <c r="I635">
        <f t="shared" si="144"/>
        <v>38</v>
      </c>
      <c r="K635">
        <f>SUM(E635:F635)</f>
        <v>15</v>
      </c>
      <c r="L635">
        <f>SUM($K$518:K635)/7.5</f>
        <v>19.933333333333334</v>
      </c>
      <c r="M635">
        <f>85-L635</f>
        <v>65.066666666666663</v>
      </c>
      <c r="N635">
        <f>D635</f>
        <v>0</v>
      </c>
      <c r="O635">
        <f>SUM($N$248:$N635)</f>
        <v>102</v>
      </c>
    </row>
    <row r="636" spans="1:19" x14ac:dyDescent="0.45">
      <c r="B636" s="6">
        <f t="shared" ref="B636:H636" si="146">B635/37.5</f>
        <v>0.18666666666666668</v>
      </c>
      <c r="C636" s="6">
        <f t="shared" si="146"/>
        <v>0.24</v>
      </c>
      <c r="D636" s="6">
        <f t="shared" si="146"/>
        <v>0</v>
      </c>
      <c r="E636" s="6">
        <f t="shared" si="146"/>
        <v>0.2</v>
      </c>
      <c r="F636" s="6">
        <f>F635/37.5</f>
        <v>0.2</v>
      </c>
      <c r="G636" s="6">
        <f t="shared" si="146"/>
        <v>2.6666666666666668E-2</v>
      </c>
      <c r="H636" s="6">
        <f t="shared" si="146"/>
        <v>0.16</v>
      </c>
    </row>
    <row r="638" spans="1:19" x14ac:dyDescent="0.45">
      <c r="B638" t="s">
        <v>5</v>
      </c>
      <c r="C638" t="s">
        <v>14</v>
      </c>
      <c r="D638" t="s">
        <v>68</v>
      </c>
      <c r="E638" t="s">
        <v>15</v>
      </c>
      <c r="F638" t="s">
        <v>329</v>
      </c>
      <c r="G638" t="s">
        <v>16</v>
      </c>
      <c r="H638" t="s">
        <v>238</v>
      </c>
    </row>
    <row r="639" spans="1:19" x14ac:dyDescent="0.45">
      <c r="A639" s="2">
        <v>44242</v>
      </c>
      <c r="H639">
        <v>7.5</v>
      </c>
      <c r="I639">
        <f t="shared" ref="I639:I644" si="147">SUM(B639:H639)</f>
        <v>7.5</v>
      </c>
      <c r="O639">
        <f>SUM($C639:$D639)</f>
        <v>0</v>
      </c>
      <c r="R639">
        <f>SUM(E639:F639)</f>
        <v>0</v>
      </c>
      <c r="S639" s="14"/>
    </row>
    <row r="640" spans="1:19" x14ac:dyDescent="0.45">
      <c r="A640" s="2">
        <v>44243</v>
      </c>
      <c r="C640">
        <v>4</v>
      </c>
      <c r="E640">
        <v>3</v>
      </c>
      <c r="G640">
        <v>1</v>
      </c>
      <c r="H640">
        <v>1</v>
      </c>
      <c r="I640">
        <f t="shared" si="147"/>
        <v>9</v>
      </c>
      <c r="O640">
        <f>SUM($C640:$D640)</f>
        <v>4</v>
      </c>
      <c r="R640">
        <f>SUM(E640:F640)</f>
        <v>3</v>
      </c>
      <c r="S640" t="s">
        <v>343</v>
      </c>
    </row>
    <row r="641" spans="1:19" x14ac:dyDescent="0.45">
      <c r="A641" s="2">
        <v>44244</v>
      </c>
      <c r="B641">
        <v>2</v>
      </c>
      <c r="C641">
        <v>1</v>
      </c>
      <c r="E641">
        <v>1.5</v>
      </c>
      <c r="H641" s="11">
        <v>2</v>
      </c>
      <c r="I641">
        <f t="shared" si="147"/>
        <v>6.5</v>
      </c>
      <c r="O641">
        <f>SUM($C641:$D641)</f>
        <v>1</v>
      </c>
      <c r="R641">
        <f>SUM(E641:F641)</f>
        <v>1.5</v>
      </c>
      <c r="S641" t="s">
        <v>344</v>
      </c>
    </row>
    <row r="642" spans="1:19" x14ac:dyDescent="0.45">
      <c r="A642" s="2">
        <v>44245</v>
      </c>
      <c r="B642">
        <v>3</v>
      </c>
      <c r="C642">
        <v>1</v>
      </c>
      <c r="E642">
        <v>1</v>
      </c>
      <c r="F642">
        <v>2</v>
      </c>
      <c r="G642">
        <v>2</v>
      </c>
      <c r="H642" s="11"/>
      <c r="I642">
        <f t="shared" si="147"/>
        <v>9</v>
      </c>
      <c r="O642">
        <f>SUM($C642:$D642)</f>
        <v>1</v>
      </c>
      <c r="R642">
        <f>SUM(E642:F642)</f>
        <v>3</v>
      </c>
      <c r="S642" t="s">
        <v>345</v>
      </c>
    </row>
    <row r="643" spans="1:19" x14ac:dyDescent="0.45">
      <c r="A643" s="2">
        <v>44246</v>
      </c>
      <c r="B643">
        <v>2</v>
      </c>
      <c r="C643">
        <v>2</v>
      </c>
      <c r="E643">
        <v>2</v>
      </c>
      <c r="F643">
        <v>1</v>
      </c>
      <c r="H643" s="11">
        <v>1</v>
      </c>
      <c r="I643">
        <f t="shared" si="147"/>
        <v>8</v>
      </c>
      <c r="O643">
        <f>SUM($C643:$D643)</f>
        <v>2</v>
      </c>
      <c r="R643">
        <f>SUM(E643:F643)</f>
        <v>3</v>
      </c>
      <c r="S643" t="s">
        <v>342</v>
      </c>
    </row>
    <row r="644" spans="1:19" x14ac:dyDescent="0.45">
      <c r="B644">
        <f t="shared" ref="B644:H644" si="148">SUM(B639:B643)</f>
        <v>7</v>
      </c>
      <c r="C644">
        <f t="shared" si="148"/>
        <v>8</v>
      </c>
      <c r="D644">
        <f t="shared" si="148"/>
        <v>0</v>
      </c>
      <c r="E644">
        <f t="shared" si="148"/>
        <v>7.5</v>
      </c>
      <c r="F644">
        <f t="shared" si="148"/>
        <v>3</v>
      </c>
      <c r="G644">
        <f t="shared" si="148"/>
        <v>3</v>
      </c>
      <c r="H644">
        <f t="shared" si="148"/>
        <v>11.5</v>
      </c>
      <c r="I644">
        <f t="shared" si="147"/>
        <v>40</v>
      </c>
      <c r="K644">
        <f>SUM(E644:F644)</f>
        <v>10.5</v>
      </c>
      <c r="L644">
        <f>SUM($K$518:K644)/7.5</f>
        <v>21.333333333333332</v>
      </c>
      <c r="M644">
        <f>85-L644</f>
        <v>63.666666666666671</v>
      </c>
      <c r="N644">
        <f>D644</f>
        <v>0</v>
      </c>
      <c r="O644">
        <f>SUM($N$248:$N644)</f>
        <v>102</v>
      </c>
    </row>
    <row r="645" spans="1:19" x14ac:dyDescent="0.45">
      <c r="B645" s="6">
        <f t="shared" ref="B645:H645" si="149">B644/37.5</f>
        <v>0.18666666666666668</v>
      </c>
      <c r="C645" s="6">
        <f t="shared" si="149"/>
        <v>0.21333333333333335</v>
      </c>
      <c r="D645" s="6">
        <f t="shared" si="149"/>
        <v>0</v>
      </c>
      <c r="E645" s="6">
        <f t="shared" si="149"/>
        <v>0.2</v>
      </c>
      <c r="F645" s="6">
        <f t="shared" si="149"/>
        <v>0.08</v>
      </c>
      <c r="G645" s="6">
        <f t="shared" si="149"/>
        <v>0.08</v>
      </c>
      <c r="H645" s="6">
        <f t="shared" si="149"/>
        <v>0.30666666666666664</v>
      </c>
    </row>
    <row r="647" spans="1:19" x14ac:dyDescent="0.45">
      <c r="B647" t="s">
        <v>5</v>
      </c>
      <c r="C647" t="s">
        <v>14</v>
      </c>
      <c r="D647" t="s">
        <v>68</v>
      </c>
      <c r="E647" t="s">
        <v>15</v>
      </c>
      <c r="F647" t="s">
        <v>329</v>
      </c>
      <c r="G647" t="s">
        <v>16</v>
      </c>
      <c r="H647" t="s">
        <v>238</v>
      </c>
    </row>
    <row r="648" spans="1:19" x14ac:dyDescent="0.45">
      <c r="A648" s="2">
        <v>44249</v>
      </c>
      <c r="B648">
        <v>2</v>
      </c>
      <c r="C648">
        <v>1</v>
      </c>
      <c r="E648">
        <v>5</v>
      </c>
      <c r="G648">
        <v>1</v>
      </c>
      <c r="I648">
        <f t="shared" ref="I648:I653" si="150">SUM(B648:H648)</f>
        <v>9</v>
      </c>
      <c r="O648">
        <f>SUM($C648:$D648)</f>
        <v>1</v>
      </c>
      <c r="R648">
        <f>SUM(E648:F648)</f>
        <v>5</v>
      </c>
      <c r="S648" s="14" t="s">
        <v>348</v>
      </c>
    </row>
    <row r="649" spans="1:19" x14ac:dyDescent="0.45">
      <c r="A649" s="2">
        <v>44250</v>
      </c>
      <c r="C649">
        <v>4</v>
      </c>
      <c r="E649">
        <v>3</v>
      </c>
      <c r="G649">
        <v>1</v>
      </c>
      <c r="I649">
        <f t="shared" si="150"/>
        <v>8</v>
      </c>
      <c r="O649">
        <f>SUM($C649:$D649)</f>
        <v>4</v>
      </c>
      <c r="R649">
        <f>SUM(E649:F649)</f>
        <v>3</v>
      </c>
      <c r="S649" s="14" t="s">
        <v>348</v>
      </c>
    </row>
    <row r="650" spans="1:19" x14ac:dyDescent="0.45">
      <c r="A650" s="2">
        <v>44251</v>
      </c>
      <c r="B650">
        <v>1</v>
      </c>
      <c r="C650">
        <v>1</v>
      </c>
      <c r="E650">
        <v>2</v>
      </c>
      <c r="F650">
        <v>2</v>
      </c>
      <c r="G650">
        <v>2</v>
      </c>
      <c r="H650" s="11"/>
      <c r="I650">
        <f t="shared" si="150"/>
        <v>8</v>
      </c>
      <c r="O650">
        <f>SUM($C650:$D650)</f>
        <v>1</v>
      </c>
      <c r="R650">
        <f>SUM(E650:F650)</f>
        <v>4</v>
      </c>
      <c r="S650" s="14" t="s">
        <v>349</v>
      </c>
    </row>
    <row r="651" spans="1:19" x14ac:dyDescent="0.45">
      <c r="A651" s="2">
        <v>44252</v>
      </c>
      <c r="B651">
        <v>1</v>
      </c>
      <c r="C651">
        <v>2</v>
      </c>
      <c r="E651">
        <v>1</v>
      </c>
      <c r="F651">
        <v>4</v>
      </c>
      <c r="G651">
        <v>1</v>
      </c>
      <c r="H651" s="11"/>
      <c r="I651">
        <f t="shared" si="150"/>
        <v>9</v>
      </c>
      <c r="O651">
        <f>SUM($C651:$D651)</f>
        <v>2</v>
      </c>
      <c r="R651">
        <f>SUM(E651:F651)</f>
        <v>5</v>
      </c>
      <c r="S651" s="14" t="s">
        <v>349</v>
      </c>
    </row>
    <row r="652" spans="1:19" x14ac:dyDescent="0.45">
      <c r="A652" s="2">
        <v>44253</v>
      </c>
      <c r="B652">
        <v>2</v>
      </c>
      <c r="C652">
        <v>1</v>
      </c>
      <c r="E652">
        <v>2</v>
      </c>
      <c r="F652">
        <v>2</v>
      </c>
      <c r="H652" s="11"/>
      <c r="I652">
        <f t="shared" si="150"/>
        <v>7</v>
      </c>
      <c r="O652">
        <f>SUM($C652:$D652)</f>
        <v>1</v>
      </c>
      <c r="R652">
        <f>SUM(E652:F652)</f>
        <v>4</v>
      </c>
      <c r="S652" t="s">
        <v>342</v>
      </c>
    </row>
    <row r="653" spans="1:19" x14ac:dyDescent="0.45">
      <c r="B653">
        <f t="shared" ref="B653:H653" si="151">SUM(B648:B652)</f>
        <v>6</v>
      </c>
      <c r="C653">
        <f t="shared" si="151"/>
        <v>9</v>
      </c>
      <c r="D653">
        <f t="shared" si="151"/>
        <v>0</v>
      </c>
      <c r="E653">
        <f t="shared" si="151"/>
        <v>13</v>
      </c>
      <c r="F653">
        <f t="shared" si="151"/>
        <v>8</v>
      </c>
      <c r="G653">
        <f t="shared" si="151"/>
        <v>5</v>
      </c>
      <c r="H653">
        <f t="shared" si="151"/>
        <v>0</v>
      </c>
      <c r="I653">
        <f t="shared" si="150"/>
        <v>41</v>
      </c>
      <c r="K653">
        <f>SUM(E653:F653)</f>
        <v>21</v>
      </c>
      <c r="L653">
        <f>SUM($K$518:K653)/7.5</f>
        <v>24.133333333333333</v>
      </c>
      <c r="M653">
        <f>85-L653</f>
        <v>60.866666666666667</v>
      </c>
      <c r="N653">
        <f>D653</f>
        <v>0</v>
      </c>
      <c r="O653">
        <f>SUM($N$248:$N653)</f>
        <v>102</v>
      </c>
    </row>
    <row r="654" spans="1:19" x14ac:dyDescent="0.45">
      <c r="B654" s="6">
        <f t="shared" ref="B654:H654" si="152">B653/37.5</f>
        <v>0.16</v>
      </c>
      <c r="C654" s="6">
        <f t="shared" si="152"/>
        <v>0.24</v>
      </c>
      <c r="D654" s="6">
        <f t="shared" si="152"/>
        <v>0</v>
      </c>
      <c r="E654" s="6">
        <f t="shared" si="152"/>
        <v>0.34666666666666668</v>
      </c>
      <c r="F654" s="6">
        <f t="shared" si="152"/>
        <v>0.21333333333333335</v>
      </c>
      <c r="G654" s="6">
        <f t="shared" si="152"/>
        <v>0.13333333333333333</v>
      </c>
      <c r="H654" s="6">
        <f t="shared" si="152"/>
        <v>0</v>
      </c>
    </row>
    <row r="656" spans="1:19" x14ac:dyDescent="0.45">
      <c r="B656" t="s">
        <v>5</v>
      </c>
      <c r="C656" t="s">
        <v>14</v>
      </c>
      <c r="D656" t="s">
        <v>68</v>
      </c>
      <c r="E656" t="s">
        <v>15</v>
      </c>
      <c r="F656" t="s">
        <v>329</v>
      </c>
      <c r="G656" t="s">
        <v>16</v>
      </c>
      <c r="H656" t="s">
        <v>238</v>
      </c>
    </row>
    <row r="657" spans="1:19" x14ac:dyDescent="0.45">
      <c r="A657" s="2">
        <v>44256</v>
      </c>
      <c r="B657">
        <v>5</v>
      </c>
      <c r="C657">
        <v>1</v>
      </c>
      <c r="E657">
        <v>2</v>
      </c>
      <c r="G657">
        <v>1</v>
      </c>
      <c r="I657">
        <f t="shared" ref="I657:I662" si="153">SUM(B657:H657)</f>
        <v>9</v>
      </c>
      <c r="O657">
        <f>SUM($C657:$D657)</f>
        <v>1</v>
      </c>
      <c r="R657">
        <f>SUM(E657:F657)</f>
        <v>2</v>
      </c>
      <c r="S657" s="14" t="s">
        <v>356</v>
      </c>
    </row>
    <row r="658" spans="1:19" x14ac:dyDescent="0.45">
      <c r="A658" s="2">
        <v>44257</v>
      </c>
      <c r="B658">
        <v>5</v>
      </c>
      <c r="C658">
        <v>3</v>
      </c>
      <c r="E658">
        <v>1</v>
      </c>
      <c r="I658">
        <f t="shared" si="153"/>
        <v>9</v>
      </c>
      <c r="O658">
        <f>SUM($C658:$D658)</f>
        <v>3</v>
      </c>
      <c r="R658">
        <f>SUM(E658:F658)</f>
        <v>1</v>
      </c>
      <c r="S658" s="14" t="s">
        <v>348</v>
      </c>
    </row>
    <row r="659" spans="1:19" x14ac:dyDescent="0.45">
      <c r="A659" s="2">
        <v>44258</v>
      </c>
      <c r="C659">
        <v>2</v>
      </c>
      <c r="E659">
        <v>2</v>
      </c>
      <c r="F659">
        <v>2</v>
      </c>
      <c r="G659">
        <v>0.5</v>
      </c>
      <c r="H659" s="11"/>
      <c r="I659">
        <f t="shared" si="153"/>
        <v>6.5</v>
      </c>
      <c r="O659">
        <f>SUM($C659:$D659)</f>
        <v>2</v>
      </c>
      <c r="R659">
        <f>SUM(E659:F659)</f>
        <v>4</v>
      </c>
      <c r="S659" s="14" t="s">
        <v>357</v>
      </c>
    </row>
    <row r="660" spans="1:19" x14ac:dyDescent="0.45">
      <c r="A660" s="2">
        <v>44259</v>
      </c>
      <c r="B660">
        <v>3</v>
      </c>
      <c r="C660">
        <v>1</v>
      </c>
      <c r="F660">
        <v>1.5</v>
      </c>
      <c r="G660">
        <v>1</v>
      </c>
      <c r="H660" s="11"/>
      <c r="I660">
        <f t="shared" si="153"/>
        <v>6.5</v>
      </c>
      <c r="O660">
        <f>SUM($C660:$D660)</f>
        <v>1</v>
      </c>
      <c r="R660">
        <f>SUM(E660:F660)</f>
        <v>1.5</v>
      </c>
      <c r="S660" s="14" t="s">
        <v>355</v>
      </c>
    </row>
    <row r="661" spans="1:19" x14ac:dyDescent="0.45">
      <c r="A661" s="2">
        <v>44260</v>
      </c>
      <c r="B661">
        <v>3</v>
      </c>
      <c r="C661">
        <v>1</v>
      </c>
      <c r="E661">
        <v>2</v>
      </c>
      <c r="F661">
        <v>2</v>
      </c>
      <c r="H661" s="11"/>
      <c r="I661">
        <f t="shared" si="153"/>
        <v>8</v>
      </c>
      <c r="O661">
        <f>SUM($C661:$D661)</f>
        <v>1</v>
      </c>
      <c r="R661">
        <f>SUM(E661:F661)</f>
        <v>4</v>
      </c>
      <c r="S661" t="s">
        <v>354</v>
      </c>
    </row>
    <row r="662" spans="1:19" x14ac:dyDescent="0.45">
      <c r="B662">
        <f t="shared" ref="B662:H662" si="154">SUM(B657:B661)</f>
        <v>16</v>
      </c>
      <c r="C662">
        <f t="shared" si="154"/>
        <v>8</v>
      </c>
      <c r="D662">
        <f t="shared" si="154"/>
        <v>0</v>
      </c>
      <c r="E662">
        <f t="shared" si="154"/>
        <v>7</v>
      </c>
      <c r="F662">
        <f t="shared" si="154"/>
        <v>5.5</v>
      </c>
      <c r="G662">
        <f t="shared" si="154"/>
        <v>2.5</v>
      </c>
      <c r="H662">
        <f t="shared" si="154"/>
        <v>0</v>
      </c>
      <c r="I662">
        <f t="shared" si="153"/>
        <v>39</v>
      </c>
      <c r="K662">
        <f>SUM(E662:F662)</f>
        <v>12.5</v>
      </c>
      <c r="L662">
        <f>SUM($K$518:K662)/7.5</f>
        <v>25.8</v>
      </c>
      <c r="M662">
        <f>85-L662</f>
        <v>59.2</v>
      </c>
      <c r="N662">
        <f>D662</f>
        <v>0</v>
      </c>
      <c r="O662">
        <f>SUM($N$248:$N662)</f>
        <v>102</v>
      </c>
    </row>
    <row r="663" spans="1:19" x14ac:dyDescent="0.45">
      <c r="B663" s="6">
        <f t="shared" ref="B663:H663" si="155">B662/37.5</f>
        <v>0.42666666666666669</v>
      </c>
      <c r="C663" s="6">
        <f t="shared" si="155"/>
        <v>0.21333333333333335</v>
      </c>
      <c r="D663" s="6">
        <f t="shared" si="155"/>
        <v>0</v>
      </c>
      <c r="E663" s="6">
        <f t="shared" si="155"/>
        <v>0.18666666666666668</v>
      </c>
      <c r="F663" s="6">
        <f t="shared" si="155"/>
        <v>0.14666666666666667</v>
      </c>
      <c r="G663" s="6">
        <f t="shared" si="155"/>
        <v>6.6666666666666666E-2</v>
      </c>
      <c r="H663" s="6">
        <f t="shared" si="155"/>
        <v>0</v>
      </c>
    </row>
    <row r="665" spans="1:19" x14ac:dyDescent="0.45">
      <c r="B665" t="s">
        <v>5</v>
      </c>
      <c r="C665" t="s">
        <v>14</v>
      </c>
      <c r="D665" t="s">
        <v>68</v>
      </c>
      <c r="E665" t="s">
        <v>15</v>
      </c>
      <c r="F665" t="s">
        <v>329</v>
      </c>
      <c r="G665" t="s">
        <v>16</v>
      </c>
      <c r="H665" t="s">
        <v>238</v>
      </c>
    </row>
    <row r="666" spans="1:19" x14ac:dyDescent="0.45">
      <c r="A666" s="2">
        <v>44263</v>
      </c>
      <c r="B666">
        <v>4</v>
      </c>
      <c r="C666">
        <v>2</v>
      </c>
      <c r="E666">
        <v>1</v>
      </c>
      <c r="G666">
        <v>0.5</v>
      </c>
      <c r="I666">
        <f t="shared" ref="I666:I671" si="156">SUM(B666:H666)</f>
        <v>7.5</v>
      </c>
      <c r="O666">
        <f>SUM($C666:$D666)</f>
        <v>2</v>
      </c>
      <c r="R666">
        <f>SUM(E666:F666)</f>
        <v>1</v>
      </c>
      <c r="S666" s="14" t="s">
        <v>360</v>
      </c>
    </row>
    <row r="667" spans="1:19" x14ac:dyDescent="0.45">
      <c r="A667" s="2">
        <v>44264</v>
      </c>
      <c r="B667">
        <v>1</v>
      </c>
      <c r="C667">
        <v>3</v>
      </c>
      <c r="E667">
        <v>2</v>
      </c>
      <c r="F667">
        <v>2</v>
      </c>
      <c r="I667">
        <f t="shared" si="156"/>
        <v>8</v>
      </c>
      <c r="O667">
        <f>SUM($C667:$D667)</f>
        <v>3</v>
      </c>
      <c r="R667">
        <f>SUM(E667:F667)</f>
        <v>4</v>
      </c>
      <c r="S667" s="14" t="s">
        <v>361</v>
      </c>
    </row>
    <row r="668" spans="1:19" x14ac:dyDescent="0.45">
      <c r="A668" s="2">
        <v>44265</v>
      </c>
      <c r="B668">
        <v>1</v>
      </c>
      <c r="C668">
        <v>2</v>
      </c>
      <c r="F668">
        <v>5</v>
      </c>
      <c r="H668" s="11"/>
      <c r="I668">
        <f t="shared" si="156"/>
        <v>8</v>
      </c>
      <c r="O668">
        <f>SUM($C668:$D668)</f>
        <v>2</v>
      </c>
      <c r="R668">
        <f>SUM(E668:F668)</f>
        <v>5</v>
      </c>
      <c r="S668" s="14"/>
    </row>
    <row r="669" spans="1:19" x14ac:dyDescent="0.45">
      <c r="A669" s="2">
        <v>44266</v>
      </c>
      <c r="B669">
        <v>2</v>
      </c>
      <c r="C669">
        <v>1</v>
      </c>
      <c r="E669">
        <v>2</v>
      </c>
      <c r="F669">
        <v>3</v>
      </c>
      <c r="G669">
        <v>0.5</v>
      </c>
      <c r="H669" s="11"/>
      <c r="I669">
        <f t="shared" si="156"/>
        <v>8.5</v>
      </c>
      <c r="O669">
        <f>SUM($C669:$D669)</f>
        <v>1</v>
      </c>
      <c r="R669">
        <f>SUM(E669:F669)</f>
        <v>5</v>
      </c>
      <c r="S669" s="14" t="s">
        <v>365</v>
      </c>
    </row>
    <row r="670" spans="1:19" x14ac:dyDescent="0.45">
      <c r="A670" s="2">
        <v>44267</v>
      </c>
      <c r="B670">
        <v>2</v>
      </c>
      <c r="C670">
        <v>2</v>
      </c>
      <c r="E670">
        <v>3</v>
      </c>
      <c r="G670">
        <v>0.5</v>
      </c>
      <c r="H670" s="11"/>
      <c r="I670">
        <f t="shared" si="156"/>
        <v>7.5</v>
      </c>
      <c r="O670">
        <f>SUM($C670:$D670)</f>
        <v>2</v>
      </c>
      <c r="R670">
        <f>SUM(E670:F670)</f>
        <v>3</v>
      </c>
      <c r="S670" t="s">
        <v>320</v>
      </c>
    </row>
    <row r="671" spans="1:19" x14ac:dyDescent="0.45">
      <c r="B671">
        <f t="shared" ref="B671:H671" si="157">SUM(B666:B670)</f>
        <v>10</v>
      </c>
      <c r="C671">
        <f t="shared" si="157"/>
        <v>10</v>
      </c>
      <c r="D671">
        <f t="shared" si="157"/>
        <v>0</v>
      </c>
      <c r="E671">
        <f t="shared" si="157"/>
        <v>8</v>
      </c>
      <c r="F671">
        <f t="shared" si="157"/>
        <v>10</v>
      </c>
      <c r="G671">
        <f t="shared" si="157"/>
        <v>1.5</v>
      </c>
      <c r="H671">
        <f t="shared" si="157"/>
        <v>0</v>
      </c>
      <c r="I671">
        <f t="shared" si="156"/>
        <v>39.5</v>
      </c>
      <c r="K671">
        <f>SUM(E671:F671)</f>
        <v>18</v>
      </c>
      <c r="L671">
        <f>SUM($K$518:K671)/7.5</f>
        <v>28.2</v>
      </c>
      <c r="M671">
        <f>85-L671</f>
        <v>56.8</v>
      </c>
      <c r="N671">
        <f>D671</f>
        <v>0</v>
      </c>
      <c r="O671">
        <f>SUM($N$248:$N671)</f>
        <v>102</v>
      </c>
    </row>
    <row r="672" spans="1:19" x14ac:dyDescent="0.45">
      <c r="B672" s="6">
        <f t="shared" ref="B672:H672" si="158">B671/37.5</f>
        <v>0.26666666666666666</v>
      </c>
      <c r="C672" s="6">
        <f t="shared" si="158"/>
        <v>0.26666666666666666</v>
      </c>
      <c r="D672" s="6">
        <f t="shared" si="158"/>
        <v>0</v>
      </c>
      <c r="E672" s="6">
        <f t="shared" si="158"/>
        <v>0.21333333333333335</v>
      </c>
      <c r="F672" s="6">
        <f t="shared" si="158"/>
        <v>0.26666666666666666</v>
      </c>
      <c r="G672" s="6">
        <f t="shared" si="158"/>
        <v>0.04</v>
      </c>
      <c r="H672" s="6">
        <f t="shared" si="158"/>
        <v>0</v>
      </c>
    </row>
    <row r="674" spans="1:19" x14ac:dyDescent="0.45">
      <c r="B674" t="s">
        <v>5</v>
      </c>
      <c r="C674" t="s">
        <v>14</v>
      </c>
      <c r="D674" t="s">
        <v>68</v>
      </c>
      <c r="E674" t="s">
        <v>15</v>
      </c>
      <c r="F674" t="s">
        <v>329</v>
      </c>
      <c r="G674" t="s">
        <v>16</v>
      </c>
      <c r="H674" t="s">
        <v>238</v>
      </c>
    </row>
    <row r="675" spans="1:19" x14ac:dyDescent="0.45">
      <c r="A675" s="2">
        <v>44270</v>
      </c>
      <c r="B675">
        <v>2</v>
      </c>
      <c r="C675">
        <v>1</v>
      </c>
      <c r="F675">
        <v>2.5</v>
      </c>
      <c r="G675">
        <v>2</v>
      </c>
      <c r="I675">
        <f t="shared" ref="I675:I680" si="159">SUM(B675:H675)</f>
        <v>7.5</v>
      </c>
      <c r="O675">
        <f>SUM($C675:$D675)</f>
        <v>1</v>
      </c>
      <c r="R675">
        <f>SUM(E675:F675)</f>
        <v>2.5</v>
      </c>
      <c r="S675" s="14" t="s">
        <v>368</v>
      </c>
    </row>
    <row r="676" spans="1:19" x14ac:dyDescent="0.45">
      <c r="A676" s="2">
        <v>44271</v>
      </c>
      <c r="B676">
        <v>2</v>
      </c>
      <c r="C676">
        <v>2</v>
      </c>
      <c r="E676">
        <v>1.5</v>
      </c>
      <c r="F676">
        <v>2.5</v>
      </c>
      <c r="I676">
        <f t="shared" si="159"/>
        <v>8</v>
      </c>
      <c r="O676">
        <f>SUM($C676:$D676)</f>
        <v>2</v>
      </c>
      <c r="R676">
        <f>SUM(E676:F676)</f>
        <v>4</v>
      </c>
      <c r="S676" s="14" t="s">
        <v>369</v>
      </c>
    </row>
    <row r="677" spans="1:19" x14ac:dyDescent="0.45">
      <c r="A677" s="2">
        <v>44272</v>
      </c>
      <c r="B677">
        <v>1</v>
      </c>
      <c r="C677">
        <v>2</v>
      </c>
      <c r="E677">
        <v>3</v>
      </c>
      <c r="G677">
        <v>2</v>
      </c>
      <c r="H677" s="11"/>
      <c r="I677">
        <f t="shared" si="159"/>
        <v>8</v>
      </c>
      <c r="O677">
        <f>SUM($C677:$D677)</f>
        <v>2</v>
      </c>
      <c r="R677">
        <f>SUM(E677:F677)</f>
        <v>3</v>
      </c>
      <c r="S677" s="14" t="s">
        <v>370</v>
      </c>
    </row>
    <row r="678" spans="1:19" x14ac:dyDescent="0.45">
      <c r="A678" s="2">
        <v>44273</v>
      </c>
      <c r="B678">
        <v>1.5</v>
      </c>
      <c r="C678">
        <v>1</v>
      </c>
      <c r="F678">
        <v>4</v>
      </c>
      <c r="G678">
        <v>1</v>
      </c>
      <c r="H678" s="11"/>
      <c r="I678">
        <f t="shared" si="159"/>
        <v>7.5</v>
      </c>
      <c r="O678">
        <f>SUM($C678:$D678)</f>
        <v>1</v>
      </c>
      <c r="R678">
        <f>SUM(E678:F678)</f>
        <v>4</v>
      </c>
      <c r="S678" s="14" t="s">
        <v>367</v>
      </c>
    </row>
    <row r="679" spans="1:19" x14ac:dyDescent="0.45">
      <c r="A679" s="2">
        <v>44274</v>
      </c>
      <c r="B679">
        <v>1</v>
      </c>
      <c r="C679">
        <v>1.5</v>
      </c>
      <c r="E679">
        <v>3</v>
      </c>
      <c r="F679">
        <v>2</v>
      </c>
      <c r="H679" s="11"/>
      <c r="I679">
        <f t="shared" si="159"/>
        <v>7.5</v>
      </c>
      <c r="O679">
        <f>SUM($C679:$D679)</f>
        <v>1.5</v>
      </c>
      <c r="R679">
        <f>SUM(E679:F679)</f>
        <v>5</v>
      </c>
      <c r="S679" t="s">
        <v>366</v>
      </c>
    </row>
    <row r="680" spans="1:19" x14ac:dyDescent="0.45">
      <c r="B680">
        <f t="shared" ref="B680:H680" si="160">SUM(B675:B679)</f>
        <v>7.5</v>
      </c>
      <c r="C680">
        <f t="shared" si="160"/>
        <v>7.5</v>
      </c>
      <c r="D680">
        <f t="shared" si="160"/>
        <v>0</v>
      </c>
      <c r="E680">
        <f t="shared" si="160"/>
        <v>7.5</v>
      </c>
      <c r="F680">
        <f t="shared" si="160"/>
        <v>11</v>
      </c>
      <c r="G680">
        <f t="shared" si="160"/>
        <v>5</v>
      </c>
      <c r="H680">
        <f t="shared" si="160"/>
        <v>0</v>
      </c>
      <c r="I680">
        <f t="shared" si="159"/>
        <v>38.5</v>
      </c>
      <c r="K680">
        <f>SUM(E680:F680)</f>
        <v>18.5</v>
      </c>
      <c r="L680">
        <f>SUM($K$518:K680)/7.5</f>
        <v>30.666666666666668</v>
      </c>
      <c r="M680">
        <f>85-L680</f>
        <v>54.333333333333329</v>
      </c>
      <c r="N680">
        <f>D680</f>
        <v>0</v>
      </c>
      <c r="O680">
        <f>SUM($N$248:$N680)</f>
        <v>102</v>
      </c>
    </row>
    <row r="681" spans="1:19" x14ac:dyDescent="0.45">
      <c r="B681" s="6">
        <f t="shared" ref="B681:H681" si="161">B680/37.5</f>
        <v>0.2</v>
      </c>
      <c r="C681" s="6">
        <f t="shared" si="161"/>
        <v>0.2</v>
      </c>
      <c r="D681" s="6">
        <f t="shared" si="161"/>
        <v>0</v>
      </c>
      <c r="E681" s="6">
        <f t="shared" si="161"/>
        <v>0.2</v>
      </c>
      <c r="F681" s="6">
        <f t="shared" si="161"/>
        <v>0.29333333333333333</v>
      </c>
      <c r="G681" s="6">
        <f t="shared" si="161"/>
        <v>0.13333333333333333</v>
      </c>
      <c r="H681" s="6">
        <f t="shared" si="161"/>
        <v>0</v>
      </c>
    </row>
    <row r="683" spans="1:19" x14ac:dyDescent="0.45">
      <c r="B683" t="s">
        <v>5</v>
      </c>
      <c r="C683" t="s">
        <v>14</v>
      </c>
      <c r="D683" t="s">
        <v>68</v>
      </c>
      <c r="E683" t="s">
        <v>15</v>
      </c>
      <c r="F683" t="s">
        <v>329</v>
      </c>
      <c r="G683" t="s">
        <v>16</v>
      </c>
      <c r="H683" t="s">
        <v>238</v>
      </c>
    </row>
    <row r="684" spans="1:19" x14ac:dyDescent="0.45">
      <c r="A684" s="2">
        <v>44277</v>
      </c>
      <c r="B684">
        <v>1</v>
      </c>
      <c r="C684">
        <v>2</v>
      </c>
      <c r="E684">
        <v>1</v>
      </c>
      <c r="F684">
        <v>3</v>
      </c>
      <c r="G684">
        <v>1</v>
      </c>
      <c r="I684">
        <f t="shared" ref="I684:I689" si="162">SUM(B684:H684)</f>
        <v>8</v>
      </c>
      <c r="O684">
        <f>SUM($C684:$D684)</f>
        <v>2</v>
      </c>
      <c r="R684">
        <f>SUM(E684:F684)</f>
        <v>4</v>
      </c>
      <c r="S684" s="14" t="s">
        <v>376</v>
      </c>
    </row>
    <row r="685" spans="1:19" x14ac:dyDescent="0.45">
      <c r="A685" s="2">
        <v>44278</v>
      </c>
      <c r="B685">
        <v>1</v>
      </c>
      <c r="C685">
        <v>3</v>
      </c>
      <c r="F685">
        <v>2</v>
      </c>
      <c r="G685">
        <v>2</v>
      </c>
      <c r="I685">
        <f t="shared" si="162"/>
        <v>8</v>
      </c>
      <c r="O685">
        <f>SUM($C685:$D685)</f>
        <v>3</v>
      </c>
      <c r="R685">
        <f>SUM(E685:F685)</f>
        <v>2</v>
      </c>
      <c r="S685" s="14" t="s">
        <v>376</v>
      </c>
    </row>
    <row r="686" spans="1:19" x14ac:dyDescent="0.45">
      <c r="A686" s="2">
        <v>44279</v>
      </c>
      <c r="B686">
        <v>1</v>
      </c>
      <c r="C686">
        <v>2</v>
      </c>
      <c r="E686">
        <v>2</v>
      </c>
      <c r="F686">
        <v>3</v>
      </c>
      <c r="H686" s="11"/>
      <c r="I686">
        <f t="shared" si="162"/>
        <v>8</v>
      </c>
      <c r="O686">
        <f>SUM($C686:$D686)</f>
        <v>2</v>
      </c>
      <c r="R686">
        <f>SUM(E686:F686)</f>
        <v>5</v>
      </c>
      <c r="S686" s="14" t="s">
        <v>370</v>
      </c>
    </row>
    <row r="687" spans="1:19" x14ac:dyDescent="0.45">
      <c r="A687" s="2">
        <v>44280</v>
      </c>
      <c r="C687">
        <v>3</v>
      </c>
      <c r="E687">
        <v>1.5</v>
      </c>
      <c r="F687">
        <v>3</v>
      </c>
      <c r="H687" s="11"/>
      <c r="I687">
        <f t="shared" si="162"/>
        <v>7.5</v>
      </c>
      <c r="O687">
        <f>SUM($C687:$D687)</f>
        <v>3</v>
      </c>
      <c r="R687">
        <f>SUM(E687:F687)</f>
        <v>4.5</v>
      </c>
      <c r="S687" s="14" t="s">
        <v>374</v>
      </c>
    </row>
    <row r="688" spans="1:19" x14ac:dyDescent="0.45">
      <c r="A688" s="2">
        <v>44281</v>
      </c>
      <c r="B688">
        <v>2</v>
      </c>
      <c r="C688">
        <v>2</v>
      </c>
      <c r="E688">
        <v>2</v>
      </c>
      <c r="G688">
        <v>1.5</v>
      </c>
      <c r="H688" s="11"/>
      <c r="I688">
        <f t="shared" si="162"/>
        <v>7.5</v>
      </c>
      <c r="O688">
        <f>SUM($C688:$D688)</f>
        <v>2</v>
      </c>
      <c r="R688">
        <f>SUM(E688:F688)</f>
        <v>2</v>
      </c>
      <c r="S688" t="s">
        <v>375</v>
      </c>
    </row>
    <row r="689" spans="1:19" x14ac:dyDescent="0.45">
      <c r="B689">
        <f t="shared" ref="B689:H689" si="163">SUM(B684:B688)</f>
        <v>5</v>
      </c>
      <c r="C689">
        <f t="shared" si="163"/>
        <v>12</v>
      </c>
      <c r="D689">
        <f t="shared" si="163"/>
        <v>0</v>
      </c>
      <c r="E689">
        <f t="shared" si="163"/>
        <v>6.5</v>
      </c>
      <c r="F689">
        <f t="shared" si="163"/>
        <v>11</v>
      </c>
      <c r="G689">
        <f t="shared" si="163"/>
        <v>4.5</v>
      </c>
      <c r="H689">
        <f t="shared" si="163"/>
        <v>0</v>
      </c>
      <c r="I689">
        <f t="shared" si="162"/>
        <v>39</v>
      </c>
      <c r="K689">
        <f>SUM(E689:F689)</f>
        <v>17.5</v>
      </c>
      <c r="L689">
        <f>SUM($K$518:K689)/7.5</f>
        <v>33</v>
      </c>
      <c r="M689">
        <f>85-L689</f>
        <v>52</v>
      </c>
      <c r="N689">
        <f>D689</f>
        <v>0</v>
      </c>
      <c r="O689">
        <f>SUM($N$248:$N689)</f>
        <v>102</v>
      </c>
    </row>
    <row r="690" spans="1:19" x14ac:dyDescent="0.45">
      <c r="B690" s="6">
        <f t="shared" ref="B690:H690" si="164">B689/37.5</f>
        <v>0.13333333333333333</v>
      </c>
      <c r="C690" s="6">
        <f t="shared" si="164"/>
        <v>0.32</v>
      </c>
      <c r="D690" s="6">
        <f t="shared" si="164"/>
        <v>0</v>
      </c>
      <c r="E690" s="6">
        <f t="shared" si="164"/>
        <v>0.17333333333333334</v>
      </c>
      <c r="F690" s="6">
        <f t="shared" si="164"/>
        <v>0.29333333333333333</v>
      </c>
      <c r="G690" s="6">
        <f t="shared" si="164"/>
        <v>0.12</v>
      </c>
      <c r="H690" s="6">
        <f t="shared" si="164"/>
        <v>0</v>
      </c>
    </row>
    <row r="692" spans="1:19" x14ac:dyDescent="0.45">
      <c r="B692" t="s">
        <v>5</v>
      </c>
      <c r="C692" t="s">
        <v>14</v>
      </c>
      <c r="D692" t="s">
        <v>68</v>
      </c>
      <c r="E692" t="s">
        <v>15</v>
      </c>
      <c r="F692" t="s">
        <v>329</v>
      </c>
      <c r="G692" t="s">
        <v>16</v>
      </c>
      <c r="H692" t="s">
        <v>238</v>
      </c>
    </row>
    <row r="693" spans="1:19" x14ac:dyDescent="0.45">
      <c r="A693" s="2">
        <v>44284</v>
      </c>
      <c r="B693">
        <v>1</v>
      </c>
      <c r="C693">
        <v>1</v>
      </c>
      <c r="E693">
        <v>3.5</v>
      </c>
      <c r="F693">
        <v>1</v>
      </c>
      <c r="G693">
        <v>1</v>
      </c>
      <c r="I693">
        <f t="shared" ref="I693:I698" si="165">SUM(B693:H693)</f>
        <v>7.5</v>
      </c>
      <c r="O693">
        <f>SUM($C693:$D693)</f>
        <v>1</v>
      </c>
      <c r="R693">
        <f>SUM(E693:F693)</f>
        <v>4.5</v>
      </c>
      <c r="S693" s="14" t="s">
        <v>377</v>
      </c>
    </row>
    <row r="694" spans="1:19" x14ac:dyDescent="0.45">
      <c r="A694" s="2">
        <v>44285</v>
      </c>
      <c r="B694">
        <v>1</v>
      </c>
      <c r="C694">
        <v>3</v>
      </c>
      <c r="E694" s="3">
        <v>0</v>
      </c>
      <c r="F694">
        <v>1.5</v>
      </c>
      <c r="G694">
        <v>2</v>
      </c>
      <c r="I694">
        <f t="shared" si="165"/>
        <v>7.5</v>
      </c>
      <c r="O694">
        <f>SUM($C694:$D694)</f>
        <v>3</v>
      </c>
      <c r="R694">
        <f>SUM(E694:F694)</f>
        <v>1.5</v>
      </c>
      <c r="S694" s="14" t="s">
        <v>377</v>
      </c>
    </row>
    <row r="695" spans="1:19" x14ac:dyDescent="0.45">
      <c r="A695" s="2">
        <v>44286</v>
      </c>
      <c r="B695">
        <v>2</v>
      </c>
      <c r="C695">
        <v>3</v>
      </c>
      <c r="E695" s="3">
        <v>0.5</v>
      </c>
      <c r="F695">
        <v>1</v>
      </c>
      <c r="G695">
        <v>1</v>
      </c>
      <c r="H695" s="11"/>
      <c r="I695">
        <f t="shared" si="165"/>
        <v>7.5</v>
      </c>
      <c r="O695">
        <f>SUM($C695:$D695)</f>
        <v>3</v>
      </c>
      <c r="R695">
        <f>SUM(E695:F695)</f>
        <v>1.5</v>
      </c>
      <c r="S695" s="14" t="s">
        <v>377</v>
      </c>
    </row>
    <row r="696" spans="1:19" x14ac:dyDescent="0.45">
      <c r="A696" s="2">
        <v>44287</v>
      </c>
      <c r="E696">
        <v>6</v>
      </c>
      <c r="G696">
        <v>1.5</v>
      </c>
      <c r="H696" s="11"/>
      <c r="I696">
        <f t="shared" si="165"/>
        <v>7.5</v>
      </c>
      <c r="O696">
        <f>SUM($C696:$D696)</f>
        <v>0</v>
      </c>
      <c r="R696">
        <f>SUM(E696:F696)</f>
        <v>6</v>
      </c>
      <c r="S696" s="14" t="s">
        <v>378</v>
      </c>
    </row>
    <row r="697" spans="1:19" x14ac:dyDescent="0.45">
      <c r="A697" s="2">
        <v>44288</v>
      </c>
      <c r="H697" s="11">
        <v>7.5</v>
      </c>
      <c r="I697">
        <f t="shared" si="165"/>
        <v>7.5</v>
      </c>
      <c r="O697">
        <f>SUM($C697:$D697)</f>
        <v>0</v>
      </c>
      <c r="R697">
        <f>SUM(E697:F697)</f>
        <v>0</v>
      </c>
    </row>
    <row r="698" spans="1:19" x14ac:dyDescent="0.45">
      <c r="B698">
        <f t="shared" ref="B698:H698" si="166">SUM(B693:B697)</f>
        <v>4</v>
      </c>
      <c r="C698">
        <f t="shared" si="166"/>
        <v>7</v>
      </c>
      <c r="D698">
        <f t="shared" si="166"/>
        <v>0</v>
      </c>
      <c r="E698">
        <f t="shared" si="166"/>
        <v>10</v>
      </c>
      <c r="F698">
        <f t="shared" si="166"/>
        <v>3.5</v>
      </c>
      <c r="G698">
        <f t="shared" si="166"/>
        <v>5.5</v>
      </c>
      <c r="H698">
        <f t="shared" si="166"/>
        <v>7.5</v>
      </c>
      <c r="I698">
        <f t="shared" si="165"/>
        <v>37.5</v>
      </c>
      <c r="K698">
        <f>SUM(E698:F698)</f>
        <v>13.5</v>
      </c>
      <c r="L698">
        <f>SUM($K$518:K698)/7.5</f>
        <v>34.799999999999997</v>
      </c>
      <c r="M698">
        <f>85-L698</f>
        <v>50.2</v>
      </c>
      <c r="N698">
        <f>D698</f>
        <v>0</v>
      </c>
      <c r="O698">
        <f>SUM($N$248:$N698)</f>
        <v>102</v>
      </c>
    </row>
    <row r="699" spans="1:19" x14ac:dyDescent="0.45">
      <c r="B699" s="6">
        <f t="shared" ref="B699:H699" si="167">B698/37.5</f>
        <v>0.10666666666666667</v>
      </c>
      <c r="C699" s="6">
        <f t="shared" si="167"/>
        <v>0.18666666666666668</v>
      </c>
      <c r="D699" s="6">
        <f t="shared" si="167"/>
        <v>0</v>
      </c>
      <c r="E699" s="6">
        <f t="shared" si="167"/>
        <v>0.26666666666666666</v>
      </c>
      <c r="F699" s="6">
        <f t="shared" si="167"/>
        <v>9.3333333333333338E-2</v>
      </c>
      <c r="G699" s="6">
        <f t="shared" si="167"/>
        <v>0.14666666666666667</v>
      </c>
      <c r="H699" s="6">
        <f t="shared" si="167"/>
        <v>0.2</v>
      </c>
    </row>
    <row r="701" spans="1:19" x14ac:dyDescent="0.45">
      <c r="B701" t="s">
        <v>5</v>
      </c>
      <c r="C701" t="s">
        <v>14</v>
      </c>
      <c r="D701" t="s">
        <v>68</v>
      </c>
      <c r="E701" t="s">
        <v>15</v>
      </c>
      <c r="F701" t="s">
        <v>329</v>
      </c>
      <c r="G701" t="s">
        <v>16</v>
      </c>
      <c r="H701" t="s">
        <v>238</v>
      </c>
    </row>
    <row r="702" spans="1:19" x14ac:dyDescent="0.45">
      <c r="A702" s="2">
        <v>44291</v>
      </c>
      <c r="B702">
        <v>1</v>
      </c>
      <c r="C702">
        <v>7</v>
      </c>
      <c r="I702">
        <f t="shared" ref="I702:I707" si="168">SUM(B702:H702)</f>
        <v>8</v>
      </c>
      <c r="O702">
        <f>SUM($C702:$D702)</f>
        <v>7</v>
      </c>
      <c r="R702">
        <f>SUM(E702:F702)</f>
        <v>0</v>
      </c>
      <c r="S702" s="14"/>
    </row>
    <row r="703" spans="1:19" x14ac:dyDescent="0.45">
      <c r="A703" s="2">
        <v>44292</v>
      </c>
      <c r="C703">
        <v>5</v>
      </c>
      <c r="E703">
        <v>2</v>
      </c>
      <c r="G703">
        <v>1</v>
      </c>
      <c r="I703">
        <f t="shared" si="168"/>
        <v>8</v>
      </c>
      <c r="O703">
        <f>SUM($C703:$D703)</f>
        <v>5</v>
      </c>
      <c r="R703">
        <f>SUM(E703:F703)</f>
        <v>2</v>
      </c>
      <c r="S703" s="14" t="s">
        <v>394</v>
      </c>
    </row>
    <row r="704" spans="1:19" x14ac:dyDescent="0.45">
      <c r="A704" s="2">
        <v>44293</v>
      </c>
      <c r="B704">
        <v>1</v>
      </c>
      <c r="C704">
        <v>2</v>
      </c>
      <c r="E704">
        <v>3</v>
      </c>
      <c r="F704">
        <v>1</v>
      </c>
      <c r="G704">
        <v>1</v>
      </c>
      <c r="H704" s="11"/>
      <c r="I704">
        <f t="shared" si="168"/>
        <v>8</v>
      </c>
      <c r="O704">
        <f>SUM($C704:$D704)</f>
        <v>2</v>
      </c>
      <c r="R704">
        <f>SUM(E704:F704)</f>
        <v>4</v>
      </c>
      <c r="S704" s="14" t="s">
        <v>393</v>
      </c>
    </row>
    <row r="705" spans="1:19" x14ac:dyDescent="0.45">
      <c r="A705" s="2">
        <v>44294</v>
      </c>
      <c r="C705">
        <v>4</v>
      </c>
      <c r="F705">
        <v>2</v>
      </c>
      <c r="G705">
        <v>2</v>
      </c>
      <c r="H705" s="11"/>
      <c r="I705">
        <f t="shared" si="168"/>
        <v>8</v>
      </c>
      <c r="O705">
        <f>SUM($C705:$D705)</f>
        <v>4</v>
      </c>
      <c r="R705">
        <f>SUM(E705:F705)</f>
        <v>2</v>
      </c>
      <c r="S705" s="14" t="s">
        <v>392</v>
      </c>
    </row>
    <row r="706" spans="1:19" x14ac:dyDescent="0.45">
      <c r="A706" s="2">
        <v>44295</v>
      </c>
      <c r="B706">
        <v>1</v>
      </c>
      <c r="C706">
        <v>3</v>
      </c>
      <c r="E706">
        <v>1</v>
      </c>
      <c r="F706">
        <v>1</v>
      </c>
      <c r="G706">
        <v>1</v>
      </c>
      <c r="H706" s="11"/>
      <c r="I706">
        <f t="shared" si="168"/>
        <v>7</v>
      </c>
      <c r="O706">
        <f>SUM($C706:$D706)</f>
        <v>3</v>
      </c>
      <c r="R706">
        <f>SUM(E706:F706)</f>
        <v>2</v>
      </c>
      <c r="S706" t="s">
        <v>391</v>
      </c>
    </row>
    <row r="707" spans="1:19" x14ac:dyDescent="0.45">
      <c r="B707">
        <f t="shared" ref="B707:H707" si="169">SUM(B702:B706)</f>
        <v>3</v>
      </c>
      <c r="C707">
        <f t="shared" si="169"/>
        <v>21</v>
      </c>
      <c r="D707">
        <f t="shared" si="169"/>
        <v>0</v>
      </c>
      <c r="E707">
        <f t="shared" si="169"/>
        <v>6</v>
      </c>
      <c r="F707">
        <f t="shared" si="169"/>
        <v>4</v>
      </c>
      <c r="G707">
        <f t="shared" si="169"/>
        <v>5</v>
      </c>
      <c r="H707">
        <f t="shared" si="169"/>
        <v>0</v>
      </c>
      <c r="I707">
        <f t="shared" si="168"/>
        <v>39</v>
      </c>
      <c r="K707">
        <f>SUM(E707:F707)+6</f>
        <v>16</v>
      </c>
      <c r="L707">
        <f>SUM($K$707:K707)/7.5</f>
        <v>2.1333333333333333</v>
      </c>
      <c r="M707">
        <f>115-L707</f>
        <v>112.86666666666666</v>
      </c>
      <c r="N707">
        <f>D707</f>
        <v>0</v>
      </c>
      <c r="O707">
        <f>SUM($N$248:$N707)</f>
        <v>102</v>
      </c>
    </row>
    <row r="708" spans="1:19" x14ac:dyDescent="0.45">
      <c r="B708" s="6">
        <f t="shared" ref="B708:H708" si="170">B707/37.5</f>
        <v>0.08</v>
      </c>
      <c r="C708" s="6">
        <f t="shared" si="170"/>
        <v>0.56000000000000005</v>
      </c>
      <c r="D708" s="6">
        <f t="shared" si="170"/>
        <v>0</v>
      </c>
      <c r="E708" s="6">
        <f t="shared" si="170"/>
        <v>0.16</v>
      </c>
      <c r="F708" s="6">
        <f t="shared" si="170"/>
        <v>0.10666666666666667</v>
      </c>
      <c r="G708" s="6">
        <f t="shared" si="170"/>
        <v>0.13333333333333333</v>
      </c>
      <c r="H708" s="6">
        <f t="shared" si="170"/>
        <v>0</v>
      </c>
    </row>
    <row r="710" spans="1:19" x14ac:dyDescent="0.45">
      <c r="B710" t="s">
        <v>5</v>
      </c>
      <c r="C710" t="s">
        <v>14</v>
      </c>
      <c r="D710" t="s">
        <v>68</v>
      </c>
      <c r="E710" t="s">
        <v>15</v>
      </c>
      <c r="F710" t="s">
        <v>329</v>
      </c>
      <c r="G710" t="s">
        <v>16</v>
      </c>
      <c r="H710" t="s">
        <v>238</v>
      </c>
    </row>
    <row r="711" spans="1:19" x14ac:dyDescent="0.45">
      <c r="A711" s="2">
        <v>44298</v>
      </c>
      <c r="C711">
        <v>2</v>
      </c>
      <c r="E711">
        <v>1</v>
      </c>
      <c r="F711">
        <v>4</v>
      </c>
      <c r="G711">
        <v>1</v>
      </c>
      <c r="I711">
        <f t="shared" ref="I711:I716" si="171">SUM(B711:H711)</f>
        <v>8</v>
      </c>
      <c r="O711">
        <f>SUM($C711:$D711)</f>
        <v>2</v>
      </c>
      <c r="R711">
        <f>SUM(E711:F711)</f>
        <v>5</v>
      </c>
      <c r="S711" s="14" t="s">
        <v>390</v>
      </c>
    </row>
    <row r="712" spans="1:19" x14ac:dyDescent="0.45">
      <c r="A712" s="2">
        <v>44299</v>
      </c>
      <c r="B712">
        <v>2</v>
      </c>
      <c r="C712">
        <v>3</v>
      </c>
      <c r="E712">
        <v>1</v>
      </c>
      <c r="F712">
        <v>2</v>
      </c>
      <c r="I712">
        <f t="shared" si="171"/>
        <v>8</v>
      </c>
      <c r="O712">
        <f>SUM($C712:$D712)</f>
        <v>3</v>
      </c>
      <c r="R712">
        <f>SUM(E712:F712)</f>
        <v>3</v>
      </c>
      <c r="S712" s="14" t="s">
        <v>390</v>
      </c>
    </row>
    <row r="713" spans="1:19" x14ac:dyDescent="0.45">
      <c r="A713" s="2">
        <v>44300</v>
      </c>
      <c r="B713">
        <v>2</v>
      </c>
      <c r="C713">
        <v>2</v>
      </c>
      <c r="E713">
        <v>2</v>
      </c>
      <c r="F713">
        <v>2</v>
      </c>
      <c r="H713" s="11"/>
      <c r="I713">
        <f t="shared" si="171"/>
        <v>8</v>
      </c>
      <c r="O713">
        <f>SUM($C713:$D713)</f>
        <v>2</v>
      </c>
      <c r="R713">
        <f>SUM(E713:F713)</f>
        <v>4</v>
      </c>
      <c r="S713" s="14" t="s">
        <v>395</v>
      </c>
    </row>
    <row r="714" spans="1:19" x14ac:dyDescent="0.45">
      <c r="A714" s="2">
        <v>44301</v>
      </c>
      <c r="B714">
        <v>1</v>
      </c>
      <c r="C714">
        <v>2</v>
      </c>
      <c r="E714">
        <v>1</v>
      </c>
      <c r="F714">
        <v>1</v>
      </c>
      <c r="G714">
        <v>2.5</v>
      </c>
      <c r="H714" s="11"/>
      <c r="I714">
        <f t="shared" si="171"/>
        <v>7.5</v>
      </c>
      <c r="O714">
        <f>SUM($C714:$D714)</f>
        <v>2</v>
      </c>
      <c r="R714">
        <f>SUM(E714:F714)</f>
        <v>2</v>
      </c>
      <c r="S714" s="14" t="s">
        <v>389</v>
      </c>
    </row>
    <row r="715" spans="1:19" x14ac:dyDescent="0.45">
      <c r="A715" s="2">
        <v>44302</v>
      </c>
      <c r="C715">
        <v>4</v>
      </c>
      <c r="E715">
        <v>1</v>
      </c>
      <c r="F715">
        <v>2</v>
      </c>
      <c r="G715">
        <v>0.5</v>
      </c>
      <c r="H715" s="11"/>
      <c r="I715">
        <f t="shared" si="171"/>
        <v>7.5</v>
      </c>
      <c r="O715">
        <f>SUM($C715:$D715)</f>
        <v>4</v>
      </c>
      <c r="R715">
        <f>SUM(E715:F715)</f>
        <v>3</v>
      </c>
      <c r="S715" t="s">
        <v>388</v>
      </c>
    </row>
    <row r="716" spans="1:19" x14ac:dyDescent="0.45">
      <c r="B716">
        <f t="shared" ref="B716:H716" si="172">SUM(B711:B715)</f>
        <v>5</v>
      </c>
      <c r="C716">
        <f t="shared" si="172"/>
        <v>13</v>
      </c>
      <c r="D716">
        <f t="shared" si="172"/>
        <v>0</v>
      </c>
      <c r="E716">
        <f t="shared" si="172"/>
        <v>6</v>
      </c>
      <c r="F716">
        <f t="shared" si="172"/>
        <v>11</v>
      </c>
      <c r="G716">
        <f t="shared" si="172"/>
        <v>4</v>
      </c>
      <c r="H716">
        <f t="shared" si="172"/>
        <v>0</v>
      </c>
      <c r="I716">
        <f t="shared" si="171"/>
        <v>39</v>
      </c>
      <c r="K716">
        <f>SUM(E716:F716)</f>
        <v>17</v>
      </c>
      <c r="L716">
        <f>SUM($K$707:K716)/7.5</f>
        <v>4.4000000000000004</v>
      </c>
      <c r="M716">
        <f>115-L716</f>
        <v>110.6</v>
      </c>
      <c r="N716">
        <f>D716</f>
        <v>0</v>
      </c>
      <c r="O716">
        <f>SUM($N$248:$N716)</f>
        <v>102</v>
      </c>
    </row>
    <row r="717" spans="1:19" x14ac:dyDescent="0.45">
      <c r="B717" s="6">
        <f t="shared" ref="B717:H717" si="173">B716/37.5</f>
        <v>0.13333333333333333</v>
      </c>
      <c r="C717" s="6">
        <f t="shared" si="173"/>
        <v>0.34666666666666668</v>
      </c>
      <c r="D717" s="6">
        <f t="shared" si="173"/>
        <v>0</v>
      </c>
      <c r="E717" s="6">
        <f t="shared" si="173"/>
        <v>0.16</v>
      </c>
      <c r="F717" s="6">
        <f t="shared" si="173"/>
        <v>0.29333333333333333</v>
      </c>
      <c r="G717" s="6">
        <f t="shared" si="173"/>
        <v>0.10666666666666667</v>
      </c>
      <c r="H717" s="6">
        <f t="shared" si="173"/>
        <v>0</v>
      </c>
    </row>
    <row r="719" spans="1:19" x14ac:dyDescent="0.45">
      <c r="B719" t="s">
        <v>5</v>
      </c>
      <c r="C719" t="s">
        <v>14</v>
      </c>
      <c r="D719" t="s">
        <v>68</v>
      </c>
      <c r="E719" t="s">
        <v>15</v>
      </c>
      <c r="F719" t="s">
        <v>329</v>
      </c>
      <c r="G719" t="s">
        <v>16</v>
      </c>
      <c r="H719" t="s">
        <v>238</v>
      </c>
    </row>
    <row r="720" spans="1:19" x14ac:dyDescent="0.45">
      <c r="A720" s="2">
        <v>44305</v>
      </c>
      <c r="C720">
        <v>2</v>
      </c>
      <c r="E720">
        <v>4</v>
      </c>
      <c r="F720">
        <v>2</v>
      </c>
      <c r="I720">
        <f t="shared" ref="I720:I725" si="174">SUM(B720:H720)</f>
        <v>8</v>
      </c>
      <c r="O720">
        <f>SUM($C720:$D720)</f>
        <v>2</v>
      </c>
      <c r="R720">
        <f>SUM(E720:F720)</f>
        <v>6</v>
      </c>
      <c r="S720" s="14" t="s">
        <v>399</v>
      </c>
    </row>
    <row r="721" spans="1:19" x14ac:dyDescent="0.45">
      <c r="A721" s="2">
        <v>44306</v>
      </c>
      <c r="B721">
        <v>1</v>
      </c>
      <c r="C721">
        <v>3</v>
      </c>
      <c r="E721">
        <v>1</v>
      </c>
      <c r="F721">
        <v>2</v>
      </c>
      <c r="G721">
        <v>1</v>
      </c>
      <c r="I721">
        <f t="shared" si="174"/>
        <v>8</v>
      </c>
      <c r="O721">
        <f>SUM($C721:$D721)</f>
        <v>3</v>
      </c>
      <c r="R721">
        <f>SUM(E721:F721)</f>
        <v>3</v>
      </c>
      <c r="S721" s="14" t="s">
        <v>398</v>
      </c>
    </row>
    <row r="722" spans="1:19" x14ac:dyDescent="0.45">
      <c r="A722" s="2">
        <v>44307</v>
      </c>
      <c r="C722">
        <v>1</v>
      </c>
      <c r="E722">
        <v>2</v>
      </c>
      <c r="F722">
        <v>5</v>
      </c>
      <c r="H722" s="11"/>
      <c r="I722">
        <f t="shared" si="174"/>
        <v>8</v>
      </c>
      <c r="O722">
        <f>SUM($C722:$D722)</f>
        <v>1</v>
      </c>
      <c r="R722">
        <f>SUM(E722:F722)</f>
        <v>7</v>
      </c>
      <c r="S722" s="14" t="s">
        <v>397</v>
      </c>
    </row>
    <row r="723" spans="1:19" x14ac:dyDescent="0.45">
      <c r="A723" s="2">
        <v>44308</v>
      </c>
      <c r="C723">
        <v>2</v>
      </c>
      <c r="F723">
        <v>4</v>
      </c>
      <c r="G723">
        <v>2</v>
      </c>
      <c r="H723" s="11"/>
      <c r="I723">
        <f t="shared" si="174"/>
        <v>8</v>
      </c>
      <c r="O723">
        <f>SUM($C723:$D723)</f>
        <v>2</v>
      </c>
      <c r="R723">
        <f>SUM(E723:F723)</f>
        <v>4</v>
      </c>
      <c r="S723" s="14" t="s">
        <v>403</v>
      </c>
    </row>
    <row r="724" spans="1:19" x14ac:dyDescent="0.45">
      <c r="A724" s="2">
        <v>44309</v>
      </c>
      <c r="B724">
        <v>1</v>
      </c>
      <c r="C724">
        <v>5</v>
      </c>
      <c r="E724">
        <v>2</v>
      </c>
      <c r="H724" s="11"/>
      <c r="I724">
        <f t="shared" si="174"/>
        <v>8</v>
      </c>
      <c r="O724">
        <f>SUM($C724:$D724)</f>
        <v>5</v>
      </c>
      <c r="R724">
        <f>SUM(E724:F724)</f>
        <v>2</v>
      </c>
      <c r="S724" s="8" t="s">
        <v>402</v>
      </c>
    </row>
    <row r="725" spans="1:19" x14ac:dyDescent="0.45">
      <c r="B725">
        <f t="shared" ref="B725:H725" si="175">SUM(B720:B724)</f>
        <v>2</v>
      </c>
      <c r="C725">
        <f t="shared" si="175"/>
        <v>13</v>
      </c>
      <c r="D725">
        <f t="shared" si="175"/>
        <v>0</v>
      </c>
      <c r="E725">
        <f t="shared" si="175"/>
        <v>9</v>
      </c>
      <c r="F725">
        <f t="shared" si="175"/>
        <v>13</v>
      </c>
      <c r="G725">
        <f t="shared" si="175"/>
        <v>3</v>
      </c>
      <c r="H725">
        <f t="shared" si="175"/>
        <v>0</v>
      </c>
      <c r="I725">
        <f t="shared" si="174"/>
        <v>40</v>
      </c>
      <c r="K725">
        <f>SUM(E725:F725)</f>
        <v>22</v>
      </c>
      <c r="L725">
        <f>SUM($K$707:K725)/7.5</f>
        <v>7.333333333333333</v>
      </c>
      <c r="M725">
        <f>115-L725</f>
        <v>107.66666666666667</v>
      </c>
      <c r="N725">
        <f>D725</f>
        <v>0</v>
      </c>
      <c r="O725">
        <f>SUM($N$248:$N725)</f>
        <v>102</v>
      </c>
    </row>
    <row r="726" spans="1:19" x14ac:dyDescent="0.45">
      <c r="B726" s="6">
        <f t="shared" ref="B726:H726" si="176">B725/37.5</f>
        <v>5.3333333333333337E-2</v>
      </c>
      <c r="C726" s="6">
        <f t="shared" si="176"/>
        <v>0.34666666666666668</v>
      </c>
      <c r="D726" s="6">
        <f t="shared" si="176"/>
        <v>0</v>
      </c>
      <c r="E726" s="6">
        <f t="shared" si="176"/>
        <v>0.24</v>
      </c>
      <c r="F726" s="6">
        <f t="shared" si="176"/>
        <v>0.34666666666666668</v>
      </c>
      <c r="G726" s="6">
        <f t="shared" si="176"/>
        <v>0.08</v>
      </c>
      <c r="H726" s="6">
        <f t="shared" si="176"/>
        <v>0</v>
      </c>
    </row>
    <row r="728" spans="1:19" x14ac:dyDescent="0.45">
      <c r="B728" t="s">
        <v>5</v>
      </c>
      <c r="C728" t="s">
        <v>14</v>
      </c>
      <c r="D728" t="s">
        <v>68</v>
      </c>
      <c r="E728" t="s">
        <v>15</v>
      </c>
      <c r="F728" t="s">
        <v>329</v>
      </c>
      <c r="G728" t="s">
        <v>16</v>
      </c>
      <c r="H728" t="s">
        <v>238</v>
      </c>
    </row>
    <row r="729" spans="1:19" x14ac:dyDescent="0.45">
      <c r="A729" s="2">
        <v>44312</v>
      </c>
      <c r="B729">
        <v>1</v>
      </c>
      <c r="C729">
        <v>2</v>
      </c>
      <c r="E729">
        <v>2.5</v>
      </c>
      <c r="F729">
        <v>3</v>
      </c>
      <c r="I729">
        <f t="shared" ref="I729:I734" si="177">SUM(B729:H729)</f>
        <v>8.5</v>
      </c>
      <c r="O729">
        <f>SUM($C729:$D729)</f>
        <v>2</v>
      </c>
      <c r="R729">
        <f>SUM(E729:F729)</f>
        <v>5.5</v>
      </c>
      <c r="S729" s="14" t="s">
        <v>408</v>
      </c>
    </row>
    <row r="730" spans="1:19" x14ac:dyDescent="0.45">
      <c r="A730" s="2">
        <v>44313</v>
      </c>
      <c r="B730">
        <v>2</v>
      </c>
      <c r="C730">
        <v>1</v>
      </c>
      <c r="E730">
        <v>1</v>
      </c>
      <c r="F730">
        <v>2</v>
      </c>
      <c r="G730">
        <v>2</v>
      </c>
      <c r="I730">
        <f t="shared" si="177"/>
        <v>8</v>
      </c>
      <c r="O730">
        <f>SUM($C730:$D730)</f>
        <v>1</v>
      </c>
      <c r="R730">
        <f>SUM(E730:F730)</f>
        <v>3</v>
      </c>
      <c r="S730" s="14" t="s">
        <v>408</v>
      </c>
    </row>
    <row r="731" spans="1:19" x14ac:dyDescent="0.45">
      <c r="A731" s="2">
        <v>44314</v>
      </c>
      <c r="C731">
        <v>3</v>
      </c>
      <c r="E731">
        <v>3</v>
      </c>
      <c r="F731">
        <v>1</v>
      </c>
      <c r="H731" s="11"/>
      <c r="I731">
        <f t="shared" si="177"/>
        <v>7</v>
      </c>
      <c r="O731">
        <f>SUM($C731:$D731)</f>
        <v>3</v>
      </c>
      <c r="R731">
        <f>SUM(E731:F731)</f>
        <v>4</v>
      </c>
      <c r="S731" s="14" t="s">
        <v>409</v>
      </c>
    </row>
    <row r="732" spans="1:19" x14ac:dyDescent="0.45">
      <c r="A732" s="2">
        <v>44315</v>
      </c>
      <c r="B732">
        <v>3</v>
      </c>
      <c r="C732">
        <v>2</v>
      </c>
      <c r="E732">
        <v>1</v>
      </c>
      <c r="F732">
        <v>1</v>
      </c>
      <c r="G732">
        <v>1</v>
      </c>
      <c r="H732" s="11"/>
      <c r="I732">
        <f t="shared" si="177"/>
        <v>8</v>
      </c>
      <c r="O732">
        <f>SUM($C732:$D732)</f>
        <v>2</v>
      </c>
      <c r="R732">
        <f>SUM(E732:F732)</f>
        <v>2</v>
      </c>
      <c r="S732" s="14" t="s">
        <v>410</v>
      </c>
    </row>
    <row r="733" spans="1:19" x14ac:dyDescent="0.45">
      <c r="A733" s="2">
        <v>44316</v>
      </c>
      <c r="B733">
        <v>1</v>
      </c>
      <c r="C733">
        <v>3</v>
      </c>
      <c r="E733">
        <v>3</v>
      </c>
      <c r="F733">
        <v>1</v>
      </c>
      <c r="H733" s="11"/>
      <c r="I733">
        <f t="shared" si="177"/>
        <v>8</v>
      </c>
      <c r="O733">
        <f>SUM($C733:$D733)</f>
        <v>3</v>
      </c>
      <c r="R733">
        <f>SUM(E733:F733)</f>
        <v>4</v>
      </c>
      <c r="S733" s="8" t="s">
        <v>407</v>
      </c>
    </row>
    <row r="734" spans="1:19" x14ac:dyDescent="0.45">
      <c r="B734">
        <f t="shared" ref="B734:H734" si="178">SUM(B729:B733)</f>
        <v>7</v>
      </c>
      <c r="C734">
        <f t="shared" si="178"/>
        <v>11</v>
      </c>
      <c r="D734">
        <f t="shared" si="178"/>
        <v>0</v>
      </c>
      <c r="E734">
        <f t="shared" si="178"/>
        <v>10.5</v>
      </c>
      <c r="F734">
        <f t="shared" si="178"/>
        <v>8</v>
      </c>
      <c r="G734">
        <f t="shared" si="178"/>
        <v>3</v>
      </c>
      <c r="H734">
        <f t="shared" si="178"/>
        <v>0</v>
      </c>
      <c r="I734">
        <f t="shared" si="177"/>
        <v>39.5</v>
      </c>
      <c r="K734">
        <f>SUM(E734:F734)</f>
        <v>18.5</v>
      </c>
      <c r="L734">
        <f>SUM($K$707:K734)/7.5</f>
        <v>9.8000000000000007</v>
      </c>
      <c r="M734">
        <f>115-L734</f>
        <v>105.2</v>
      </c>
      <c r="N734">
        <f>D734</f>
        <v>0</v>
      </c>
      <c r="O734">
        <f>SUM($N$248:$N734)</f>
        <v>102</v>
      </c>
    </row>
    <row r="735" spans="1:19" x14ac:dyDescent="0.45">
      <c r="B735" s="6">
        <f t="shared" ref="B735:H735" si="179">B734/37.5</f>
        <v>0.18666666666666668</v>
      </c>
      <c r="C735" s="6">
        <f t="shared" si="179"/>
        <v>0.29333333333333333</v>
      </c>
      <c r="D735" s="6">
        <f t="shared" si="179"/>
        <v>0</v>
      </c>
      <c r="E735" s="6">
        <f t="shared" si="179"/>
        <v>0.28000000000000003</v>
      </c>
      <c r="F735" s="6">
        <f t="shared" si="179"/>
        <v>0.21333333333333335</v>
      </c>
      <c r="G735" s="6">
        <f t="shared" si="179"/>
        <v>0.08</v>
      </c>
      <c r="H735" s="6">
        <f t="shared" si="179"/>
        <v>0</v>
      </c>
    </row>
    <row r="737" spans="1:19" x14ac:dyDescent="0.45">
      <c r="B737" t="s">
        <v>5</v>
      </c>
      <c r="C737" t="s">
        <v>14</v>
      </c>
      <c r="D737" t="s">
        <v>68</v>
      </c>
      <c r="E737" t="s">
        <v>15</v>
      </c>
      <c r="F737" t="s">
        <v>329</v>
      </c>
      <c r="G737" t="s">
        <v>16</v>
      </c>
      <c r="H737" t="s">
        <v>238</v>
      </c>
    </row>
    <row r="738" spans="1:19" x14ac:dyDescent="0.45">
      <c r="A738" s="2">
        <v>44319</v>
      </c>
      <c r="B738">
        <v>0.5</v>
      </c>
      <c r="C738">
        <v>4</v>
      </c>
      <c r="E738">
        <v>2</v>
      </c>
      <c r="F738">
        <v>1</v>
      </c>
      <c r="I738">
        <f t="shared" ref="I738:I743" si="180">SUM(B738:H738)</f>
        <v>7.5</v>
      </c>
      <c r="O738">
        <f>SUM($C738:$D738)</f>
        <v>4</v>
      </c>
      <c r="R738">
        <f>SUM(E738:F738)</f>
        <v>3</v>
      </c>
      <c r="S738" s="14" t="s">
        <v>411</v>
      </c>
    </row>
    <row r="739" spans="1:19" x14ac:dyDescent="0.45">
      <c r="A739" s="2">
        <v>44320</v>
      </c>
      <c r="B739">
        <v>1.5</v>
      </c>
      <c r="C739">
        <v>3</v>
      </c>
      <c r="F739">
        <v>4</v>
      </c>
      <c r="I739">
        <f t="shared" si="180"/>
        <v>8.5</v>
      </c>
      <c r="O739">
        <f>SUM($C739:$D739)</f>
        <v>3</v>
      </c>
      <c r="R739">
        <f>SUM(E739:F739)</f>
        <v>4</v>
      </c>
      <c r="S739" s="14" t="s">
        <v>415</v>
      </c>
    </row>
    <row r="740" spans="1:19" x14ac:dyDescent="0.45">
      <c r="A740" s="2">
        <v>44321</v>
      </c>
      <c r="B740">
        <v>2</v>
      </c>
      <c r="C740">
        <v>2</v>
      </c>
      <c r="E740">
        <v>2</v>
      </c>
      <c r="F740">
        <v>1</v>
      </c>
      <c r="H740" s="11"/>
      <c r="I740">
        <f t="shared" si="180"/>
        <v>7</v>
      </c>
      <c r="O740">
        <f>SUM($C740:$D740)</f>
        <v>2</v>
      </c>
      <c r="R740">
        <f>SUM(E740:F740)</f>
        <v>3</v>
      </c>
      <c r="S740" s="14" t="s">
        <v>416</v>
      </c>
    </row>
    <row r="741" spans="1:19" x14ac:dyDescent="0.45">
      <c r="A741" s="2">
        <v>44322</v>
      </c>
      <c r="B741">
        <v>1</v>
      </c>
      <c r="C741">
        <v>1</v>
      </c>
      <c r="E741">
        <v>3</v>
      </c>
      <c r="F741">
        <v>1</v>
      </c>
      <c r="G741">
        <v>2</v>
      </c>
      <c r="H741" s="11"/>
      <c r="I741">
        <f t="shared" si="180"/>
        <v>8</v>
      </c>
      <c r="O741">
        <f>SUM($C741:$D741)</f>
        <v>1</v>
      </c>
      <c r="R741">
        <f>SUM(E741:F741)</f>
        <v>4</v>
      </c>
      <c r="S741" s="14" t="s">
        <v>417</v>
      </c>
    </row>
    <row r="742" spans="1:19" x14ac:dyDescent="0.45">
      <c r="A742" s="2">
        <v>44323</v>
      </c>
      <c r="C742">
        <v>2</v>
      </c>
      <c r="E742">
        <v>2</v>
      </c>
      <c r="F742">
        <v>3</v>
      </c>
      <c r="G742">
        <v>1</v>
      </c>
      <c r="H742" s="11"/>
      <c r="I742">
        <f t="shared" si="180"/>
        <v>8</v>
      </c>
      <c r="O742">
        <f>SUM($C742:$D742)</f>
        <v>2</v>
      </c>
      <c r="R742">
        <f>SUM(E742:F742)</f>
        <v>5</v>
      </c>
      <c r="S742" s="8" t="s">
        <v>414</v>
      </c>
    </row>
    <row r="743" spans="1:19" x14ac:dyDescent="0.45">
      <c r="B743">
        <f t="shared" ref="B743:H743" si="181">SUM(B738:B742)</f>
        <v>5</v>
      </c>
      <c r="C743">
        <f t="shared" si="181"/>
        <v>12</v>
      </c>
      <c r="D743">
        <f t="shared" si="181"/>
        <v>0</v>
      </c>
      <c r="E743">
        <f t="shared" si="181"/>
        <v>9</v>
      </c>
      <c r="F743">
        <f t="shared" si="181"/>
        <v>10</v>
      </c>
      <c r="G743">
        <f t="shared" si="181"/>
        <v>3</v>
      </c>
      <c r="H743">
        <f t="shared" si="181"/>
        <v>0</v>
      </c>
      <c r="I743">
        <f t="shared" si="180"/>
        <v>39</v>
      </c>
      <c r="K743">
        <f>SUM(E743:F743)</f>
        <v>19</v>
      </c>
      <c r="L743">
        <f>SUM($K$707:K743)/7.5</f>
        <v>12.333333333333334</v>
      </c>
      <c r="M743">
        <f>115-L743</f>
        <v>102.66666666666667</v>
      </c>
      <c r="N743">
        <f>D743</f>
        <v>0</v>
      </c>
      <c r="O743">
        <f>SUM($N$248:$N743)</f>
        <v>102</v>
      </c>
    </row>
    <row r="744" spans="1:19" x14ac:dyDescent="0.45">
      <c r="B744" s="6">
        <f t="shared" ref="B744:H744" si="182">B743/37.5</f>
        <v>0.13333333333333333</v>
      </c>
      <c r="C744" s="6">
        <f t="shared" si="182"/>
        <v>0.32</v>
      </c>
      <c r="D744" s="6">
        <f t="shared" si="182"/>
        <v>0</v>
      </c>
      <c r="E744" s="6">
        <f t="shared" si="182"/>
        <v>0.24</v>
      </c>
      <c r="F744" s="6">
        <f t="shared" si="182"/>
        <v>0.26666666666666666</v>
      </c>
      <c r="G744" s="6">
        <f t="shared" si="182"/>
        <v>0.08</v>
      </c>
      <c r="H744" s="6">
        <f t="shared" si="182"/>
        <v>0</v>
      </c>
    </row>
    <row r="746" spans="1:19" x14ac:dyDescent="0.45">
      <c r="B746" t="s">
        <v>5</v>
      </c>
      <c r="C746" t="s">
        <v>14</v>
      </c>
      <c r="D746" t="s">
        <v>68</v>
      </c>
      <c r="E746" t="s">
        <v>15</v>
      </c>
      <c r="F746" t="s">
        <v>329</v>
      </c>
      <c r="G746" t="s">
        <v>16</v>
      </c>
      <c r="H746" t="s">
        <v>238</v>
      </c>
    </row>
    <row r="747" spans="1:19" x14ac:dyDescent="0.45">
      <c r="A747" s="2">
        <v>44326</v>
      </c>
      <c r="B747">
        <v>0.5</v>
      </c>
      <c r="C747">
        <v>2</v>
      </c>
      <c r="E747">
        <v>2</v>
      </c>
      <c r="F747">
        <v>1</v>
      </c>
      <c r="G747">
        <v>1.5</v>
      </c>
      <c r="I747">
        <f t="shared" ref="I747:I752" si="183">SUM(B747:H747)</f>
        <v>7</v>
      </c>
      <c r="O747">
        <f>SUM($C747:$D747)</f>
        <v>2</v>
      </c>
      <c r="R747">
        <f>SUM(E747:F747)</f>
        <v>3</v>
      </c>
      <c r="S747" s="14" t="s">
        <v>423</v>
      </c>
    </row>
    <row r="748" spans="1:19" x14ac:dyDescent="0.45">
      <c r="A748" s="2">
        <v>44327</v>
      </c>
      <c r="B748">
        <v>0.5</v>
      </c>
      <c r="C748">
        <v>2</v>
      </c>
      <c r="E748">
        <v>3</v>
      </c>
      <c r="F748">
        <v>3</v>
      </c>
      <c r="I748">
        <f t="shared" si="183"/>
        <v>8.5</v>
      </c>
      <c r="O748">
        <f>SUM($C748:$D748)</f>
        <v>2</v>
      </c>
      <c r="R748">
        <f>SUM(E748:F748)</f>
        <v>6</v>
      </c>
      <c r="S748" s="14" t="s">
        <v>422</v>
      </c>
    </row>
    <row r="749" spans="1:19" x14ac:dyDescent="0.45">
      <c r="A749" s="2">
        <v>44328</v>
      </c>
      <c r="B749">
        <v>1.5</v>
      </c>
      <c r="C749">
        <v>2</v>
      </c>
      <c r="E749">
        <v>3</v>
      </c>
      <c r="F749">
        <v>2</v>
      </c>
      <c r="H749" s="11"/>
      <c r="I749">
        <f t="shared" si="183"/>
        <v>8.5</v>
      </c>
      <c r="O749">
        <f>SUM($C749:$D749)</f>
        <v>2</v>
      </c>
      <c r="R749">
        <f>SUM(E749:F749)</f>
        <v>5</v>
      </c>
      <c r="S749" s="14" t="s">
        <v>421</v>
      </c>
    </row>
    <row r="750" spans="1:19" x14ac:dyDescent="0.45">
      <c r="A750" s="2">
        <v>44329</v>
      </c>
      <c r="B750">
        <v>1</v>
      </c>
      <c r="E750">
        <v>3</v>
      </c>
      <c r="F750">
        <v>1</v>
      </c>
      <c r="G750">
        <v>2</v>
      </c>
      <c r="H750" s="11"/>
      <c r="I750">
        <f t="shared" si="183"/>
        <v>7</v>
      </c>
      <c r="O750">
        <f>SUM($C750:$D750)</f>
        <v>0</v>
      </c>
      <c r="R750">
        <f>SUM(E750:F750)</f>
        <v>4</v>
      </c>
      <c r="S750" s="14" t="s">
        <v>420</v>
      </c>
    </row>
    <row r="751" spans="1:19" x14ac:dyDescent="0.45">
      <c r="A751" s="2">
        <v>44330</v>
      </c>
      <c r="B751">
        <v>1.5</v>
      </c>
      <c r="C751">
        <v>1.5</v>
      </c>
      <c r="E751">
        <v>2</v>
      </c>
      <c r="F751">
        <v>3</v>
      </c>
      <c r="H751" s="11"/>
      <c r="I751">
        <f t="shared" si="183"/>
        <v>8</v>
      </c>
      <c r="O751">
        <f>SUM($C751:$D751)</f>
        <v>1.5</v>
      </c>
      <c r="R751">
        <f>SUM(E751:F751)</f>
        <v>5</v>
      </c>
      <c r="S751" s="8" t="s">
        <v>419</v>
      </c>
    </row>
    <row r="752" spans="1:19" x14ac:dyDescent="0.45">
      <c r="B752">
        <f t="shared" ref="B752:H752" si="184">SUM(B747:B751)</f>
        <v>5</v>
      </c>
      <c r="C752">
        <f t="shared" si="184"/>
        <v>7.5</v>
      </c>
      <c r="D752">
        <f t="shared" si="184"/>
        <v>0</v>
      </c>
      <c r="E752">
        <f t="shared" si="184"/>
        <v>13</v>
      </c>
      <c r="F752">
        <f t="shared" si="184"/>
        <v>10</v>
      </c>
      <c r="G752">
        <f t="shared" si="184"/>
        <v>3.5</v>
      </c>
      <c r="H752">
        <f t="shared" si="184"/>
        <v>0</v>
      </c>
      <c r="I752">
        <f t="shared" si="183"/>
        <v>39</v>
      </c>
      <c r="K752">
        <f>SUM(E752:F752)</f>
        <v>23</v>
      </c>
      <c r="L752">
        <f>SUM($K$707:K752)/7.5</f>
        <v>15.4</v>
      </c>
      <c r="M752">
        <f>115-L752</f>
        <v>99.6</v>
      </c>
      <c r="N752">
        <f>D752</f>
        <v>0</v>
      </c>
      <c r="O752">
        <f>SUM($N$248:$N752)</f>
        <v>102</v>
      </c>
    </row>
    <row r="753" spans="1:19" x14ac:dyDescent="0.45">
      <c r="B753" s="6">
        <f t="shared" ref="B753:H753" si="185">B752/37.5</f>
        <v>0.13333333333333333</v>
      </c>
      <c r="C753" s="6">
        <f t="shared" si="185"/>
        <v>0.2</v>
      </c>
      <c r="D753" s="6">
        <f t="shared" si="185"/>
        <v>0</v>
      </c>
      <c r="E753" s="6">
        <f t="shared" si="185"/>
        <v>0.34666666666666668</v>
      </c>
      <c r="F753" s="6">
        <f t="shared" si="185"/>
        <v>0.26666666666666666</v>
      </c>
      <c r="G753" s="6">
        <f t="shared" si="185"/>
        <v>9.3333333333333338E-2</v>
      </c>
      <c r="H753" s="6">
        <f t="shared" si="185"/>
        <v>0</v>
      </c>
    </row>
    <row r="755" spans="1:19" x14ac:dyDescent="0.45">
      <c r="B755" t="s">
        <v>5</v>
      </c>
      <c r="C755" t="s">
        <v>14</v>
      </c>
      <c r="D755" t="s">
        <v>68</v>
      </c>
      <c r="E755" t="s">
        <v>15</v>
      </c>
      <c r="F755" t="s">
        <v>329</v>
      </c>
      <c r="G755" t="s">
        <v>16</v>
      </c>
      <c r="H755" t="s">
        <v>238</v>
      </c>
    </row>
    <row r="756" spans="1:19" x14ac:dyDescent="0.45">
      <c r="A756" s="2">
        <v>44333</v>
      </c>
      <c r="B756">
        <v>1</v>
      </c>
      <c r="C756">
        <v>1.5</v>
      </c>
      <c r="E756">
        <v>1</v>
      </c>
      <c r="F756">
        <v>3</v>
      </c>
      <c r="I756">
        <f t="shared" ref="I756:I761" si="186">SUM(B756:H756)</f>
        <v>6.5</v>
      </c>
      <c r="O756">
        <f>SUM($C756:$D756)</f>
        <v>1.5</v>
      </c>
      <c r="R756">
        <f>SUM(E756:F756)</f>
        <v>4</v>
      </c>
      <c r="S756" s="14" t="s">
        <v>426</v>
      </c>
    </row>
    <row r="757" spans="1:19" x14ac:dyDescent="0.45">
      <c r="A757" s="2">
        <v>44334</v>
      </c>
      <c r="B757">
        <v>1</v>
      </c>
      <c r="C757">
        <v>1</v>
      </c>
      <c r="E757">
        <v>2</v>
      </c>
      <c r="F757">
        <v>4</v>
      </c>
      <c r="G757">
        <v>1</v>
      </c>
      <c r="I757">
        <f t="shared" si="186"/>
        <v>9</v>
      </c>
      <c r="O757">
        <f>SUM($C757:$D757)</f>
        <v>1</v>
      </c>
      <c r="R757">
        <f>SUM(E757:F757)</f>
        <v>6</v>
      </c>
      <c r="S757" s="14" t="s">
        <v>425</v>
      </c>
    </row>
    <row r="758" spans="1:19" x14ac:dyDescent="0.45">
      <c r="A758" s="2">
        <v>44335</v>
      </c>
      <c r="B758">
        <v>2</v>
      </c>
      <c r="C758">
        <v>1</v>
      </c>
      <c r="E758">
        <v>4</v>
      </c>
      <c r="F758">
        <v>1</v>
      </c>
      <c r="G758">
        <v>1</v>
      </c>
      <c r="H758" s="11"/>
      <c r="I758">
        <f t="shared" si="186"/>
        <v>9</v>
      </c>
      <c r="O758">
        <f>SUM($C758:$D758)</f>
        <v>1</v>
      </c>
      <c r="R758">
        <f>SUM(E758:F758)</f>
        <v>5</v>
      </c>
      <c r="S758" s="14" t="s">
        <v>427</v>
      </c>
    </row>
    <row r="759" spans="1:19" x14ac:dyDescent="0.45">
      <c r="A759" s="2">
        <v>44336</v>
      </c>
      <c r="B759">
        <v>1.5</v>
      </c>
      <c r="E759">
        <v>1</v>
      </c>
      <c r="F759">
        <v>3</v>
      </c>
      <c r="G759">
        <v>1</v>
      </c>
      <c r="H759" s="11"/>
      <c r="I759">
        <f t="shared" si="186"/>
        <v>6.5</v>
      </c>
      <c r="O759">
        <f>SUM($C759:$D759)</f>
        <v>0</v>
      </c>
      <c r="R759">
        <f>SUM(E759:F759)</f>
        <v>4</v>
      </c>
      <c r="S759" s="14" t="s">
        <v>426</v>
      </c>
    </row>
    <row r="760" spans="1:19" x14ac:dyDescent="0.45">
      <c r="A760" s="2">
        <v>44337</v>
      </c>
      <c r="C760">
        <v>3</v>
      </c>
      <c r="E760">
        <v>2</v>
      </c>
      <c r="F760">
        <v>2</v>
      </c>
      <c r="G760">
        <v>1</v>
      </c>
      <c r="H760" s="11"/>
      <c r="I760">
        <f t="shared" si="186"/>
        <v>8</v>
      </c>
      <c r="O760">
        <f>SUM($C760:$D760)</f>
        <v>3</v>
      </c>
      <c r="R760">
        <f>SUM(E760:F760)</f>
        <v>4</v>
      </c>
      <c r="S760" s="8" t="s">
        <v>428</v>
      </c>
    </row>
    <row r="761" spans="1:19" x14ac:dyDescent="0.45">
      <c r="B761">
        <f t="shared" ref="B761:H761" si="187">SUM(B756:B760)</f>
        <v>5.5</v>
      </c>
      <c r="C761">
        <f t="shared" si="187"/>
        <v>6.5</v>
      </c>
      <c r="D761">
        <f t="shared" si="187"/>
        <v>0</v>
      </c>
      <c r="E761">
        <f t="shared" si="187"/>
        <v>10</v>
      </c>
      <c r="F761">
        <f t="shared" si="187"/>
        <v>13</v>
      </c>
      <c r="G761">
        <f t="shared" si="187"/>
        <v>4</v>
      </c>
      <c r="H761">
        <f t="shared" si="187"/>
        <v>0</v>
      </c>
      <c r="I761">
        <f t="shared" si="186"/>
        <v>39</v>
      </c>
      <c r="K761">
        <f>SUM(E761:F761)</f>
        <v>23</v>
      </c>
      <c r="L761">
        <f>SUM($K$707:K761)/7.5</f>
        <v>18.466666666666665</v>
      </c>
      <c r="M761">
        <f>115-L761</f>
        <v>96.533333333333331</v>
      </c>
      <c r="N761">
        <f>D761</f>
        <v>0</v>
      </c>
      <c r="O761">
        <f>SUM($N$248:$N761)</f>
        <v>102</v>
      </c>
    </row>
    <row r="762" spans="1:19" x14ac:dyDescent="0.45">
      <c r="B762" s="6">
        <f t="shared" ref="B762:H762" si="188">B761/37.5</f>
        <v>0.14666666666666667</v>
      </c>
      <c r="C762" s="6">
        <f t="shared" si="188"/>
        <v>0.17333333333333334</v>
      </c>
      <c r="D762" s="6">
        <f t="shared" si="188"/>
        <v>0</v>
      </c>
      <c r="E762" s="6">
        <f t="shared" si="188"/>
        <v>0.26666666666666666</v>
      </c>
      <c r="F762" s="6">
        <f t="shared" si="188"/>
        <v>0.34666666666666668</v>
      </c>
      <c r="G762" s="6">
        <f t="shared" si="188"/>
        <v>0.10666666666666667</v>
      </c>
      <c r="H762" s="6">
        <f t="shared" si="188"/>
        <v>0</v>
      </c>
    </row>
    <row r="764" spans="1:19" x14ac:dyDescent="0.45">
      <c r="B764" t="s">
        <v>5</v>
      </c>
      <c r="C764" t="s">
        <v>14</v>
      </c>
      <c r="D764" t="s">
        <v>68</v>
      </c>
      <c r="E764" t="s">
        <v>15</v>
      </c>
      <c r="F764" t="s">
        <v>329</v>
      </c>
      <c r="G764" t="s">
        <v>16</v>
      </c>
      <c r="H764" t="s">
        <v>238</v>
      </c>
    </row>
    <row r="765" spans="1:19" x14ac:dyDescent="0.45">
      <c r="A765" s="2">
        <v>44340</v>
      </c>
      <c r="H765">
        <v>7.5</v>
      </c>
      <c r="I765">
        <f t="shared" ref="I765:I770" si="189">SUM(B765:H765)</f>
        <v>7.5</v>
      </c>
      <c r="O765">
        <f>SUM($C765:$D765)</f>
        <v>0</v>
      </c>
      <c r="R765">
        <f>SUM(E765:F765)</f>
        <v>0</v>
      </c>
      <c r="S765" s="14" t="s">
        <v>31</v>
      </c>
    </row>
    <row r="766" spans="1:19" x14ac:dyDescent="0.45">
      <c r="A766" s="2">
        <v>44341</v>
      </c>
      <c r="C766">
        <v>2</v>
      </c>
      <c r="E766">
        <v>2</v>
      </c>
      <c r="F766">
        <v>4</v>
      </c>
      <c r="I766">
        <f t="shared" si="189"/>
        <v>8</v>
      </c>
      <c r="O766">
        <f>SUM($C766:$D766)</f>
        <v>2</v>
      </c>
      <c r="R766">
        <f>SUM(E766:F766)</f>
        <v>6</v>
      </c>
      <c r="S766" s="14" t="s">
        <v>431</v>
      </c>
    </row>
    <row r="767" spans="1:19" x14ac:dyDescent="0.45">
      <c r="A767" s="2">
        <v>44342</v>
      </c>
      <c r="B767">
        <v>1</v>
      </c>
      <c r="C767">
        <v>1</v>
      </c>
      <c r="E767">
        <v>2</v>
      </c>
      <c r="F767">
        <v>4</v>
      </c>
      <c r="G767">
        <v>1</v>
      </c>
      <c r="H767" s="11"/>
      <c r="I767">
        <f t="shared" si="189"/>
        <v>9</v>
      </c>
      <c r="O767">
        <f>SUM($C767:$D767)</f>
        <v>1</v>
      </c>
      <c r="R767">
        <f>SUM(E767:F767)</f>
        <v>6</v>
      </c>
      <c r="S767" s="14" t="s">
        <v>432</v>
      </c>
    </row>
    <row r="768" spans="1:19" x14ac:dyDescent="0.45">
      <c r="A768" s="2">
        <v>44343</v>
      </c>
      <c r="B768">
        <v>2</v>
      </c>
      <c r="C768">
        <v>0.5</v>
      </c>
      <c r="F768">
        <v>2</v>
      </c>
      <c r="G768">
        <v>1.5</v>
      </c>
      <c r="H768" s="11"/>
      <c r="I768">
        <f t="shared" si="189"/>
        <v>6</v>
      </c>
      <c r="O768">
        <f>SUM($C768:$D768)</f>
        <v>0.5</v>
      </c>
      <c r="R768">
        <f>SUM(E768:F768)</f>
        <v>2</v>
      </c>
      <c r="S768" s="14" t="s">
        <v>431</v>
      </c>
    </row>
    <row r="769" spans="1:19" x14ac:dyDescent="0.45">
      <c r="A769" s="2">
        <v>44344</v>
      </c>
      <c r="B769">
        <v>1</v>
      </c>
      <c r="C769">
        <v>3</v>
      </c>
      <c r="E769">
        <v>2</v>
      </c>
      <c r="F769">
        <v>2</v>
      </c>
      <c r="H769" s="11"/>
      <c r="I769">
        <f t="shared" si="189"/>
        <v>8</v>
      </c>
      <c r="O769">
        <f>SUM($C769:$D769)</f>
        <v>3</v>
      </c>
      <c r="R769">
        <f>SUM(E769:F769)</f>
        <v>4</v>
      </c>
      <c r="S769" s="8" t="s">
        <v>430</v>
      </c>
    </row>
    <row r="770" spans="1:19" x14ac:dyDescent="0.45">
      <c r="B770">
        <f t="shared" ref="B770:H770" si="190">SUM(B765:B769)</f>
        <v>4</v>
      </c>
      <c r="C770">
        <f t="shared" si="190"/>
        <v>6.5</v>
      </c>
      <c r="D770">
        <f t="shared" si="190"/>
        <v>0</v>
      </c>
      <c r="E770">
        <f t="shared" si="190"/>
        <v>6</v>
      </c>
      <c r="F770">
        <f t="shared" si="190"/>
        <v>12</v>
      </c>
      <c r="G770">
        <f t="shared" si="190"/>
        <v>2.5</v>
      </c>
      <c r="H770">
        <f t="shared" si="190"/>
        <v>7.5</v>
      </c>
      <c r="I770">
        <f t="shared" si="189"/>
        <v>38.5</v>
      </c>
      <c r="K770">
        <f>SUM(E770:F770)</f>
        <v>18</v>
      </c>
      <c r="L770">
        <f>SUM($K$707:K770)/7.5</f>
        <v>20.866666666666667</v>
      </c>
      <c r="M770">
        <f>115-L770</f>
        <v>94.133333333333326</v>
      </c>
      <c r="N770">
        <f>D770</f>
        <v>0</v>
      </c>
      <c r="O770">
        <f>SUM($N$248:$N770)</f>
        <v>102</v>
      </c>
    </row>
    <row r="771" spans="1:19" x14ac:dyDescent="0.45">
      <c r="B771" s="6">
        <f t="shared" ref="B771:H771" si="191">B770/37.5</f>
        <v>0.10666666666666667</v>
      </c>
      <c r="C771" s="6">
        <f t="shared" si="191"/>
        <v>0.17333333333333334</v>
      </c>
      <c r="D771" s="6">
        <f t="shared" si="191"/>
        <v>0</v>
      </c>
      <c r="E771" s="6">
        <f t="shared" si="191"/>
        <v>0.16</v>
      </c>
      <c r="F771" s="6">
        <f t="shared" si="191"/>
        <v>0.32</v>
      </c>
      <c r="G771" s="6">
        <f t="shared" si="191"/>
        <v>6.6666666666666666E-2</v>
      </c>
      <c r="H771" s="6">
        <f t="shared" si="191"/>
        <v>0.2</v>
      </c>
    </row>
    <row r="773" spans="1:19" x14ac:dyDescent="0.45">
      <c r="B773" t="s">
        <v>5</v>
      </c>
      <c r="C773" t="s">
        <v>14</v>
      </c>
      <c r="D773" t="s">
        <v>68</v>
      </c>
      <c r="E773" t="s">
        <v>15</v>
      </c>
      <c r="F773" t="s">
        <v>329</v>
      </c>
      <c r="G773" t="s">
        <v>16</v>
      </c>
      <c r="H773" t="s">
        <v>238</v>
      </c>
    </row>
    <row r="774" spans="1:19" x14ac:dyDescent="0.45">
      <c r="A774" s="2">
        <v>44346</v>
      </c>
      <c r="B774">
        <v>1</v>
      </c>
      <c r="C774">
        <v>1</v>
      </c>
      <c r="E774">
        <v>3</v>
      </c>
      <c r="F774">
        <v>3</v>
      </c>
      <c r="I774">
        <f t="shared" ref="I774:I779" si="192">SUM(B774:H774)</f>
        <v>8</v>
      </c>
      <c r="O774">
        <f>SUM($C774:$D774)</f>
        <v>1</v>
      </c>
      <c r="R774">
        <f>SUM(E774:F774)</f>
        <v>6</v>
      </c>
      <c r="S774" s="14" t="s">
        <v>433</v>
      </c>
    </row>
    <row r="775" spans="1:19" x14ac:dyDescent="0.45">
      <c r="A775" s="2">
        <v>44348</v>
      </c>
      <c r="B775">
        <v>2</v>
      </c>
      <c r="C775">
        <v>1</v>
      </c>
      <c r="E775">
        <v>2</v>
      </c>
      <c r="F775">
        <v>2</v>
      </c>
      <c r="G775">
        <v>1</v>
      </c>
      <c r="I775">
        <f t="shared" si="192"/>
        <v>8</v>
      </c>
      <c r="O775">
        <f>SUM($C775:$D775)</f>
        <v>1</v>
      </c>
      <c r="R775">
        <f>SUM(E775:F775)</f>
        <v>4</v>
      </c>
      <c r="S775" s="14" t="s">
        <v>435</v>
      </c>
    </row>
    <row r="776" spans="1:19" x14ac:dyDescent="0.45">
      <c r="A776" s="2">
        <v>44349</v>
      </c>
      <c r="C776">
        <v>2</v>
      </c>
      <c r="E776">
        <v>4</v>
      </c>
      <c r="F776">
        <v>2</v>
      </c>
      <c r="H776" s="11"/>
      <c r="I776">
        <f t="shared" si="192"/>
        <v>8</v>
      </c>
      <c r="O776">
        <f>SUM($C776:$D776)</f>
        <v>2</v>
      </c>
      <c r="R776">
        <f>SUM(E776:F776)</f>
        <v>6</v>
      </c>
      <c r="S776" s="14" t="s">
        <v>436</v>
      </c>
    </row>
    <row r="777" spans="1:19" x14ac:dyDescent="0.45">
      <c r="A777" s="2">
        <v>44350</v>
      </c>
      <c r="B777">
        <v>4</v>
      </c>
      <c r="E777">
        <v>1</v>
      </c>
      <c r="F777">
        <v>1</v>
      </c>
      <c r="G777">
        <v>1.5</v>
      </c>
      <c r="H777" s="11"/>
      <c r="I777">
        <f t="shared" si="192"/>
        <v>7.5</v>
      </c>
      <c r="O777">
        <f>SUM($C777:$D777)</f>
        <v>0</v>
      </c>
      <c r="R777">
        <f>SUM(E777:F777)</f>
        <v>2</v>
      </c>
      <c r="S777" s="14" t="s">
        <v>437</v>
      </c>
    </row>
    <row r="778" spans="1:19" x14ac:dyDescent="0.45">
      <c r="A778" s="2">
        <v>44351</v>
      </c>
      <c r="B778">
        <v>1</v>
      </c>
      <c r="C778">
        <v>2</v>
      </c>
      <c r="E778">
        <v>2</v>
      </c>
      <c r="F778">
        <v>3</v>
      </c>
      <c r="H778" s="11"/>
      <c r="I778">
        <f t="shared" si="192"/>
        <v>8</v>
      </c>
      <c r="O778">
        <f>SUM($C778:$D778)</f>
        <v>2</v>
      </c>
      <c r="R778">
        <f>SUM(E778:F778)</f>
        <v>5</v>
      </c>
      <c r="S778" s="8" t="s">
        <v>434</v>
      </c>
    </row>
    <row r="779" spans="1:19" x14ac:dyDescent="0.45">
      <c r="B779">
        <f t="shared" ref="B779:H779" si="193">SUM(B774:B778)</f>
        <v>8</v>
      </c>
      <c r="C779">
        <f t="shared" si="193"/>
        <v>6</v>
      </c>
      <c r="D779">
        <f t="shared" si="193"/>
        <v>0</v>
      </c>
      <c r="E779">
        <f t="shared" si="193"/>
        <v>12</v>
      </c>
      <c r="F779">
        <f t="shared" si="193"/>
        <v>11</v>
      </c>
      <c r="G779">
        <f t="shared" si="193"/>
        <v>2.5</v>
      </c>
      <c r="H779">
        <f t="shared" si="193"/>
        <v>0</v>
      </c>
      <c r="I779">
        <f t="shared" si="192"/>
        <v>39.5</v>
      </c>
      <c r="K779">
        <f>SUM(E779:F779)</f>
        <v>23</v>
      </c>
      <c r="L779">
        <f>SUM($K$707:K779)/7.5</f>
        <v>23.933333333333334</v>
      </c>
      <c r="M779">
        <f>115-L779</f>
        <v>91.066666666666663</v>
      </c>
      <c r="N779">
        <f>D779</f>
        <v>0</v>
      </c>
      <c r="O779">
        <f>SUM($N$248:$N779)</f>
        <v>102</v>
      </c>
    </row>
    <row r="780" spans="1:19" x14ac:dyDescent="0.45">
      <c r="B780" s="6">
        <f t="shared" ref="B780:H780" si="194">B779/37.5</f>
        <v>0.21333333333333335</v>
      </c>
      <c r="C780" s="6">
        <f t="shared" si="194"/>
        <v>0.16</v>
      </c>
      <c r="D780" s="6">
        <f t="shared" si="194"/>
        <v>0</v>
      </c>
      <c r="E780" s="6">
        <f t="shared" si="194"/>
        <v>0.32</v>
      </c>
      <c r="F780" s="6">
        <f t="shared" si="194"/>
        <v>0.29333333333333333</v>
      </c>
      <c r="G780" s="6">
        <f t="shared" si="194"/>
        <v>6.6666666666666666E-2</v>
      </c>
      <c r="H780" s="6">
        <f t="shared" si="194"/>
        <v>0</v>
      </c>
    </row>
    <row r="782" spans="1:19" x14ac:dyDescent="0.45">
      <c r="B782" t="s">
        <v>5</v>
      </c>
      <c r="C782" t="s">
        <v>14</v>
      </c>
      <c r="D782" t="s">
        <v>68</v>
      </c>
      <c r="E782" t="s">
        <v>15</v>
      </c>
      <c r="F782" t="s">
        <v>329</v>
      </c>
      <c r="G782" t="s">
        <v>16</v>
      </c>
      <c r="H782" t="s">
        <v>238</v>
      </c>
    </row>
    <row r="783" spans="1:19" x14ac:dyDescent="0.45">
      <c r="A783" s="2">
        <v>44354</v>
      </c>
      <c r="B783">
        <v>2</v>
      </c>
      <c r="C783">
        <v>2</v>
      </c>
      <c r="E783">
        <v>3</v>
      </c>
      <c r="G783">
        <v>0.5</v>
      </c>
      <c r="I783">
        <f t="shared" ref="I783:I788" si="195">SUM(B783:H783)</f>
        <v>7.5</v>
      </c>
      <c r="O783">
        <f>SUM($C783:$D783)</f>
        <v>2</v>
      </c>
      <c r="R783">
        <f>SUM(E783:F783)</f>
        <v>3</v>
      </c>
      <c r="S783" s="14" t="s">
        <v>443</v>
      </c>
    </row>
    <row r="784" spans="1:19" x14ac:dyDescent="0.45">
      <c r="A784" s="2">
        <v>44355</v>
      </c>
      <c r="C784">
        <v>2</v>
      </c>
      <c r="E784">
        <v>1</v>
      </c>
      <c r="F784">
        <v>3</v>
      </c>
      <c r="G784">
        <v>2</v>
      </c>
      <c r="I784">
        <f t="shared" si="195"/>
        <v>8</v>
      </c>
      <c r="O784">
        <f>SUM($C784:$D784)</f>
        <v>2</v>
      </c>
      <c r="R784">
        <f>SUM(E784:F784)</f>
        <v>4</v>
      </c>
      <c r="S784" s="14" t="s">
        <v>442</v>
      </c>
    </row>
    <row r="785" spans="1:19" x14ac:dyDescent="0.45">
      <c r="A785" s="2">
        <v>44356</v>
      </c>
      <c r="B785">
        <v>3</v>
      </c>
      <c r="C785">
        <v>1</v>
      </c>
      <c r="E785">
        <v>1</v>
      </c>
      <c r="F785">
        <v>2</v>
      </c>
      <c r="G785">
        <v>1</v>
      </c>
      <c r="H785" s="11"/>
      <c r="I785">
        <f t="shared" si="195"/>
        <v>8</v>
      </c>
      <c r="O785">
        <f>SUM($C785:$D785)</f>
        <v>1</v>
      </c>
      <c r="R785">
        <f>SUM(E785:F785)</f>
        <v>3</v>
      </c>
      <c r="S785" s="14" t="s">
        <v>442</v>
      </c>
    </row>
    <row r="786" spans="1:19" x14ac:dyDescent="0.45">
      <c r="A786" s="2">
        <v>44357</v>
      </c>
      <c r="E786">
        <v>5</v>
      </c>
      <c r="G786">
        <v>1</v>
      </c>
      <c r="H786" s="11"/>
      <c r="I786">
        <f t="shared" si="195"/>
        <v>6</v>
      </c>
      <c r="O786">
        <f>SUM($C786:$D786)</f>
        <v>0</v>
      </c>
      <c r="R786">
        <f>SUM(E786:F786)</f>
        <v>5</v>
      </c>
      <c r="S786" s="14" t="s">
        <v>441</v>
      </c>
    </row>
    <row r="787" spans="1:19" x14ac:dyDescent="0.45">
      <c r="A787" s="2">
        <v>44358</v>
      </c>
      <c r="B787">
        <v>3</v>
      </c>
      <c r="C787">
        <v>1</v>
      </c>
      <c r="E787">
        <v>2.5</v>
      </c>
      <c r="F787">
        <v>1.5</v>
      </c>
      <c r="H787" s="11"/>
      <c r="I787">
        <f t="shared" si="195"/>
        <v>8</v>
      </c>
      <c r="O787">
        <f>SUM($C787:$D787)</f>
        <v>1</v>
      </c>
      <c r="R787">
        <f>SUM(E787:F787)</f>
        <v>4</v>
      </c>
      <c r="S787" s="8" t="s">
        <v>440</v>
      </c>
    </row>
    <row r="788" spans="1:19" x14ac:dyDescent="0.45">
      <c r="B788">
        <f t="shared" ref="B788:H788" si="196">SUM(B783:B787)</f>
        <v>8</v>
      </c>
      <c r="C788">
        <f t="shared" si="196"/>
        <v>6</v>
      </c>
      <c r="D788">
        <f t="shared" si="196"/>
        <v>0</v>
      </c>
      <c r="E788">
        <f t="shared" si="196"/>
        <v>12.5</v>
      </c>
      <c r="F788">
        <f t="shared" si="196"/>
        <v>6.5</v>
      </c>
      <c r="G788">
        <f t="shared" si="196"/>
        <v>4.5</v>
      </c>
      <c r="H788">
        <f t="shared" si="196"/>
        <v>0</v>
      </c>
      <c r="I788">
        <f t="shared" si="195"/>
        <v>37.5</v>
      </c>
      <c r="K788">
        <f>SUM(E788:F788)</f>
        <v>19</v>
      </c>
      <c r="L788">
        <f>SUM($K$707:K788)/7.5</f>
        <v>26.466666666666665</v>
      </c>
      <c r="M788">
        <f>115-L788</f>
        <v>88.533333333333331</v>
      </c>
      <c r="N788">
        <f>D788</f>
        <v>0</v>
      </c>
      <c r="O788">
        <f>SUM($N$248:$N788)</f>
        <v>102</v>
      </c>
    </row>
    <row r="789" spans="1:19" x14ac:dyDescent="0.45">
      <c r="B789" s="6">
        <f t="shared" ref="B789:H789" si="197">B788/37.5</f>
        <v>0.21333333333333335</v>
      </c>
      <c r="C789" s="6">
        <f t="shared" si="197"/>
        <v>0.16</v>
      </c>
      <c r="D789" s="6">
        <f t="shared" si="197"/>
        <v>0</v>
      </c>
      <c r="E789" s="6">
        <f t="shared" si="197"/>
        <v>0.33333333333333331</v>
      </c>
      <c r="F789" s="6">
        <f t="shared" si="197"/>
        <v>0.17333333333333334</v>
      </c>
      <c r="G789" s="6">
        <f t="shared" si="197"/>
        <v>0.12</v>
      </c>
      <c r="H789" s="6">
        <f t="shared" si="197"/>
        <v>0</v>
      </c>
    </row>
    <row r="791" spans="1:19" x14ac:dyDescent="0.45">
      <c r="B791" t="s">
        <v>5</v>
      </c>
      <c r="C791" t="s">
        <v>14</v>
      </c>
      <c r="D791" t="s">
        <v>68</v>
      </c>
      <c r="E791" t="s">
        <v>15</v>
      </c>
      <c r="F791" t="s">
        <v>329</v>
      </c>
      <c r="G791" t="s">
        <v>16</v>
      </c>
      <c r="H791" t="s">
        <v>238</v>
      </c>
    </row>
    <row r="792" spans="1:19" x14ac:dyDescent="0.45">
      <c r="A792" s="2">
        <v>44361</v>
      </c>
      <c r="B792">
        <v>1</v>
      </c>
      <c r="C792">
        <v>2.5</v>
      </c>
      <c r="F792">
        <v>3</v>
      </c>
      <c r="G792">
        <v>1</v>
      </c>
      <c r="I792">
        <f t="shared" ref="I792:I797" si="198">SUM(B792:H792)</f>
        <v>7.5</v>
      </c>
      <c r="O792">
        <f>SUM($C792:$D792)</f>
        <v>2.5</v>
      </c>
      <c r="R792">
        <f>SUM(E792:F792)</f>
        <v>3</v>
      </c>
      <c r="S792" s="14" t="s">
        <v>448</v>
      </c>
    </row>
    <row r="793" spans="1:19" x14ac:dyDescent="0.45">
      <c r="A793" s="2">
        <v>44362</v>
      </c>
      <c r="B793">
        <v>2</v>
      </c>
      <c r="C793">
        <v>1</v>
      </c>
      <c r="E793">
        <v>2</v>
      </c>
      <c r="F793">
        <v>1</v>
      </c>
      <c r="G793">
        <v>2.5</v>
      </c>
      <c r="I793">
        <f t="shared" si="198"/>
        <v>8.5</v>
      </c>
      <c r="O793">
        <f>SUM($C793:$D793)</f>
        <v>1</v>
      </c>
      <c r="R793">
        <f>SUM(E793:F793)</f>
        <v>3</v>
      </c>
      <c r="S793" s="14" t="s">
        <v>450</v>
      </c>
    </row>
    <row r="794" spans="1:19" x14ac:dyDescent="0.45">
      <c r="A794" s="2">
        <v>44363</v>
      </c>
      <c r="B794">
        <v>2</v>
      </c>
      <c r="C794">
        <v>3</v>
      </c>
      <c r="E794">
        <v>1</v>
      </c>
      <c r="F794">
        <v>2</v>
      </c>
      <c r="H794" s="11"/>
      <c r="I794">
        <f t="shared" si="198"/>
        <v>8</v>
      </c>
      <c r="O794">
        <f>SUM($C794:$D794)</f>
        <v>3</v>
      </c>
      <c r="R794">
        <f>SUM(E794:F794)</f>
        <v>3</v>
      </c>
      <c r="S794" s="14" t="s">
        <v>449</v>
      </c>
    </row>
    <row r="795" spans="1:19" x14ac:dyDescent="0.45">
      <c r="A795" s="2">
        <v>44364</v>
      </c>
      <c r="B795">
        <v>2</v>
      </c>
      <c r="C795">
        <v>1</v>
      </c>
      <c r="E795">
        <v>2</v>
      </c>
      <c r="F795">
        <v>2</v>
      </c>
      <c r="G795">
        <v>1</v>
      </c>
      <c r="H795" s="11"/>
      <c r="I795">
        <f t="shared" si="198"/>
        <v>8</v>
      </c>
      <c r="O795">
        <f>SUM($C795:$D795)</f>
        <v>1</v>
      </c>
      <c r="R795">
        <f>SUM(E795:F795)</f>
        <v>4</v>
      </c>
      <c r="S795" s="14" t="s">
        <v>447</v>
      </c>
    </row>
    <row r="796" spans="1:19" x14ac:dyDescent="0.45">
      <c r="A796" s="2">
        <v>44365</v>
      </c>
      <c r="B796">
        <v>2</v>
      </c>
      <c r="C796">
        <v>4</v>
      </c>
      <c r="E796">
        <v>1</v>
      </c>
      <c r="F796">
        <v>1</v>
      </c>
      <c r="H796" s="11"/>
      <c r="I796">
        <f t="shared" si="198"/>
        <v>8</v>
      </c>
      <c r="O796">
        <f>SUM($C796:$D796)</f>
        <v>4</v>
      </c>
      <c r="R796">
        <f>SUM(E796:F796)</f>
        <v>2</v>
      </c>
      <c r="S796" s="8" t="s">
        <v>446</v>
      </c>
    </row>
    <row r="797" spans="1:19" x14ac:dyDescent="0.45">
      <c r="B797">
        <f t="shared" ref="B797:H797" si="199">SUM(B792:B796)</f>
        <v>9</v>
      </c>
      <c r="C797">
        <f t="shared" si="199"/>
        <v>11.5</v>
      </c>
      <c r="D797">
        <f t="shared" si="199"/>
        <v>0</v>
      </c>
      <c r="E797">
        <f t="shared" si="199"/>
        <v>6</v>
      </c>
      <c r="F797">
        <f t="shared" si="199"/>
        <v>9</v>
      </c>
      <c r="G797">
        <f t="shared" si="199"/>
        <v>4.5</v>
      </c>
      <c r="H797">
        <f t="shared" si="199"/>
        <v>0</v>
      </c>
      <c r="I797">
        <f t="shared" si="198"/>
        <v>40</v>
      </c>
      <c r="K797">
        <f>SUM(E797:F797)</f>
        <v>15</v>
      </c>
      <c r="L797">
        <f>SUM($K$707:K797)/7.5</f>
        <v>28.466666666666665</v>
      </c>
      <c r="M797">
        <f>115-L797</f>
        <v>86.533333333333331</v>
      </c>
      <c r="N797">
        <f>D797</f>
        <v>0</v>
      </c>
      <c r="O797">
        <f>SUM($N$248:$N797)</f>
        <v>102</v>
      </c>
    </row>
    <row r="798" spans="1:19" x14ac:dyDescent="0.45">
      <c r="B798" s="6">
        <f t="shared" ref="B798:H798" si="200">B797/37.5</f>
        <v>0.24</v>
      </c>
      <c r="C798" s="6">
        <f t="shared" si="200"/>
        <v>0.30666666666666664</v>
      </c>
      <c r="D798" s="6">
        <f t="shared" si="200"/>
        <v>0</v>
      </c>
      <c r="E798" s="6">
        <f t="shared" si="200"/>
        <v>0.16</v>
      </c>
      <c r="F798" s="6">
        <f t="shared" si="200"/>
        <v>0.24</v>
      </c>
      <c r="G798" s="6">
        <f t="shared" si="200"/>
        <v>0.12</v>
      </c>
      <c r="H798" s="6">
        <f t="shared" si="200"/>
        <v>0</v>
      </c>
    </row>
    <row r="800" spans="1:19" x14ac:dyDescent="0.45">
      <c r="B800" t="s">
        <v>5</v>
      </c>
      <c r="C800" t="s">
        <v>14</v>
      </c>
      <c r="D800" t="s">
        <v>68</v>
      </c>
      <c r="E800" t="s">
        <v>15</v>
      </c>
      <c r="F800" t="s">
        <v>329</v>
      </c>
      <c r="G800" t="s">
        <v>16</v>
      </c>
      <c r="H800" t="s">
        <v>238</v>
      </c>
    </row>
    <row r="801" spans="1:19" x14ac:dyDescent="0.45">
      <c r="A801" s="2">
        <v>44368</v>
      </c>
      <c r="C801">
        <v>3</v>
      </c>
      <c r="F801">
        <v>2</v>
      </c>
      <c r="G801">
        <v>2</v>
      </c>
      <c r="I801">
        <f t="shared" ref="I801:I806" si="201">SUM(B801:H801)</f>
        <v>7</v>
      </c>
      <c r="O801">
        <f>SUM($C801:$D801)</f>
        <v>3</v>
      </c>
      <c r="R801">
        <f>SUM(E801:F801)</f>
        <v>2</v>
      </c>
      <c r="S801" s="14" t="s">
        <v>455</v>
      </c>
    </row>
    <row r="802" spans="1:19" x14ac:dyDescent="0.45">
      <c r="A802" s="2">
        <v>44369</v>
      </c>
      <c r="B802">
        <v>2</v>
      </c>
      <c r="C802">
        <v>3</v>
      </c>
      <c r="F802">
        <v>2</v>
      </c>
      <c r="G802">
        <v>0.5</v>
      </c>
      <c r="I802">
        <f t="shared" si="201"/>
        <v>7.5</v>
      </c>
      <c r="O802">
        <f>SUM($C802:$D802)</f>
        <v>3</v>
      </c>
      <c r="R802">
        <f>SUM(E802:F802)</f>
        <v>2</v>
      </c>
      <c r="S802" s="14" t="s">
        <v>455</v>
      </c>
    </row>
    <row r="803" spans="1:19" x14ac:dyDescent="0.45">
      <c r="A803" s="2">
        <v>44370</v>
      </c>
      <c r="C803">
        <v>2</v>
      </c>
      <c r="E803">
        <v>2</v>
      </c>
      <c r="F803">
        <v>3</v>
      </c>
      <c r="G803">
        <v>1</v>
      </c>
      <c r="H803" s="11"/>
      <c r="I803">
        <f t="shared" si="201"/>
        <v>8</v>
      </c>
      <c r="O803">
        <f>SUM($C803:$D803)</f>
        <v>2</v>
      </c>
      <c r="R803">
        <f>SUM(E803:F803)</f>
        <v>5</v>
      </c>
      <c r="S803" s="14" t="s">
        <v>454</v>
      </c>
    </row>
    <row r="804" spans="1:19" x14ac:dyDescent="0.45">
      <c r="A804" s="2">
        <v>44371</v>
      </c>
      <c r="B804">
        <v>2</v>
      </c>
      <c r="C804">
        <v>1</v>
      </c>
      <c r="E804">
        <v>2</v>
      </c>
      <c r="F804">
        <v>1</v>
      </c>
      <c r="G804">
        <v>1.5</v>
      </c>
      <c r="H804" s="11"/>
      <c r="I804">
        <f t="shared" si="201"/>
        <v>7.5</v>
      </c>
      <c r="O804">
        <f>SUM($C804:$D804)</f>
        <v>1</v>
      </c>
      <c r="R804">
        <f>SUM(E804:F804)</f>
        <v>3</v>
      </c>
      <c r="S804" s="14" t="s">
        <v>456</v>
      </c>
    </row>
    <row r="805" spans="1:19" x14ac:dyDescent="0.45">
      <c r="A805" s="2">
        <v>44372</v>
      </c>
      <c r="B805">
        <v>2</v>
      </c>
      <c r="C805">
        <v>2</v>
      </c>
      <c r="E805">
        <v>2</v>
      </c>
      <c r="F805">
        <v>1</v>
      </c>
      <c r="G805">
        <v>0.5</v>
      </c>
      <c r="H805" s="11"/>
      <c r="I805">
        <f t="shared" si="201"/>
        <v>7.5</v>
      </c>
      <c r="O805">
        <f>SUM($C805:$D805)</f>
        <v>2</v>
      </c>
      <c r="R805">
        <f>SUM(E805:F805)</f>
        <v>3</v>
      </c>
      <c r="S805" s="8" t="s">
        <v>457</v>
      </c>
    </row>
    <row r="806" spans="1:19" x14ac:dyDescent="0.45">
      <c r="B806">
        <f t="shared" ref="B806:H806" si="202">SUM(B801:B805)</f>
        <v>6</v>
      </c>
      <c r="C806">
        <f t="shared" si="202"/>
        <v>11</v>
      </c>
      <c r="D806">
        <f t="shared" si="202"/>
        <v>0</v>
      </c>
      <c r="E806">
        <f t="shared" si="202"/>
        <v>6</v>
      </c>
      <c r="F806">
        <f t="shared" si="202"/>
        <v>9</v>
      </c>
      <c r="G806">
        <f t="shared" si="202"/>
        <v>5.5</v>
      </c>
      <c r="H806">
        <f t="shared" si="202"/>
        <v>0</v>
      </c>
      <c r="I806">
        <f t="shared" si="201"/>
        <v>37.5</v>
      </c>
      <c r="K806">
        <f>SUM(E806:F806)</f>
        <v>15</v>
      </c>
      <c r="L806">
        <f>SUM($K$707:K806)/7.5</f>
        <v>30.466666666666665</v>
      </c>
      <c r="M806">
        <f>115-L806</f>
        <v>84.533333333333331</v>
      </c>
      <c r="N806">
        <f>D806</f>
        <v>0</v>
      </c>
      <c r="O806">
        <f>SUM($N$248:$N806)</f>
        <v>102</v>
      </c>
    </row>
    <row r="807" spans="1:19" x14ac:dyDescent="0.45">
      <c r="B807" s="6">
        <f t="shared" ref="B807:H807" si="203">B806/37.5</f>
        <v>0.16</v>
      </c>
      <c r="C807" s="6">
        <f t="shared" si="203"/>
        <v>0.29333333333333333</v>
      </c>
      <c r="D807" s="6">
        <f t="shared" si="203"/>
        <v>0</v>
      </c>
      <c r="E807" s="6">
        <f t="shared" si="203"/>
        <v>0.16</v>
      </c>
      <c r="F807" s="6">
        <f t="shared" si="203"/>
        <v>0.24</v>
      </c>
      <c r="G807" s="6">
        <f t="shared" si="203"/>
        <v>0.14666666666666667</v>
      </c>
      <c r="H807" s="6">
        <f t="shared" si="203"/>
        <v>0</v>
      </c>
    </row>
    <row r="809" spans="1:19" x14ac:dyDescent="0.45">
      <c r="B809" t="s">
        <v>5</v>
      </c>
      <c r="C809" t="s">
        <v>14</v>
      </c>
      <c r="D809" t="s">
        <v>68</v>
      </c>
      <c r="E809" t="s">
        <v>15</v>
      </c>
      <c r="F809" t="s">
        <v>329</v>
      </c>
      <c r="G809" t="s">
        <v>16</v>
      </c>
      <c r="H809" t="s">
        <v>238</v>
      </c>
    </row>
    <row r="810" spans="1:19" x14ac:dyDescent="0.45">
      <c r="A810" s="2">
        <v>44383</v>
      </c>
      <c r="B810">
        <v>1</v>
      </c>
      <c r="C810">
        <v>4</v>
      </c>
      <c r="F810">
        <v>2</v>
      </c>
      <c r="I810">
        <f t="shared" ref="I810:I815" si="204">SUM(B810:H810)</f>
        <v>7</v>
      </c>
      <c r="O810">
        <f>SUM($C810:$D810)</f>
        <v>4</v>
      </c>
      <c r="R810">
        <f>SUM(E810:F810)</f>
        <v>2</v>
      </c>
      <c r="S810" s="14" t="s">
        <v>461</v>
      </c>
    </row>
    <row r="811" spans="1:19" x14ac:dyDescent="0.45">
      <c r="A811" s="2">
        <v>44384</v>
      </c>
      <c r="C811">
        <v>4</v>
      </c>
      <c r="E811">
        <v>1.5</v>
      </c>
      <c r="F811">
        <v>2.5</v>
      </c>
      <c r="I811">
        <f t="shared" si="204"/>
        <v>8</v>
      </c>
      <c r="O811">
        <f>SUM($C811:$D811)</f>
        <v>4</v>
      </c>
      <c r="R811">
        <f>SUM(E811:F811)</f>
        <v>4</v>
      </c>
      <c r="S811" s="14" t="s">
        <v>461</v>
      </c>
    </row>
    <row r="812" spans="1:19" x14ac:dyDescent="0.45">
      <c r="A812" s="2">
        <v>44384</v>
      </c>
      <c r="B812">
        <v>2</v>
      </c>
      <c r="C812">
        <v>3</v>
      </c>
      <c r="E812">
        <v>1</v>
      </c>
      <c r="F812">
        <v>1</v>
      </c>
      <c r="G812">
        <v>1</v>
      </c>
      <c r="H812" s="11"/>
      <c r="I812">
        <f t="shared" si="204"/>
        <v>8</v>
      </c>
      <c r="O812">
        <f>SUM($C812:$D812)</f>
        <v>3</v>
      </c>
      <c r="R812">
        <f>SUM(E812:F812)</f>
        <v>2</v>
      </c>
      <c r="S812" s="14" t="s">
        <v>462</v>
      </c>
    </row>
    <row r="813" spans="1:19" x14ac:dyDescent="0.45">
      <c r="A813" s="2">
        <v>44385</v>
      </c>
      <c r="B813">
        <v>1</v>
      </c>
      <c r="C813">
        <v>3</v>
      </c>
      <c r="E813">
        <v>2</v>
      </c>
      <c r="G813">
        <v>1.5</v>
      </c>
      <c r="H813" s="11"/>
      <c r="I813">
        <f t="shared" si="204"/>
        <v>7.5</v>
      </c>
      <c r="O813">
        <f>SUM($C813:$D813)</f>
        <v>3</v>
      </c>
      <c r="R813">
        <f>SUM(E813:F813)</f>
        <v>2</v>
      </c>
      <c r="S813" s="14" t="s">
        <v>463</v>
      </c>
    </row>
    <row r="814" spans="1:19" x14ac:dyDescent="0.45">
      <c r="A814" s="2">
        <v>44386</v>
      </c>
      <c r="B814">
        <v>2</v>
      </c>
      <c r="C814">
        <v>1</v>
      </c>
      <c r="E814">
        <v>3</v>
      </c>
      <c r="F814">
        <v>1</v>
      </c>
      <c r="G814">
        <v>0.5</v>
      </c>
      <c r="H814" s="11"/>
      <c r="I814">
        <f t="shared" si="204"/>
        <v>7.5</v>
      </c>
      <c r="O814">
        <f>SUM($C814:$D814)</f>
        <v>1</v>
      </c>
      <c r="R814">
        <f>SUM(E814:F814)</f>
        <v>4</v>
      </c>
      <c r="S814" s="8" t="s">
        <v>457</v>
      </c>
    </row>
    <row r="815" spans="1:19" x14ac:dyDescent="0.45">
      <c r="B815">
        <f t="shared" ref="B815:H815" si="205">SUM(B810:B814)</f>
        <v>6</v>
      </c>
      <c r="C815">
        <f t="shared" si="205"/>
        <v>15</v>
      </c>
      <c r="D815">
        <f t="shared" si="205"/>
        <v>0</v>
      </c>
      <c r="E815">
        <f t="shared" si="205"/>
        <v>7.5</v>
      </c>
      <c r="F815">
        <f t="shared" si="205"/>
        <v>6.5</v>
      </c>
      <c r="G815">
        <f t="shared" si="205"/>
        <v>3</v>
      </c>
      <c r="H815">
        <f t="shared" si="205"/>
        <v>0</v>
      </c>
      <c r="I815">
        <f t="shared" si="204"/>
        <v>38</v>
      </c>
      <c r="K815">
        <f>SUM(E815:F815)</f>
        <v>14</v>
      </c>
      <c r="L815">
        <f>SUM($K$707:K815)/7.5</f>
        <v>32.333333333333336</v>
      </c>
      <c r="M815">
        <f>115-L815</f>
        <v>82.666666666666657</v>
      </c>
      <c r="N815">
        <f>D815</f>
        <v>0</v>
      </c>
      <c r="O815">
        <f>SUM($N$248:$N815)</f>
        <v>102</v>
      </c>
    </row>
    <row r="816" spans="1:19" x14ac:dyDescent="0.45">
      <c r="B816" s="6">
        <f t="shared" ref="B816:H816" si="206">B815/37.5</f>
        <v>0.16</v>
      </c>
      <c r="C816" s="6">
        <f t="shared" si="206"/>
        <v>0.4</v>
      </c>
      <c r="D816" s="6">
        <f t="shared" si="206"/>
        <v>0</v>
      </c>
      <c r="E816" s="6">
        <f t="shared" si="206"/>
        <v>0.2</v>
      </c>
      <c r="F816" s="6">
        <f t="shared" si="206"/>
        <v>0.17333333333333334</v>
      </c>
      <c r="G816" s="6">
        <f t="shared" si="206"/>
        <v>0.08</v>
      </c>
      <c r="H816" s="6">
        <f t="shared" si="206"/>
        <v>0</v>
      </c>
    </row>
    <row r="818" spans="1:19" x14ac:dyDescent="0.45">
      <c r="B818" t="s">
        <v>5</v>
      </c>
      <c r="C818" t="s">
        <v>14</v>
      </c>
      <c r="D818" t="s">
        <v>68</v>
      </c>
      <c r="E818" t="s">
        <v>15</v>
      </c>
      <c r="F818" t="s">
        <v>329</v>
      </c>
      <c r="G818" t="s">
        <v>16</v>
      </c>
      <c r="H818" t="s">
        <v>238</v>
      </c>
    </row>
    <row r="819" spans="1:19" x14ac:dyDescent="0.45">
      <c r="A819" s="2">
        <v>44389</v>
      </c>
      <c r="B819">
        <v>1</v>
      </c>
      <c r="C819">
        <v>1</v>
      </c>
      <c r="E819">
        <v>3</v>
      </c>
      <c r="F819">
        <v>2</v>
      </c>
      <c r="I819">
        <f t="shared" ref="I819:I824" si="207">SUM(B819:H819)</f>
        <v>7</v>
      </c>
      <c r="O819">
        <f>SUM($C819:$D819)</f>
        <v>1</v>
      </c>
      <c r="R819">
        <f>SUM(E819:F819)</f>
        <v>5</v>
      </c>
      <c r="S819" s="14" t="s">
        <v>467</v>
      </c>
    </row>
    <row r="820" spans="1:19" x14ac:dyDescent="0.45">
      <c r="A820" s="2">
        <v>44390</v>
      </c>
      <c r="B820">
        <v>0.5</v>
      </c>
      <c r="E820">
        <v>6</v>
      </c>
      <c r="F820">
        <v>1</v>
      </c>
      <c r="G820">
        <v>0.5</v>
      </c>
      <c r="I820">
        <f t="shared" si="207"/>
        <v>8</v>
      </c>
      <c r="O820">
        <f>SUM($C820:$D820)</f>
        <v>0</v>
      </c>
      <c r="R820">
        <f>SUM(E820:F820)</f>
        <v>7</v>
      </c>
      <c r="S820" s="14" t="s">
        <v>467</v>
      </c>
    </row>
    <row r="821" spans="1:19" x14ac:dyDescent="0.45">
      <c r="A821" s="2">
        <v>44391</v>
      </c>
      <c r="C821">
        <v>1</v>
      </c>
      <c r="E821">
        <v>4</v>
      </c>
      <c r="F821">
        <v>2</v>
      </c>
      <c r="G821">
        <v>1</v>
      </c>
      <c r="H821" s="11"/>
      <c r="I821">
        <f t="shared" si="207"/>
        <v>8</v>
      </c>
      <c r="O821">
        <f>SUM($C821:$D821)</f>
        <v>1</v>
      </c>
      <c r="R821">
        <f>SUM(E821:F821)</f>
        <v>6</v>
      </c>
      <c r="S821" s="14" t="s">
        <v>467</v>
      </c>
    </row>
    <row r="822" spans="1:19" x14ac:dyDescent="0.45">
      <c r="A822" s="2">
        <v>44392</v>
      </c>
      <c r="B822">
        <v>2</v>
      </c>
      <c r="C822">
        <v>2</v>
      </c>
      <c r="E822">
        <v>2</v>
      </c>
      <c r="F822">
        <v>2</v>
      </c>
      <c r="H822" s="11"/>
      <c r="I822">
        <f t="shared" si="207"/>
        <v>8</v>
      </c>
      <c r="O822">
        <f>SUM($C822:$D822)</f>
        <v>2</v>
      </c>
      <c r="R822">
        <f>SUM(E822:F822)</f>
        <v>4</v>
      </c>
      <c r="S822" s="14" t="s">
        <v>467</v>
      </c>
    </row>
    <row r="823" spans="1:19" x14ac:dyDescent="0.45">
      <c r="A823" s="2">
        <v>44393</v>
      </c>
      <c r="C823">
        <v>2</v>
      </c>
      <c r="E823">
        <v>3</v>
      </c>
      <c r="F823">
        <v>2</v>
      </c>
      <c r="G823">
        <v>1</v>
      </c>
      <c r="H823" s="11"/>
      <c r="I823">
        <f t="shared" si="207"/>
        <v>8</v>
      </c>
      <c r="O823">
        <f>SUM($C823:$D823)</f>
        <v>2</v>
      </c>
      <c r="R823">
        <f>SUM(E823:F823)</f>
        <v>5</v>
      </c>
      <c r="S823" s="8" t="s">
        <v>457</v>
      </c>
    </row>
    <row r="824" spans="1:19" x14ac:dyDescent="0.45">
      <c r="B824">
        <f t="shared" ref="B824:H824" si="208">SUM(B819:B823)</f>
        <v>3.5</v>
      </c>
      <c r="C824">
        <f t="shared" si="208"/>
        <v>6</v>
      </c>
      <c r="D824">
        <f t="shared" si="208"/>
        <v>0</v>
      </c>
      <c r="E824">
        <f t="shared" si="208"/>
        <v>18</v>
      </c>
      <c r="F824">
        <f t="shared" si="208"/>
        <v>9</v>
      </c>
      <c r="G824">
        <f t="shared" si="208"/>
        <v>2.5</v>
      </c>
      <c r="H824">
        <f t="shared" si="208"/>
        <v>0</v>
      </c>
      <c r="I824">
        <f t="shared" si="207"/>
        <v>39</v>
      </c>
      <c r="K824">
        <f>SUM(E824:F824)</f>
        <v>27</v>
      </c>
      <c r="L824">
        <f>SUM($K$707:K824)/7.5</f>
        <v>35.93333333333333</v>
      </c>
      <c r="M824">
        <f>115-L824</f>
        <v>79.066666666666663</v>
      </c>
      <c r="N824">
        <f>D824</f>
        <v>0</v>
      </c>
      <c r="O824">
        <f>SUM($N$248:$N824)</f>
        <v>102</v>
      </c>
    </row>
    <row r="825" spans="1:19" x14ac:dyDescent="0.45">
      <c r="B825" s="6">
        <f t="shared" ref="B825:H825" si="209">B824/37.5</f>
        <v>9.3333333333333338E-2</v>
      </c>
      <c r="C825" s="6">
        <f t="shared" si="209"/>
        <v>0.16</v>
      </c>
      <c r="D825" s="6">
        <f t="shared" si="209"/>
        <v>0</v>
      </c>
      <c r="E825" s="6">
        <f t="shared" si="209"/>
        <v>0.48</v>
      </c>
      <c r="F825" s="6">
        <f t="shared" si="209"/>
        <v>0.24</v>
      </c>
      <c r="G825" s="6">
        <f t="shared" si="209"/>
        <v>6.6666666666666666E-2</v>
      </c>
      <c r="H825" s="6">
        <f t="shared" si="209"/>
        <v>0</v>
      </c>
    </row>
    <row r="827" spans="1:19" x14ac:dyDescent="0.45">
      <c r="B827" t="s">
        <v>5</v>
      </c>
      <c r="C827" t="s">
        <v>14</v>
      </c>
      <c r="D827" t="s">
        <v>68</v>
      </c>
      <c r="E827" t="s">
        <v>15</v>
      </c>
      <c r="F827" t="s">
        <v>329</v>
      </c>
      <c r="G827" t="s">
        <v>16</v>
      </c>
      <c r="H827" t="s">
        <v>238</v>
      </c>
    </row>
    <row r="828" spans="1:19" x14ac:dyDescent="0.45">
      <c r="A828" s="2">
        <v>44396</v>
      </c>
      <c r="B828">
        <v>1</v>
      </c>
      <c r="C828">
        <v>2</v>
      </c>
      <c r="E828">
        <v>1</v>
      </c>
      <c r="F828">
        <v>3</v>
      </c>
      <c r="I828">
        <f t="shared" ref="I828:I833" si="210">SUM(B828:H828)</f>
        <v>7</v>
      </c>
      <c r="O828">
        <f>SUM($C828:$D828)</f>
        <v>2</v>
      </c>
      <c r="R828">
        <f>SUM(E828:F828)</f>
        <v>4</v>
      </c>
      <c r="S828" s="14" t="s">
        <v>471</v>
      </c>
    </row>
    <row r="829" spans="1:19" x14ac:dyDescent="0.45">
      <c r="A829" s="2">
        <v>44397</v>
      </c>
      <c r="B829">
        <v>2</v>
      </c>
      <c r="C829">
        <v>1</v>
      </c>
      <c r="F829">
        <v>4</v>
      </c>
      <c r="G829">
        <v>1</v>
      </c>
      <c r="I829">
        <f t="shared" si="210"/>
        <v>8</v>
      </c>
      <c r="O829">
        <f>SUM($C829:$D829)</f>
        <v>1</v>
      </c>
      <c r="R829">
        <f>SUM(E829:F829)</f>
        <v>4</v>
      </c>
      <c r="S829" s="14" t="s">
        <v>472</v>
      </c>
    </row>
    <row r="830" spans="1:19" x14ac:dyDescent="0.45">
      <c r="A830" s="2">
        <v>44398</v>
      </c>
      <c r="C830">
        <v>1.5</v>
      </c>
      <c r="E830">
        <v>3</v>
      </c>
      <c r="F830">
        <v>2</v>
      </c>
      <c r="G830">
        <v>1</v>
      </c>
      <c r="H830" s="11"/>
      <c r="I830">
        <f t="shared" si="210"/>
        <v>7.5</v>
      </c>
      <c r="O830">
        <f>SUM($C830:$D830)</f>
        <v>1.5</v>
      </c>
      <c r="R830">
        <f>SUM(E830:F830)</f>
        <v>5</v>
      </c>
      <c r="S830" s="14" t="s">
        <v>473</v>
      </c>
    </row>
    <row r="831" spans="1:19" x14ac:dyDescent="0.45">
      <c r="A831" s="2">
        <v>44399</v>
      </c>
      <c r="B831">
        <v>3</v>
      </c>
      <c r="G831">
        <v>0.5</v>
      </c>
      <c r="H831" s="11">
        <v>4</v>
      </c>
      <c r="I831">
        <f t="shared" si="210"/>
        <v>7.5</v>
      </c>
      <c r="O831">
        <f>SUM($C831:$D831)</f>
        <v>0</v>
      </c>
      <c r="R831">
        <f>SUM(E831:F831)</f>
        <v>0</v>
      </c>
      <c r="S831" s="14"/>
    </row>
    <row r="832" spans="1:19" x14ac:dyDescent="0.45">
      <c r="A832" s="2">
        <v>44400</v>
      </c>
      <c r="B832">
        <v>1.5</v>
      </c>
      <c r="C832">
        <v>1</v>
      </c>
      <c r="E832">
        <v>2</v>
      </c>
      <c r="F832">
        <v>2</v>
      </c>
      <c r="G832">
        <v>1</v>
      </c>
      <c r="H832" s="11"/>
      <c r="I832">
        <f t="shared" si="210"/>
        <v>7.5</v>
      </c>
      <c r="O832">
        <f>SUM($C832:$D832)</f>
        <v>1</v>
      </c>
      <c r="R832">
        <f>SUM(E832:F832)</f>
        <v>4</v>
      </c>
      <c r="S832" s="8" t="s">
        <v>457</v>
      </c>
    </row>
    <row r="833" spans="1:19" x14ac:dyDescent="0.45">
      <c r="B833">
        <f t="shared" ref="B833:H833" si="211">SUM(B828:B832)</f>
        <v>7.5</v>
      </c>
      <c r="C833">
        <f t="shared" si="211"/>
        <v>5.5</v>
      </c>
      <c r="D833">
        <f t="shared" si="211"/>
        <v>0</v>
      </c>
      <c r="E833">
        <f t="shared" si="211"/>
        <v>6</v>
      </c>
      <c r="F833">
        <f t="shared" si="211"/>
        <v>11</v>
      </c>
      <c r="G833">
        <f t="shared" si="211"/>
        <v>3.5</v>
      </c>
      <c r="H833">
        <f t="shared" si="211"/>
        <v>4</v>
      </c>
      <c r="I833">
        <f t="shared" si="210"/>
        <v>37.5</v>
      </c>
      <c r="K833">
        <f>SUM(E833:F833)</f>
        <v>17</v>
      </c>
      <c r="L833">
        <f>SUM($K$707:K833)/7.5</f>
        <v>38.200000000000003</v>
      </c>
      <c r="M833">
        <f>115-L833</f>
        <v>76.8</v>
      </c>
      <c r="N833">
        <f>D833</f>
        <v>0</v>
      </c>
      <c r="O833">
        <f>SUM($N$248:$N833)</f>
        <v>102</v>
      </c>
    </row>
    <row r="834" spans="1:19" x14ac:dyDescent="0.45">
      <c r="B834" s="6">
        <f t="shared" ref="B834:H834" si="212">B833/37.5</f>
        <v>0.2</v>
      </c>
      <c r="C834" s="6">
        <f t="shared" si="212"/>
        <v>0.14666666666666667</v>
      </c>
      <c r="D834" s="6">
        <f t="shared" si="212"/>
        <v>0</v>
      </c>
      <c r="E834" s="6">
        <f t="shared" si="212"/>
        <v>0.16</v>
      </c>
      <c r="F834" s="6">
        <f t="shared" si="212"/>
        <v>0.29333333333333333</v>
      </c>
      <c r="G834" s="6">
        <f t="shared" si="212"/>
        <v>9.3333333333333338E-2</v>
      </c>
      <c r="H834" s="6">
        <f t="shared" si="212"/>
        <v>0.10666666666666667</v>
      </c>
    </row>
    <row r="836" spans="1:19" x14ac:dyDescent="0.45">
      <c r="B836" t="s">
        <v>5</v>
      </c>
      <c r="C836" t="s">
        <v>14</v>
      </c>
      <c r="D836" t="s">
        <v>68</v>
      </c>
      <c r="E836" t="s">
        <v>15</v>
      </c>
      <c r="F836" t="s">
        <v>329</v>
      </c>
      <c r="G836" t="s">
        <v>16</v>
      </c>
      <c r="H836" t="s">
        <v>238</v>
      </c>
    </row>
    <row r="837" spans="1:19" x14ac:dyDescent="0.45">
      <c r="A837" s="2">
        <v>44403</v>
      </c>
      <c r="B837">
        <v>0.5</v>
      </c>
      <c r="C837">
        <v>2</v>
      </c>
      <c r="E837">
        <v>1</v>
      </c>
      <c r="F837">
        <v>3</v>
      </c>
      <c r="G837">
        <v>1</v>
      </c>
      <c r="I837">
        <f t="shared" ref="I837:I842" si="213">SUM(B837:H837)</f>
        <v>7.5</v>
      </c>
      <c r="O837">
        <f>SUM($C837:$D837)</f>
        <v>2</v>
      </c>
      <c r="R837">
        <f>SUM(E837:F837)</f>
        <v>4</v>
      </c>
      <c r="S837" s="14" t="s">
        <v>477</v>
      </c>
    </row>
    <row r="838" spans="1:19" x14ac:dyDescent="0.45">
      <c r="A838" s="2">
        <v>44404</v>
      </c>
      <c r="B838">
        <v>1.5</v>
      </c>
      <c r="C838">
        <v>2</v>
      </c>
      <c r="F838">
        <v>3</v>
      </c>
      <c r="G838">
        <v>1</v>
      </c>
      <c r="I838">
        <f t="shared" si="213"/>
        <v>7.5</v>
      </c>
      <c r="O838">
        <f>SUM($C838:$D838)</f>
        <v>2</v>
      </c>
      <c r="R838">
        <f>SUM(E838:F838)</f>
        <v>3</v>
      </c>
      <c r="S838" s="14" t="s">
        <v>472</v>
      </c>
    </row>
    <row r="839" spans="1:19" x14ac:dyDescent="0.45">
      <c r="A839" s="2">
        <v>44405</v>
      </c>
      <c r="B839">
        <v>1</v>
      </c>
      <c r="C839">
        <v>1</v>
      </c>
      <c r="E839">
        <v>3.5</v>
      </c>
      <c r="F839">
        <v>2</v>
      </c>
      <c r="H839" s="11"/>
      <c r="I839">
        <f t="shared" si="213"/>
        <v>7.5</v>
      </c>
      <c r="O839">
        <f>SUM($C839:$D839)</f>
        <v>1</v>
      </c>
      <c r="R839">
        <f>SUM(E839:F839)</f>
        <v>5.5</v>
      </c>
      <c r="S839" s="14" t="s">
        <v>478</v>
      </c>
    </row>
    <row r="840" spans="1:19" x14ac:dyDescent="0.45">
      <c r="A840" s="2">
        <v>44406</v>
      </c>
      <c r="B840">
        <v>1</v>
      </c>
      <c r="C840">
        <v>2</v>
      </c>
      <c r="E840">
        <v>3.5</v>
      </c>
      <c r="F840">
        <v>1</v>
      </c>
      <c r="H840" s="11"/>
      <c r="I840">
        <f t="shared" si="213"/>
        <v>7.5</v>
      </c>
      <c r="O840">
        <f>SUM($C840:$D840)</f>
        <v>2</v>
      </c>
      <c r="R840">
        <f>SUM(E840:F840)</f>
        <v>4.5</v>
      </c>
      <c r="S840" s="14" t="s">
        <v>476</v>
      </c>
    </row>
    <row r="841" spans="1:19" x14ac:dyDescent="0.45">
      <c r="A841" s="2">
        <v>44407</v>
      </c>
      <c r="B841">
        <v>0.5</v>
      </c>
      <c r="C841">
        <v>4</v>
      </c>
      <c r="E841">
        <v>1</v>
      </c>
      <c r="F841">
        <v>2</v>
      </c>
      <c r="H841" s="11"/>
      <c r="I841">
        <f t="shared" si="213"/>
        <v>7.5</v>
      </c>
      <c r="O841">
        <f>SUM($C841:$D841)</f>
        <v>4</v>
      </c>
      <c r="R841">
        <f>SUM(E841:F841)</f>
        <v>3</v>
      </c>
      <c r="S841" s="8" t="s">
        <v>457</v>
      </c>
    </row>
    <row r="842" spans="1:19" x14ac:dyDescent="0.45">
      <c r="B842">
        <f t="shared" ref="B842:H842" si="214">SUM(B837:B841)</f>
        <v>4.5</v>
      </c>
      <c r="C842">
        <f t="shared" si="214"/>
        <v>11</v>
      </c>
      <c r="D842">
        <f t="shared" si="214"/>
        <v>0</v>
      </c>
      <c r="E842">
        <f t="shared" si="214"/>
        <v>9</v>
      </c>
      <c r="F842">
        <f t="shared" si="214"/>
        <v>11</v>
      </c>
      <c r="G842">
        <f t="shared" si="214"/>
        <v>2</v>
      </c>
      <c r="H842">
        <f t="shared" si="214"/>
        <v>0</v>
      </c>
      <c r="I842">
        <f t="shared" si="213"/>
        <v>37.5</v>
      </c>
      <c r="K842">
        <f>SUM(E842:F842)</f>
        <v>20</v>
      </c>
      <c r="L842">
        <f>SUM($K$707:K842)/7.5</f>
        <v>40.866666666666667</v>
      </c>
      <c r="M842">
        <f>115-L842</f>
        <v>74.133333333333326</v>
      </c>
      <c r="N842">
        <f>D842</f>
        <v>0</v>
      </c>
      <c r="O842">
        <f>SUM($N$248:$N842)</f>
        <v>102</v>
      </c>
    </row>
    <row r="843" spans="1:19" x14ac:dyDescent="0.45">
      <c r="B843" s="6">
        <f t="shared" ref="B843:H843" si="215">B842/37.5</f>
        <v>0.12</v>
      </c>
      <c r="C843" s="6">
        <f t="shared" si="215"/>
        <v>0.29333333333333333</v>
      </c>
      <c r="D843" s="6">
        <f t="shared" si="215"/>
        <v>0</v>
      </c>
      <c r="E843" s="6">
        <f t="shared" si="215"/>
        <v>0.24</v>
      </c>
      <c r="F843" s="6">
        <f t="shared" si="215"/>
        <v>0.29333333333333333</v>
      </c>
      <c r="G843" s="6">
        <f t="shared" si="215"/>
        <v>5.3333333333333337E-2</v>
      </c>
      <c r="H843" s="6">
        <f t="shared" si="215"/>
        <v>0</v>
      </c>
    </row>
    <row r="845" spans="1:19" x14ac:dyDescent="0.45">
      <c r="B845" t="s">
        <v>5</v>
      </c>
      <c r="C845" t="s">
        <v>14</v>
      </c>
      <c r="D845" t="s">
        <v>68</v>
      </c>
      <c r="E845" t="s">
        <v>15</v>
      </c>
      <c r="F845" t="s">
        <v>329</v>
      </c>
      <c r="G845" t="s">
        <v>16</v>
      </c>
      <c r="H845" t="s">
        <v>238</v>
      </c>
    </row>
    <row r="846" spans="1:19" x14ac:dyDescent="0.45">
      <c r="A846" s="2">
        <v>44410</v>
      </c>
      <c r="I846">
        <f t="shared" ref="I846:I851" si="216">SUM(B846:H846)</f>
        <v>0</v>
      </c>
      <c r="O846">
        <f>SUM($C846:$D846)</f>
        <v>0</v>
      </c>
      <c r="R846">
        <f>SUM(E846:F846)</f>
        <v>0</v>
      </c>
      <c r="S846" s="14"/>
    </row>
    <row r="847" spans="1:19" x14ac:dyDescent="0.45">
      <c r="A847" s="2">
        <v>44411</v>
      </c>
      <c r="B847">
        <v>1</v>
      </c>
      <c r="C847">
        <v>1</v>
      </c>
      <c r="E847">
        <v>4</v>
      </c>
      <c r="F847">
        <v>1</v>
      </c>
      <c r="G847">
        <v>0.5</v>
      </c>
      <c r="I847">
        <f t="shared" si="216"/>
        <v>7.5</v>
      </c>
      <c r="O847">
        <f>SUM($C847:$D847)</f>
        <v>1</v>
      </c>
      <c r="R847">
        <f>SUM(E847:F847)</f>
        <v>5</v>
      </c>
      <c r="S847" s="14" t="s">
        <v>481</v>
      </c>
    </row>
    <row r="848" spans="1:19" x14ac:dyDescent="0.45">
      <c r="A848" s="2">
        <v>44412</v>
      </c>
      <c r="B848">
        <v>1</v>
      </c>
      <c r="C848">
        <v>1</v>
      </c>
      <c r="E848">
        <v>4</v>
      </c>
      <c r="F848">
        <v>2</v>
      </c>
      <c r="H848" s="11"/>
      <c r="I848">
        <f t="shared" si="216"/>
        <v>8</v>
      </c>
      <c r="O848">
        <f>SUM($C848:$D848)</f>
        <v>1</v>
      </c>
      <c r="R848">
        <f>SUM(E848:F848)</f>
        <v>6</v>
      </c>
      <c r="S848" s="14" t="s">
        <v>482</v>
      </c>
    </row>
    <row r="849" spans="1:19" x14ac:dyDescent="0.45">
      <c r="A849" s="2">
        <v>44413</v>
      </c>
      <c r="B849">
        <v>1</v>
      </c>
      <c r="C849">
        <v>1</v>
      </c>
      <c r="E849">
        <v>4</v>
      </c>
      <c r="F849">
        <v>1</v>
      </c>
      <c r="G849">
        <v>0.5</v>
      </c>
      <c r="H849" s="11"/>
      <c r="I849">
        <f t="shared" si="216"/>
        <v>7.5</v>
      </c>
      <c r="O849">
        <f>SUM($C849:$D849)</f>
        <v>1</v>
      </c>
      <c r="R849">
        <f>SUM(E849:F849)</f>
        <v>5</v>
      </c>
      <c r="S849" s="14" t="s">
        <v>481</v>
      </c>
    </row>
    <row r="850" spans="1:19" x14ac:dyDescent="0.45">
      <c r="A850" s="2">
        <v>44414</v>
      </c>
      <c r="H850" s="11"/>
      <c r="I850">
        <f t="shared" si="216"/>
        <v>0</v>
      </c>
      <c r="O850">
        <f>SUM($C850:$D850)</f>
        <v>0</v>
      </c>
      <c r="R850">
        <f>SUM(E850:F850)</f>
        <v>0</v>
      </c>
      <c r="S850" s="8"/>
    </row>
    <row r="851" spans="1:19" x14ac:dyDescent="0.45">
      <c r="B851">
        <f t="shared" ref="B851:H851" si="217">SUM(B846:B850)</f>
        <v>3</v>
      </c>
      <c r="C851">
        <f t="shared" si="217"/>
        <v>3</v>
      </c>
      <c r="D851">
        <f t="shared" si="217"/>
        <v>0</v>
      </c>
      <c r="E851">
        <f t="shared" si="217"/>
        <v>12</v>
      </c>
      <c r="F851">
        <f t="shared" si="217"/>
        <v>4</v>
      </c>
      <c r="G851">
        <f t="shared" si="217"/>
        <v>1</v>
      </c>
      <c r="H851">
        <f t="shared" si="217"/>
        <v>0</v>
      </c>
      <c r="I851">
        <f t="shared" si="216"/>
        <v>23</v>
      </c>
      <c r="K851">
        <f>SUM(E851:F851)</f>
        <v>16</v>
      </c>
      <c r="L851">
        <f>SUM($K$707:K851)/7.5</f>
        <v>43</v>
      </c>
      <c r="M851">
        <f>115-L851</f>
        <v>72</v>
      </c>
      <c r="N851">
        <f>D851</f>
        <v>0</v>
      </c>
      <c r="O851">
        <f>SUM($N$248:$N851)</f>
        <v>102</v>
      </c>
    </row>
    <row r="852" spans="1:19" x14ac:dyDescent="0.45">
      <c r="B852" s="6">
        <f t="shared" ref="B852:H852" si="218">B851/37.5</f>
        <v>0.08</v>
      </c>
      <c r="C852" s="6">
        <f t="shared" si="218"/>
        <v>0.08</v>
      </c>
      <c r="D852" s="6">
        <f t="shared" si="218"/>
        <v>0</v>
      </c>
      <c r="E852" s="6">
        <f t="shared" si="218"/>
        <v>0.32</v>
      </c>
      <c r="F852" s="6">
        <f t="shared" si="218"/>
        <v>0.10666666666666667</v>
      </c>
      <c r="G852" s="6">
        <f t="shared" si="218"/>
        <v>2.6666666666666668E-2</v>
      </c>
      <c r="H852" s="6">
        <f t="shared" si="218"/>
        <v>0</v>
      </c>
    </row>
    <row r="854" spans="1:19" x14ac:dyDescent="0.45">
      <c r="B854" t="s">
        <v>5</v>
      </c>
      <c r="C854" t="s">
        <v>14</v>
      </c>
      <c r="D854" t="s">
        <v>68</v>
      </c>
      <c r="E854" t="s">
        <v>15</v>
      </c>
      <c r="F854" t="s">
        <v>329</v>
      </c>
      <c r="G854" t="s">
        <v>16</v>
      </c>
      <c r="H854" t="s">
        <v>238</v>
      </c>
    </row>
    <row r="855" spans="1:19" x14ac:dyDescent="0.45">
      <c r="A855" s="2">
        <v>44417</v>
      </c>
      <c r="B855">
        <v>1</v>
      </c>
      <c r="C855">
        <v>1</v>
      </c>
      <c r="E855">
        <v>4</v>
      </c>
      <c r="F855">
        <v>2</v>
      </c>
      <c r="I855">
        <f t="shared" ref="I855:I860" si="219">SUM(B855:H855)</f>
        <v>8</v>
      </c>
      <c r="O855">
        <f>SUM($C855:$D855)</f>
        <v>1</v>
      </c>
      <c r="R855">
        <f>SUM(E855:F855)</f>
        <v>6</v>
      </c>
      <c r="S855" s="14" t="s">
        <v>490</v>
      </c>
    </row>
    <row r="856" spans="1:19" x14ac:dyDescent="0.45">
      <c r="A856" s="2">
        <v>44418</v>
      </c>
      <c r="C856">
        <v>2</v>
      </c>
      <c r="E856">
        <v>4</v>
      </c>
      <c r="F856">
        <v>1</v>
      </c>
      <c r="G856">
        <v>1</v>
      </c>
      <c r="I856">
        <f t="shared" si="219"/>
        <v>8</v>
      </c>
      <c r="O856">
        <f>SUM($C856:$D856)</f>
        <v>2</v>
      </c>
      <c r="R856">
        <f>SUM(E856:F856)</f>
        <v>5</v>
      </c>
      <c r="S856" s="14" t="s">
        <v>490</v>
      </c>
    </row>
    <row r="857" spans="1:19" x14ac:dyDescent="0.45">
      <c r="A857" s="2">
        <v>44419</v>
      </c>
      <c r="C857">
        <v>1</v>
      </c>
      <c r="E857">
        <v>1</v>
      </c>
      <c r="F857">
        <v>2</v>
      </c>
      <c r="H857" s="11">
        <v>3.5</v>
      </c>
      <c r="I857">
        <f t="shared" si="219"/>
        <v>7.5</v>
      </c>
      <c r="O857">
        <f>SUM($C857:$D857)</f>
        <v>1</v>
      </c>
      <c r="R857">
        <f>SUM(E857:F857)</f>
        <v>3</v>
      </c>
      <c r="S857" s="14" t="s">
        <v>489</v>
      </c>
    </row>
    <row r="858" spans="1:19" x14ac:dyDescent="0.45">
      <c r="A858" s="2">
        <v>44420</v>
      </c>
      <c r="B858">
        <v>3</v>
      </c>
      <c r="C858">
        <v>1</v>
      </c>
      <c r="E858">
        <v>2</v>
      </c>
      <c r="F858">
        <v>1</v>
      </c>
      <c r="G858">
        <v>1</v>
      </c>
      <c r="H858" s="11"/>
      <c r="I858">
        <f t="shared" si="219"/>
        <v>8</v>
      </c>
      <c r="O858">
        <f>SUM($C858:$D858)</f>
        <v>1</v>
      </c>
      <c r="R858">
        <f>SUM(E858:F858)</f>
        <v>3</v>
      </c>
      <c r="S858" s="14" t="s">
        <v>488</v>
      </c>
    </row>
    <row r="859" spans="1:19" x14ac:dyDescent="0.45">
      <c r="A859" s="2">
        <v>44421</v>
      </c>
      <c r="B859">
        <v>0.5</v>
      </c>
      <c r="C859">
        <v>3</v>
      </c>
      <c r="E859">
        <v>3</v>
      </c>
      <c r="F859">
        <v>1</v>
      </c>
      <c r="G859">
        <v>0.5</v>
      </c>
      <c r="H859" s="11"/>
      <c r="I859">
        <f t="shared" si="219"/>
        <v>8</v>
      </c>
      <c r="O859">
        <f>SUM($C859:$D859)</f>
        <v>3</v>
      </c>
      <c r="R859">
        <f>SUM(E859:F859)</f>
        <v>4</v>
      </c>
      <c r="S859" s="8" t="s">
        <v>487</v>
      </c>
    </row>
    <row r="860" spans="1:19" x14ac:dyDescent="0.45">
      <c r="B860">
        <f t="shared" ref="B860:H860" si="220">SUM(B855:B859)</f>
        <v>4.5</v>
      </c>
      <c r="C860">
        <f t="shared" si="220"/>
        <v>8</v>
      </c>
      <c r="D860">
        <f t="shared" si="220"/>
        <v>0</v>
      </c>
      <c r="E860">
        <f t="shared" si="220"/>
        <v>14</v>
      </c>
      <c r="F860">
        <f t="shared" si="220"/>
        <v>7</v>
      </c>
      <c r="G860">
        <f t="shared" si="220"/>
        <v>2.5</v>
      </c>
      <c r="H860">
        <f t="shared" si="220"/>
        <v>3.5</v>
      </c>
      <c r="I860">
        <f t="shared" si="219"/>
        <v>39.5</v>
      </c>
      <c r="K860">
        <f>SUM(E860:F860)</f>
        <v>21</v>
      </c>
      <c r="L860">
        <f>SUM($K$707:K860)/7.5</f>
        <v>45.8</v>
      </c>
      <c r="M860">
        <f>115-L860</f>
        <v>69.2</v>
      </c>
      <c r="N860">
        <f>D860</f>
        <v>0</v>
      </c>
      <c r="O860">
        <f>SUM($N$248:$N860)</f>
        <v>102</v>
      </c>
    </row>
    <row r="861" spans="1:19" x14ac:dyDescent="0.45">
      <c r="B861" s="6">
        <f t="shared" ref="B861:H861" si="221">B860/37.5</f>
        <v>0.12</v>
      </c>
      <c r="C861" s="6">
        <f t="shared" si="221"/>
        <v>0.21333333333333335</v>
      </c>
      <c r="D861" s="6">
        <f t="shared" si="221"/>
        <v>0</v>
      </c>
      <c r="E861" s="6">
        <f t="shared" si="221"/>
        <v>0.37333333333333335</v>
      </c>
      <c r="F861" s="6">
        <f t="shared" si="221"/>
        <v>0.18666666666666668</v>
      </c>
      <c r="G861" s="6">
        <f t="shared" si="221"/>
        <v>6.6666666666666666E-2</v>
      </c>
      <c r="H861" s="6">
        <f t="shared" si="221"/>
        <v>9.3333333333333338E-2</v>
      </c>
    </row>
    <row r="863" spans="1:19" x14ac:dyDescent="0.45">
      <c r="B863" t="s">
        <v>5</v>
      </c>
      <c r="C863" t="s">
        <v>14</v>
      </c>
      <c r="D863" t="s">
        <v>68</v>
      </c>
      <c r="E863" t="s">
        <v>15</v>
      </c>
      <c r="F863" t="s">
        <v>329</v>
      </c>
      <c r="G863" t="s">
        <v>16</v>
      </c>
      <c r="H863" t="s">
        <v>238</v>
      </c>
    </row>
    <row r="864" spans="1:19" x14ac:dyDescent="0.45">
      <c r="A864" s="2">
        <v>44424</v>
      </c>
      <c r="B864">
        <v>2</v>
      </c>
      <c r="C864">
        <v>2</v>
      </c>
      <c r="E864">
        <v>2</v>
      </c>
      <c r="G864">
        <v>1.5</v>
      </c>
      <c r="I864">
        <f t="shared" ref="I864:I869" si="222">SUM(B864:H864)</f>
        <v>7.5</v>
      </c>
      <c r="O864">
        <f>SUM($C864:$D864)</f>
        <v>2</v>
      </c>
      <c r="R864">
        <f>SUM(E864:F864)</f>
        <v>2</v>
      </c>
      <c r="S864" s="14" t="s">
        <v>498</v>
      </c>
    </row>
    <row r="865" spans="1:19" x14ac:dyDescent="0.45">
      <c r="A865" s="2">
        <v>44425</v>
      </c>
      <c r="B865">
        <v>4</v>
      </c>
      <c r="C865">
        <v>1</v>
      </c>
      <c r="E865">
        <v>2</v>
      </c>
      <c r="G865">
        <v>1</v>
      </c>
      <c r="I865">
        <f t="shared" si="222"/>
        <v>8</v>
      </c>
      <c r="O865">
        <f>SUM($C865:$D865)</f>
        <v>1</v>
      </c>
      <c r="R865">
        <f>SUM(E865:F865)</f>
        <v>2</v>
      </c>
      <c r="S865" s="14" t="s">
        <v>498</v>
      </c>
    </row>
    <row r="866" spans="1:19" x14ac:dyDescent="0.45">
      <c r="A866" s="2">
        <v>44426</v>
      </c>
      <c r="C866">
        <v>3</v>
      </c>
      <c r="E866">
        <v>4</v>
      </c>
      <c r="F866">
        <v>1</v>
      </c>
      <c r="H866" s="11"/>
      <c r="I866">
        <f t="shared" si="222"/>
        <v>8</v>
      </c>
      <c r="O866">
        <f>SUM($C866:$D866)</f>
        <v>3</v>
      </c>
      <c r="R866">
        <f>SUM(E866:F866)</f>
        <v>5</v>
      </c>
      <c r="S866" s="14" t="s">
        <v>497</v>
      </c>
    </row>
    <row r="867" spans="1:19" x14ac:dyDescent="0.45">
      <c r="A867" s="2">
        <v>44427</v>
      </c>
      <c r="B867">
        <v>2</v>
      </c>
      <c r="C867">
        <v>2</v>
      </c>
      <c r="E867">
        <v>2</v>
      </c>
      <c r="F867">
        <v>1</v>
      </c>
      <c r="G867">
        <v>1</v>
      </c>
      <c r="H867" s="11"/>
      <c r="I867">
        <f t="shared" si="222"/>
        <v>8</v>
      </c>
      <c r="O867">
        <f>SUM($C867:$D867)</f>
        <v>2</v>
      </c>
      <c r="R867">
        <f>SUM(E867:F867)</f>
        <v>3</v>
      </c>
      <c r="S867" s="14" t="s">
        <v>496</v>
      </c>
    </row>
    <row r="868" spans="1:19" x14ac:dyDescent="0.45">
      <c r="A868" s="2">
        <v>44428</v>
      </c>
      <c r="B868">
        <v>2</v>
      </c>
      <c r="C868">
        <v>2</v>
      </c>
      <c r="E868">
        <v>4</v>
      </c>
      <c r="H868" s="11"/>
      <c r="I868">
        <f t="shared" si="222"/>
        <v>8</v>
      </c>
      <c r="O868">
        <f>SUM($C868:$D868)</f>
        <v>2</v>
      </c>
      <c r="R868">
        <f>SUM(E868:F868)</f>
        <v>4</v>
      </c>
      <c r="S868" s="8" t="s">
        <v>495</v>
      </c>
    </row>
    <row r="869" spans="1:19" x14ac:dyDescent="0.45">
      <c r="B869">
        <f t="shared" ref="B869:H869" si="223">SUM(B864:B868)</f>
        <v>10</v>
      </c>
      <c r="C869">
        <f t="shared" si="223"/>
        <v>10</v>
      </c>
      <c r="D869">
        <f t="shared" si="223"/>
        <v>0</v>
      </c>
      <c r="E869">
        <f t="shared" si="223"/>
        <v>14</v>
      </c>
      <c r="F869">
        <f t="shared" si="223"/>
        <v>2</v>
      </c>
      <c r="G869">
        <f t="shared" si="223"/>
        <v>3.5</v>
      </c>
      <c r="H869">
        <f t="shared" si="223"/>
        <v>0</v>
      </c>
      <c r="I869">
        <f t="shared" si="222"/>
        <v>39.5</v>
      </c>
      <c r="K869">
        <f>SUM(E869:F869)</f>
        <v>16</v>
      </c>
      <c r="L869">
        <f>SUM($K$707:K869)/7.5</f>
        <v>47.93333333333333</v>
      </c>
      <c r="M869">
        <f>115-L869</f>
        <v>67.066666666666663</v>
      </c>
      <c r="N869">
        <f>D869</f>
        <v>0</v>
      </c>
      <c r="O869">
        <f>SUM($N$248:$N869)</f>
        <v>102</v>
      </c>
    </row>
    <row r="870" spans="1:19" x14ac:dyDescent="0.45">
      <c r="B870" s="6">
        <f t="shared" ref="B870:H870" si="224">B869/37.5</f>
        <v>0.26666666666666666</v>
      </c>
      <c r="C870" s="6">
        <f t="shared" si="224"/>
        <v>0.26666666666666666</v>
      </c>
      <c r="D870" s="6">
        <f t="shared" si="224"/>
        <v>0</v>
      </c>
      <c r="E870" s="6">
        <f t="shared" si="224"/>
        <v>0.37333333333333335</v>
      </c>
      <c r="F870" s="6">
        <f t="shared" si="224"/>
        <v>5.3333333333333337E-2</v>
      </c>
      <c r="G870" s="6">
        <f t="shared" si="224"/>
        <v>9.3333333333333338E-2</v>
      </c>
      <c r="H870" s="6">
        <f t="shared" si="224"/>
        <v>0</v>
      </c>
    </row>
    <row r="872" spans="1:19" x14ac:dyDescent="0.45">
      <c r="B872" t="s">
        <v>5</v>
      </c>
      <c r="C872" t="s">
        <v>14</v>
      </c>
      <c r="D872" t="s">
        <v>68</v>
      </c>
      <c r="E872" t="s">
        <v>15</v>
      </c>
      <c r="F872" t="s">
        <v>329</v>
      </c>
      <c r="G872" t="s">
        <v>16</v>
      </c>
      <c r="H872" t="s">
        <v>238</v>
      </c>
    </row>
    <row r="873" spans="1:19" x14ac:dyDescent="0.45">
      <c r="A873" s="2">
        <v>44431</v>
      </c>
      <c r="B873">
        <v>1.5</v>
      </c>
      <c r="C873">
        <v>1</v>
      </c>
      <c r="E873">
        <v>4.5</v>
      </c>
      <c r="G873">
        <v>1</v>
      </c>
      <c r="I873">
        <f t="shared" ref="I873:I878" si="225">SUM(B873:H873)</f>
        <v>8</v>
      </c>
      <c r="O873">
        <f>SUM($C873:$D873)</f>
        <v>1</v>
      </c>
      <c r="R873">
        <f>SUM(E873:F873)</f>
        <v>4.5</v>
      </c>
      <c r="S873" s="14" t="s">
        <v>499</v>
      </c>
    </row>
    <row r="874" spans="1:19" x14ac:dyDescent="0.45">
      <c r="A874" s="2">
        <v>44432</v>
      </c>
      <c r="B874">
        <v>1</v>
      </c>
      <c r="C874">
        <v>2</v>
      </c>
      <c r="E874">
        <v>4.5</v>
      </c>
      <c r="I874">
        <f t="shared" si="225"/>
        <v>7.5</v>
      </c>
      <c r="O874">
        <f>SUM($C874:$D874)</f>
        <v>2</v>
      </c>
      <c r="R874">
        <f>SUM(E874:F874)</f>
        <v>4.5</v>
      </c>
      <c r="S874" s="14" t="s">
        <v>499</v>
      </c>
    </row>
    <row r="875" spans="1:19" x14ac:dyDescent="0.45">
      <c r="A875" s="2">
        <v>44433</v>
      </c>
      <c r="C875">
        <v>2</v>
      </c>
      <c r="E875">
        <v>4.5</v>
      </c>
      <c r="F875">
        <v>1</v>
      </c>
      <c r="H875" s="11"/>
      <c r="I875">
        <f t="shared" si="225"/>
        <v>7.5</v>
      </c>
      <c r="O875">
        <f>SUM($C875:$D875)</f>
        <v>2</v>
      </c>
      <c r="R875">
        <f>SUM(E875:F875)</f>
        <v>5.5</v>
      </c>
      <c r="S875" s="14" t="s">
        <v>504</v>
      </c>
    </row>
    <row r="876" spans="1:19" x14ac:dyDescent="0.45">
      <c r="A876" s="2">
        <v>44434</v>
      </c>
      <c r="B876">
        <v>1.5</v>
      </c>
      <c r="C876">
        <v>1</v>
      </c>
      <c r="E876">
        <v>3.5</v>
      </c>
      <c r="G876">
        <v>2</v>
      </c>
      <c r="H876" s="11"/>
      <c r="I876">
        <f t="shared" si="225"/>
        <v>8</v>
      </c>
      <c r="O876">
        <f>SUM($C876:$D876)</f>
        <v>1</v>
      </c>
      <c r="R876">
        <f>SUM(E876:F876)</f>
        <v>3.5</v>
      </c>
      <c r="S876" s="14" t="s">
        <v>503</v>
      </c>
    </row>
    <row r="877" spans="1:19" x14ac:dyDescent="0.45">
      <c r="A877" s="2">
        <v>44435</v>
      </c>
      <c r="B877">
        <v>2</v>
      </c>
      <c r="C877">
        <v>1.5</v>
      </c>
      <c r="E877">
        <v>4.5</v>
      </c>
      <c r="H877" s="11"/>
      <c r="I877">
        <f t="shared" si="225"/>
        <v>8</v>
      </c>
      <c r="O877">
        <f>SUM($C877:$D877)</f>
        <v>1.5</v>
      </c>
      <c r="R877">
        <f>SUM(E877:F877)</f>
        <v>4.5</v>
      </c>
      <c r="S877" s="8" t="s">
        <v>502</v>
      </c>
    </row>
    <row r="878" spans="1:19" x14ac:dyDescent="0.45">
      <c r="B878">
        <f t="shared" ref="B878:H878" si="226">SUM(B873:B877)</f>
        <v>6</v>
      </c>
      <c r="C878">
        <f t="shared" si="226"/>
        <v>7.5</v>
      </c>
      <c r="D878">
        <f t="shared" si="226"/>
        <v>0</v>
      </c>
      <c r="E878">
        <f t="shared" si="226"/>
        <v>21.5</v>
      </c>
      <c r="F878">
        <f t="shared" si="226"/>
        <v>1</v>
      </c>
      <c r="G878">
        <f t="shared" si="226"/>
        <v>3</v>
      </c>
      <c r="H878">
        <f t="shared" si="226"/>
        <v>0</v>
      </c>
      <c r="I878">
        <f t="shared" si="225"/>
        <v>39</v>
      </c>
      <c r="K878">
        <f>SUM(E878:F878)</f>
        <v>22.5</v>
      </c>
      <c r="L878">
        <f>SUM($K$707:K878)/7.5</f>
        <v>50.93333333333333</v>
      </c>
      <c r="M878">
        <f>115-L878</f>
        <v>64.066666666666663</v>
      </c>
      <c r="N878">
        <f>D878</f>
        <v>0</v>
      </c>
      <c r="O878">
        <f>SUM($N$248:$N878)</f>
        <v>102</v>
      </c>
    </row>
    <row r="879" spans="1:19" x14ac:dyDescent="0.45">
      <c r="B879" s="6">
        <f t="shared" ref="B879:H879" si="227">B878/37.5</f>
        <v>0.16</v>
      </c>
      <c r="C879" s="6">
        <f t="shared" si="227"/>
        <v>0.2</v>
      </c>
      <c r="D879" s="6">
        <f t="shared" si="227"/>
        <v>0</v>
      </c>
      <c r="E879" s="6">
        <f t="shared" si="227"/>
        <v>0.57333333333333336</v>
      </c>
      <c r="F879" s="6">
        <f t="shared" si="227"/>
        <v>2.6666666666666668E-2</v>
      </c>
      <c r="G879" s="6">
        <f t="shared" si="227"/>
        <v>0.08</v>
      </c>
      <c r="H879" s="6">
        <f t="shared" si="227"/>
        <v>0</v>
      </c>
    </row>
    <row r="881" spans="1:19" x14ac:dyDescent="0.45">
      <c r="B881" t="s">
        <v>5</v>
      </c>
      <c r="C881" t="s">
        <v>14</v>
      </c>
      <c r="D881" t="s">
        <v>68</v>
      </c>
      <c r="E881" t="s">
        <v>15</v>
      </c>
      <c r="F881" t="s">
        <v>329</v>
      </c>
      <c r="G881" t="s">
        <v>16</v>
      </c>
      <c r="H881" t="s">
        <v>238</v>
      </c>
    </row>
    <row r="882" spans="1:19" x14ac:dyDescent="0.45">
      <c r="A882" s="2">
        <v>44438</v>
      </c>
      <c r="C882">
        <v>1</v>
      </c>
      <c r="E882">
        <v>5</v>
      </c>
      <c r="F882">
        <v>1</v>
      </c>
      <c r="G882">
        <v>1</v>
      </c>
      <c r="I882">
        <f t="shared" ref="I882:I887" si="228">SUM(B882:H882)</f>
        <v>8</v>
      </c>
      <c r="O882">
        <f>SUM($C882:$D882)</f>
        <v>1</v>
      </c>
      <c r="R882">
        <f>SUM(E882:F882)</f>
        <v>6</v>
      </c>
      <c r="S882" s="14" t="s">
        <v>506</v>
      </c>
    </row>
    <row r="883" spans="1:19" x14ac:dyDescent="0.45">
      <c r="A883" s="2">
        <v>44439</v>
      </c>
      <c r="B883">
        <v>0.5</v>
      </c>
      <c r="C883">
        <v>1</v>
      </c>
      <c r="E883">
        <v>5</v>
      </c>
      <c r="F883">
        <v>1</v>
      </c>
      <c r="G883">
        <v>0.5</v>
      </c>
      <c r="I883">
        <f t="shared" si="228"/>
        <v>8</v>
      </c>
      <c r="O883">
        <f>SUM($C883:$D883)</f>
        <v>1</v>
      </c>
      <c r="R883">
        <f>SUM(E883:F883)</f>
        <v>6</v>
      </c>
      <c r="S883" s="14" t="s">
        <v>505</v>
      </c>
    </row>
    <row r="884" spans="1:19" x14ac:dyDescent="0.45">
      <c r="A884" s="2">
        <v>44440</v>
      </c>
      <c r="C884">
        <v>1</v>
      </c>
      <c r="E884">
        <v>5</v>
      </c>
      <c r="F884">
        <v>1</v>
      </c>
      <c r="G884">
        <v>0.5</v>
      </c>
      <c r="H884" s="11"/>
      <c r="I884">
        <f t="shared" si="228"/>
        <v>7.5</v>
      </c>
      <c r="O884">
        <f>SUM($C884:$D884)</f>
        <v>1</v>
      </c>
      <c r="R884">
        <f>SUM(E884:F884)</f>
        <v>6</v>
      </c>
      <c r="S884" s="14" t="s">
        <v>511</v>
      </c>
    </row>
    <row r="885" spans="1:19" x14ac:dyDescent="0.45">
      <c r="A885" s="2">
        <v>44441</v>
      </c>
      <c r="B885">
        <v>1</v>
      </c>
      <c r="C885">
        <v>2</v>
      </c>
      <c r="E885">
        <v>2</v>
      </c>
      <c r="F885">
        <v>1</v>
      </c>
      <c r="G885">
        <v>1.5</v>
      </c>
      <c r="H885" s="11"/>
      <c r="I885">
        <f t="shared" si="228"/>
        <v>7.5</v>
      </c>
      <c r="O885">
        <f>SUM($C885:$D885)</f>
        <v>2</v>
      </c>
      <c r="R885">
        <f>SUM(E885:F885)</f>
        <v>3</v>
      </c>
      <c r="S885" s="14" t="s">
        <v>510</v>
      </c>
    </row>
    <row r="886" spans="1:19" x14ac:dyDescent="0.45">
      <c r="A886" s="2">
        <v>44442</v>
      </c>
      <c r="B886">
        <v>2.5</v>
      </c>
      <c r="C886">
        <v>2.5</v>
      </c>
      <c r="E886">
        <v>2</v>
      </c>
      <c r="F886">
        <v>1</v>
      </c>
      <c r="H886" s="11"/>
      <c r="I886">
        <f t="shared" si="228"/>
        <v>8</v>
      </c>
      <c r="O886">
        <f>SUM($C886:$D886)</f>
        <v>2.5</v>
      </c>
      <c r="R886">
        <f>SUM(E886:F886)</f>
        <v>3</v>
      </c>
      <c r="S886" s="8" t="s">
        <v>509</v>
      </c>
    </row>
    <row r="887" spans="1:19" x14ac:dyDescent="0.45">
      <c r="B887">
        <f t="shared" ref="B887:H887" si="229">SUM(B882:B886)</f>
        <v>4</v>
      </c>
      <c r="C887">
        <f t="shared" si="229"/>
        <v>7.5</v>
      </c>
      <c r="D887">
        <f t="shared" si="229"/>
        <v>0</v>
      </c>
      <c r="E887">
        <f t="shared" si="229"/>
        <v>19</v>
      </c>
      <c r="F887">
        <f t="shared" si="229"/>
        <v>5</v>
      </c>
      <c r="G887">
        <f t="shared" si="229"/>
        <v>3.5</v>
      </c>
      <c r="H887">
        <f t="shared" si="229"/>
        <v>0</v>
      </c>
      <c r="I887">
        <f t="shared" si="228"/>
        <v>39</v>
      </c>
      <c r="K887">
        <f>SUM(E887:F887)</f>
        <v>24</v>
      </c>
      <c r="L887">
        <f>SUM($K$707:K887)/7.5</f>
        <v>54.133333333333333</v>
      </c>
      <c r="M887">
        <f>115-L887</f>
        <v>60.866666666666667</v>
      </c>
      <c r="N887">
        <f>D887</f>
        <v>0</v>
      </c>
      <c r="O887">
        <f>SUM($N$248:$N887)</f>
        <v>102</v>
      </c>
    </row>
    <row r="888" spans="1:19" x14ac:dyDescent="0.45">
      <c r="B888" s="6">
        <f t="shared" ref="B888:H888" si="230">B887/37.5</f>
        <v>0.10666666666666667</v>
      </c>
      <c r="C888" s="6">
        <f t="shared" si="230"/>
        <v>0.2</v>
      </c>
      <c r="D888" s="6">
        <f t="shared" si="230"/>
        <v>0</v>
      </c>
      <c r="E888" s="6">
        <f t="shared" si="230"/>
        <v>0.50666666666666671</v>
      </c>
      <c r="F888" s="6">
        <f t="shared" si="230"/>
        <v>0.13333333333333333</v>
      </c>
      <c r="G888" s="6">
        <f t="shared" si="230"/>
        <v>9.3333333333333338E-2</v>
      </c>
      <c r="H888" s="6">
        <f t="shared" si="230"/>
        <v>0</v>
      </c>
    </row>
    <row r="890" spans="1:19" x14ac:dyDescent="0.45">
      <c r="B890" t="s">
        <v>5</v>
      </c>
      <c r="C890" t="s">
        <v>14</v>
      </c>
      <c r="D890" t="s">
        <v>68</v>
      </c>
      <c r="E890" t="s">
        <v>15</v>
      </c>
      <c r="F890" t="s">
        <v>329</v>
      </c>
      <c r="G890" t="s">
        <v>16</v>
      </c>
      <c r="H890" t="s">
        <v>238</v>
      </c>
    </row>
    <row r="891" spans="1:19" x14ac:dyDescent="0.45">
      <c r="A891" s="2">
        <v>44445</v>
      </c>
      <c r="H891">
        <v>7.5</v>
      </c>
      <c r="I891">
        <f t="shared" ref="I891:I896" si="231">SUM(B891:H891)</f>
        <v>7.5</v>
      </c>
      <c r="O891">
        <f>SUM($C891:$D891)</f>
        <v>0</v>
      </c>
      <c r="R891">
        <f>SUM(E891:F891)</f>
        <v>0</v>
      </c>
      <c r="S891" s="14" t="s">
        <v>512</v>
      </c>
    </row>
    <row r="892" spans="1:19" x14ac:dyDescent="0.45">
      <c r="A892" s="2">
        <v>44446</v>
      </c>
      <c r="B892">
        <v>0.5</v>
      </c>
      <c r="C892">
        <v>3</v>
      </c>
      <c r="E892">
        <v>2</v>
      </c>
      <c r="F892">
        <v>2</v>
      </c>
      <c r="I892">
        <f t="shared" si="231"/>
        <v>7.5</v>
      </c>
      <c r="O892">
        <f>SUM($C892:$D892)</f>
        <v>3</v>
      </c>
      <c r="R892">
        <f>SUM(E892:F892)</f>
        <v>4</v>
      </c>
      <c r="S892" s="14" t="s">
        <v>514</v>
      </c>
    </row>
    <row r="893" spans="1:19" x14ac:dyDescent="0.45">
      <c r="A893" s="2">
        <v>44447</v>
      </c>
      <c r="C893">
        <v>1</v>
      </c>
      <c r="E893">
        <v>5</v>
      </c>
      <c r="F893">
        <v>2</v>
      </c>
      <c r="H893" s="11"/>
      <c r="I893">
        <f t="shared" si="231"/>
        <v>8</v>
      </c>
      <c r="O893">
        <f>SUM($C893:$D893)</f>
        <v>1</v>
      </c>
      <c r="R893">
        <f>SUM(E893:F893)</f>
        <v>7</v>
      </c>
      <c r="S893" s="14" t="s">
        <v>513</v>
      </c>
    </row>
    <row r="894" spans="1:19" x14ac:dyDescent="0.45">
      <c r="A894" s="2">
        <v>44448</v>
      </c>
      <c r="B894">
        <v>1</v>
      </c>
      <c r="C894">
        <v>0.5</v>
      </c>
      <c r="E894">
        <v>4</v>
      </c>
      <c r="F894">
        <v>1.5</v>
      </c>
      <c r="G894">
        <v>1</v>
      </c>
      <c r="H894" s="11"/>
      <c r="I894">
        <f t="shared" si="231"/>
        <v>8</v>
      </c>
      <c r="O894">
        <f>SUM($C894:$D894)</f>
        <v>0.5</v>
      </c>
      <c r="R894">
        <f>SUM(E894:F894)</f>
        <v>5.5</v>
      </c>
      <c r="S894" s="14" t="s">
        <v>515</v>
      </c>
    </row>
    <row r="895" spans="1:19" x14ac:dyDescent="0.45">
      <c r="A895" s="2">
        <v>44449</v>
      </c>
      <c r="B895">
        <v>1</v>
      </c>
      <c r="C895">
        <v>1</v>
      </c>
      <c r="E895">
        <v>4</v>
      </c>
      <c r="F895">
        <v>2</v>
      </c>
      <c r="H895" s="11"/>
      <c r="I895">
        <f t="shared" si="231"/>
        <v>8</v>
      </c>
      <c r="O895">
        <f>SUM($C895:$D895)</f>
        <v>1</v>
      </c>
      <c r="R895">
        <f>SUM(E895:F895)</f>
        <v>6</v>
      </c>
      <c r="S895" s="8" t="s">
        <v>518</v>
      </c>
    </row>
    <row r="896" spans="1:19" x14ac:dyDescent="0.45">
      <c r="B896">
        <f t="shared" ref="B896:H896" si="232">SUM(B891:B895)</f>
        <v>2.5</v>
      </c>
      <c r="C896">
        <f t="shared" si="232"/>
        <v>5.5</v>
      </c>
      <c r="D896">
        <f t="shared" si="232"/>
        <v>0</v>
      </c>
      <c r="E896">
        <f t="shared" si="232"/>
        <v>15</v>
      </c>
      <c r="F896">
        <f t="shared" si="232"/>
        <v>7.5</v>
      </c>
      <c r="G896">
        <f t="shared" si="232"/>
        <v>1</v>
      </c>
      <c r="H896">
        <f t="shared" si="232"/>
        <v>7.5</v>
      </c>
      <c r="I896">
        <f t="shared" si="231"/>
        <v>39</v>
      </c>
      <c r="K896">
        <f>SUM(E896:F896)</f>
        <v>22.5</v>
      </c>
      <c r="L896">
        <f>SUM($K$707:K896)/7.5</f>
        <v>57.133333333333333</v>
      </c>
      <c r="M896">
        <f>115-L896</f>
        <v>57.866666666666667</v>
      </c>
      <c r="N896">
        <f>D896</f>
        <v>0</v>
      </c>
      <c r="O896">
        <f>SUM($N$248:$N896)</f>
        <v>102</v>
      </c>
    </row>
    <row r="897" spans="1:19" x14ac:dyDescent="0.45">
      <c r="B897" s="6">
        <f t="shared" ref="B897:H897" si="233">B896/37.5</f>
        <v>6.6666666666666666E-2</v>
      </c>
      <c r="C897" s="6">
        <f t="shared" si="233"/>
        <v>0.14666666666666667</v>
      </c>
      <c r="D897" s="6">
        <f t="shared" si="233"/>
        <v>0</v>
      </c>
      <c r="E897" s="6">
        <f t="shared" si="233"/>
        <v>0.4</v>
      </c>
      <c r="F897" s="6">
        <f t="shared" si="233"/>
        <v>0.2</v>
      </c>
      <c r="G897" s="6">
        <f t="shared" si="233"/>
        <v>2.6666666666666668E-2</v>
      </c>
      <c r="H897" s="6">
        <f t="shared" si="233"/>
        <v>0.2</v>
      </c>
    </row>
    <row r="899" spans="1:19" x14ac:dyDescent="0.45">
      <c r="B899" t="s">
        <v>5</v>
      </c>
      <c r="C899" t="s">
        <v>14</v>
      </c>
      <c r="D899" t="s">
        <v>68</v>
      </c>
      <c r="E899" t="s">
        <v>15</v>
      </c>
      <c r="F899" t="s">
        <v>329</v>
      </c>
      <c r="G899" t="s">
        <v>16</v>
      </c>
      <c r="H899" t="s">
        <v>238</v>
      </c>
    </row>
    <row r="900" spans="1:19" x14ac:dyDescent="0.45">
      <c r="A900" s="2">
        <v>44452</v>
      </c>
      <c r="C900">
        <v>2</v>
      </c>
      <c r="E900">
        <v>4</v>
      </c>
      <c r="G900">
        <v>2</v>
      </c>
      <c r="I900">
        <f t="shared" ref="I900:I905" si="234">SUM(B900:H900)</f>
        <v>8</v>
      </c>
      <c r="O900">
        <f>SUM($C900:$D900)</f>
        <v>2</v>
      </c>
      <c r="R900">
        <f>SUM(E900:F900)</f>
        <v>4</v>
      </c>
      <c r="S900" s="14" t="s">
        <v>527</v>
      </c>
    </row>
    <row r="901" spans="1:19" x14ac:dyDescent="0.45">
      <c r="A901" s="2">
        <v>44453</v>
      </c>
      <c r="C901">
        <v>3</v>
      </c>
      <c r="E901">
        <v>4</v>
      </c>
      <c r="F901">
        <v>1</v>
      </c>
      <c r="H901">
        <v>0.5</v>
      </c>
      <c r="I901">
        <f t="shared" si="234"/>
        <v>8.5</v>
      </c>
      <c r="O901">
        <f>SUM($C901:$D901)</f>
        <v>3</v>
      </c>
      <c r="R901">
        <f>SUM(E901:F901)</f>
        <v>5</v>
      </c>
      <c r="S901" s="14" t="s">
        <v>526</v>
      </c>
    </row>
    <row r="902" spans="1:19" x14ac:dyDescent="0.45">
      <c r="A902" s="2">
        <v>44454</v>
      </c>
      <c r="C902">
        <v>2</v>
      </c>
      <c r="E902">
        <v>4</v>
      </c>
      <c r="F902">
        <v>1</v>
      </c>
      <c r="H902">
        <v>0.5</v>
      </c>
      <c r="I902">
        <f t="shared" si="234"/>
        <v>7.5</v>
      </c>
      <c r="O902">
        <f>SUM($C902:$D902)</f>
        <v>2</v>
      </c>
      <c r="R902">
        <f>SUM(E902:F902)</f>
        <v>5</v>
      </c>
      <c r="S902" s="14" t="s">
        <v>525</v>
      </c>
    </row>
    <row r="903" spans="1:19" x14ac:dyDescent="0.45">
      <c r="A903" s="2">
        <v>44455</v>
      </c>
      <c r="B903">
        <v>2</v>
      </c>
      <c r="C903">
        <v>2</v>
      </c>
      <c r="E903">
        <v>2</v>
      </c>
      <c r="F903">
        <v>1</v>
      </c>
      <c r="G903">
        <v>0.5</v>
      </c>
      <c r="H903" s="11"/>
      <c r="I903">
        <f t="shared" si="234"/>
        <v>7.5</v>
      </c>
      <c r="O903">
        <f>SUM($C903:$D903)</f>
        <v>2</v>
      </c>
      <c r="R903">
        <f>SUM(E903:F903)</f>
        <v>3</v>
      </c>
      <c r="S903" s="14" t="s">
        <v>524</v>
      </c>
    </row>
    <row r="904" spans="1:19" x14ac:dyDescent="0.45">
      <c r="A904" s="2">
        <v>44456</v>
      </c>
      <c r="C904">
        <v>2</v>
      </c>
      <c r="E904">
        <v>4</v>
      </c>
      <c r="F904">
        <v>1</v>
      </c>
      <c r="H904" s="11">
        <v>0.5</v>
      </c>
      <c r="I904">
        <f t="shared" si="234"/>
        <v>7.5</v>
      </c>
      <c r="O904">
        <f>SUM($C904:$D904)</f>
        <v>2</v>
      </c>
      <c r="R904">
        <f>SUM(E904:F904)</f>
        <v>5</v>
      </c>
      <c r="S904" s="8" t="s">
        <v>523</v>
      </c>
    </row>
    <row r="905" spans="1:19" x14ac:dyDescent="0.45">
      <c r="B905">
        <f t="shared" ref="B905:H905" si="235">SUM(B900:B904)</f>
        <v>2</v>
      </c>
      <c r="C905">
        <f t="shared" si="235"/>
        <v>11</v>
      </c>
      <c r="D905">
        <f t="shared" si="235"/>
        <v>0</v>
      </c>
      <c r="E905">
        <f t="shared" si="235"/>
        <v>18</v>
      </c>
      <c r="F905">
        <f t="shared" si="235"/>
        <v>4</v>
      </c>
      <c r="G905">
        <f t="shared" si="235"/>
        <v>2.5</v>
      </c>
      <c r="H905">
        <f t="shared" si="235"/>
        <v>1.5</v>
      </c>
      <c r="I905">
        <f t="shared" si="234"/>
        <v>39</v>
      </c>
      <c r="K905">
        <f>SUM(E905:F905)</f>
        <v>22</v>
      </c>
      <c r="L905">
        <f>SUM($K$707:K905)/7.5</f>
        <v>60.06666666666667</v>
      </c>
      <c r="M905">
        <f>115-L905</f>
        <v>54.93333333333333</v>
      </c>
      <c r="N905">
        <f>D905</f>
        <v>0</v>
      </c>
      <c r="O905">
        <f>SUM($N$248:$N905)</f>
        <v>102</v>
      </c>
    </row>
    <row r="906" spans="1:19" x14ac:dyDescent="0.45">
      <c r="B906" s="6">
        <f t="shared" ref="B906:H906" si="236">B905/37.5</f>
        <v>5.3333333333333337E-2</v>
      </c>
      <c r="C906" s="6">
        <f t="shared" si="236"/>
        <v>0.29333333333333333</v>
      </c>
      <c r="D906" s="6">
        <f t="shared" si="236"/>
        <v>0</v>
      </c>
      <c r="E906" s="6">
        <f t="shared" si="236"/>
        <v>0.48</v>
      </c>
      <c r="F906" s="6">
        <f t="shared" si="236"/>
        <v>0.10666666666666667</v>
      </c>
      <c r="G906" s="6">
        <f t="shared" si="236"/>
        <v>6.6666666666666666E-2</v>
      </c>
      <c r="H906" s="6">
        <f t="shared" si="236"/>
        <v>0.04</v>
      </c>
    </row>
    <row r="908" spans="1:19" x14ac:dyDescent="0.45">
      <c r="B908" t="s">
        <v>5</v>
      </c>
      <c r="C908" t="s">
        <v>14</v>
      </c>
      <c r="D908" t="s">
        <v>68</v>
      </c>
      <c r="E908" t="s">
        <v>15</v>
      </c>
      <c r="F908" t="s">
        <v>329</v>
      </c>
      <c r="G908" t="s">
        <v>16</v>
      </c>
      <c r="H908" t="s">
        <v>238</v>
      </c>
    </row>
    <row r="909" spans="1:19" x14ac:dyDescent="0.45">
      <c r="A909" s="2">
        <v>44459</v>
      </c>
      <c r="B909">
        <v>0.5</v>
      </c>
      <c r="C909">
        <v>1</v>
      </c>
      <c r="E909">
        <v>5</v>
      </c>
      <c r="G909">
        <v>1</v>
      </c>
      <c r="I909">
        <f t="shared" ref="I909:I914" si="237">SUM(B909:H909)</f>
        <v>7.5</v>
      </c>
      <c r="O909">
        <f>SUM($C909:$D909)</f>
        <v>1</v>
      </c>
      <c r="R909">
        <f>SUM(E909:F909)</f>
        <v>5</v>
      </c>
      <c r="S909" s="14" t="s">
        <v>527</v>
      </c>
    </row>
    <row r="910" spans="1:19" x14ac:dyDescent="0.45">
      <c r="A910" s="2">
        <v>44460</v>
      </c>
      <c r="C910">
        <v>2</v>
      </c>
      <c r="E910">
        <v>2.5</v>
      </c>
      <c r="F910">
        <v>2</v>
      </c>
      <c r="G910">
        <v>1.5</v>
      </c>
      <c r="I910">
        <f t="shared" si="237"/>
        <v>8</v>
      </c>
      <c r="O910">
        <f>SUM($C910:$D910)</f>
        <v>2</v>
      </c>
      <c r="R910">
        <f>SUM(E910:F910)</f>
        <v>4.5</v>
      </c>
      <c r="S910" s="14" t="s">
        <v>532</v>
      </c>
    </row>
    <row r="911" spans="1:19" x14ac:dyDescent="0.45">
      <c r="A911" s="2">
        <v>44461</v>
      </c>
      <c r="C911">
        <v>1.5</v>
      </c>
      <c r="E911">
        <v>4</v>
      </c>
      <c r="F911">
        <v>2</v>
      </c>
      <c r="G911">
        <v>0.5</v>
      </c>
      <c r="I911">
        <f t="shared" si="237"/>
        <v>8</v>
      </c>
      <c r="O911">
        <f>SUM($C911:$D911)</f>
        <v>1.5</v>
      </c>
      <c r="R911">
        <f>SUM(E911:F911)</f>
        <v>6</v>
      </c>
      <c r="S911" s="14" t="s">
        <v>525</v>
      </c>
    </row>
    <row r="912" spans="1:19" x14ac:dyDescent="0.45">
      <c r="A912" s="2">
        <v>44462</v>
      </c>
      <c r="B912">
        <v>2</v>
      </c>
      <c r="C912">
        <v>1.5</v>
      </c>
      <c r="E912">
        <v>3</v>
      </c>
      <c r="G912">
        <v>2</v>
      </c>
      <c r="H912" s="11"/>
      <c r="I912">
        <f t="shared" si="237"/>
        <v>8.5</v>
      </c>
      <c r="O912">
        <f>SUM($C912:$D912)</f>
        <v>1.5</v>
      </c>
      <c r="R912">
        <f>SUM(E912:F912)</f>
        <v>3</v>
      </c>
      <c r="S912" s="14" t="s">
        <v>531</v>
      </c>
    </row>
    <row r="913" spans="1:19" x14ac:dyDescent="0.45">
      <c r="A913" s="2">
        <v>44463</v>
      </c>
      <c r="B913">
        <v>1</v>
      </c>
      <c r="C913">
        <v>1.5</v>
      </c>
      <c r="E913">
        <v>4.5</v>
      </c>
      <c r="F913">
        <v>1</v>
      </c>
      <c r="H913" s="11"/>
      <c r="I913">
        <f t="shared" si="237"/>
        <v>8</v>
      </c>
      <c r="O913">
        <f>SUM($C913:$D913)</f>
        <v>1.5</v>
      </c>
      <c r="R913">
        <f>SUM(E913:F913)</f>
        <v>5.5</v>
      </c>
      <c r="S913" s="8" t="s">
        <v>523</v>
      </c>
    </row>
    <row r="914" spans="1:19" x14ac:dyDescent="0.45">
      <c r="B914">
        <f t="shared" ref="B914:H914" si="238">SUM(B909:B913)</f>
        <v>3.5</v>
      </c>
      <c r="C914">
        <f t="shared" si="238"/>
        <v>7.5</v>
      </c>
      <c r="D914">
        <f t="shared" si="238"/>
        <v>0</v>
      </c>
      <c r="E914">
        <f t="shared" si="238"/>
        <v>19</v>
      </c>
      <c r="F914">
        <f t="shared" si="238"/>
        <v>5</v>
      </c>
      <c r="G914">
        <f t="shared" si="238"/>
        <v>5</v>
      </c>
      <c r="H914">
        <f t="shared" si="238"/>
        <v>0</v>
      </c>
      <c r="I914">
        <f t="shared" si="237"/>
        <v>40</v>
      </c>
      <c r="K914">
        <f>SUM(E914:F914)</f>
        <v>24</v>
      </c>
      <c r="L914">
        <f>SUM($K$707:K914)/7.5</f>
        <v>63.266666666666666</v>
      </c>
      <c r="M914">
        <f>115-L914</f>
        <v>51.733333333333334</v>
      </c>
      <c r="N914">
        <f>D914</f>
        <v>0</v>
      </c>
      <c r="O914">
        <f>SUM($N$248:$N914)</f>
        <v>102</v>
      </c>
    </row>
    <row r="915" spans="1:19" x14ac:dyDescent="0.45">
      <c r="B915" s="6">
        <f t="shared" ref="B915:H915" si="239">B914/37.5</f>
        <v>9.3333333333333338E-2</v>
      </c>
      <c r="C915" s="6">
        <f t="shared" si="239"/>
        <v>0.2</v>
      </c>
      <c r="D915" s="6">
        <f t="shared" si="239"/>
        <v>0</v>
      </c>
      <c r="E915" s="6">
        <f t="shared" si="239"/>
        <v>0.50666666666666671</v>
      </c>
      <c r="F915" s="6">
        <f t="shared" si="239"/>
        <v>0.13333333333333333</v>
      </c>
      <c r="G915" s="6">
        <f t="shared" si="239"/>
        <v>0.13333333333333333</v>
      </c>
      <c r="H915" s="6">
        <f t="shared" si="239"/>
        <v>0</v>
      </c>
    </row>
    <row r="917" spans="1:19" x14ac:dyDescent="0.45">
      <c r="B917" t="s">
        <v>5</v>
      </c>
      <c r="C917" t="s">
        <v>14</v>
      </c>
      <c r="D917" t="s">
        <v>68</v>
      </c>
      <c r="E917" t="s">
        <v>15</v>
      </c>
      <c r="F917" t="s">
        <v>329</v>
      </c>
      <c r="G917" t="s">
        <v>16</v>
      </c>
      <c r="H917" t="s">
        <v>238</v>
      </c>
    </row>
    <row r="918" spans="1:19" x14ac:dyDescent="0.45">
      <c r="A918" s="2">
        <v>44466</v>
      </c>
      <c r="B918">
        <v>0.5</v>
      </c>
      <c r="C918">
        <v>2</v>
      </c>
      <c r="E918">
        <v>3</v>
      </c>
      <c r="F918">
        <v>2</v>
      </c>
      <c r="I918">
        <f t="shared" ref="I918:I923" si="240">SUM(B918:H918)</f>
        <v>7.5</v>
      </c>
      <c r="O918">
        <f>SUM($C918:$D918)</f>
        <v>2</v>
      </c>
      <c r="R918">
        <f>SUM(E918:F918)</f>
        <v>5</v>
      </c>
      <c r="S918" s="14" t="s">
        <v>541</v>
      </c>
    </row>
    <row r="919" spans="1:19" x14ac:dyDescent="0.45">
      <c r="A919" s="2">
        <v>44467</v>
      </c>
      <c r="C919">
        <v>3</v>
      </c>
      <c r="E919">
        <v>3</v>
      </c>
      <c r="G919">
        <v>1.5</v>
      </c>
      <c r="I919">
        <f t="shared" si="240"/>
        <v>7.5</v>
      </c>
      <c r="O919">
        <f>SUM($C919:$D919)</f>
        <v>3</v>
      </c>
      <c r="R919">
        <f>SUM(E919:F919)</f>
        <v>3</v>
      </c>
      <c r="S919" s="14" t="s">
        <v>541</v>
      </c>
    </row>
    <row r="920" spans="1:19" x14ac:dyDescent="0.45">
      <c r="A920" s="2">
        <v>44468</v>
      </c>
      <c r="B920">
        <v>1</v>
      </c>
      <c r="C920">
        <v>2</v>
      </c>
      <c r="E920">
        <v>2</v>
      </c>
      <c r="G920">
        <v>2.5</v>
      </c>
      <c r="I920">
        <f t="shared" si="240"/>
        <v>7.5</v>
      </c>
      <c r="O920">
        <f>SUM($C920:$D920)</f>
        <v>2</v>
      </c>
      <c r="R920">
        <f>SUM(E920:F920)</f>
        <v>2</v>
      </c>
      <c r="S920" s="14" t="s">
        <v>541</v>
      </c>
    </row>
    <row r="921" spans="1:19" x14ac:dyDescent="0.45">
      <c r="A921" s="2">
        <v>44469</v>
      </c>
      <c r="H921" s="11">
        <v>7.5</v>
      </c>
      <c r="I921">
        <f t="shared" si="240"/>
        <v>7.5</v>
      </c>
      <c r="O921">
        <f>SUM($C921:$D921)</f>
        <v>0</v>
      </c>
      <c r="R921">
        <f>SUM(E921:F921)</f>
        <v>0</v>
      </c>
      <c r="S921" s="14"/>
    </row>
    <row r="922" spans="1:19" x14ac:dyDescent="0.45">
      <c r="A922" s="2">
        <v>44470</v>
      </c>
      <c r="C922">
        <v>1.5</v>
      </c>
      <c r="E922">
        <v>6</v>
      </c>
      <c r="H922" s="11"/>
      <c r="I922">
        <f t="shared" si="240"/>
        <v>7.5</v>
      </c>
      <c r="O922">
        <f>SUM($C922:$D922)</f>
        <v>1.5</v>
      </c>
      <c r="R922">
        <f>SUM(E922:F922)</f>
        <v>6</v>
      </c>
      <c r="S922" s="8" t="s">
        <v>540</v>
      </c>
    </row>
    <row r="923" spans="1:19" x14ac:dyDescent="0.45">
      <c r="B923">
        <f t="shared" ref="B923:H923" si="241">SUM(B918:B922)</f>
        <v>1.5</v>
      </c>
      <c r="C923">
        <f t="shared" si="241"/>
        <v>8.5</v>
      </c>
      <c r="D923">
        <f t="shared" si="241"/>
        <v>0</v>
      </c>
      <c r="E923">
        <f t="shared" si="241"/>
        <v>14</v>
      </c>
      <c r="F923">
        <f t="shared" si="241"/>
        <v>2</v>
      </c>
      <c r="G923">
        <f t="shared" si="241"/>
        <v>4</v>
      </c>
      <c r="H923">
        <f t="shared" si="241"/>
        <v>7.5</v>
      </c>
      <c r="I923">
        <f t="shared" si="240"/>
        <v>37.5</v>
      </c>
      <c r="K923">
        <f>SUM(E923:F923)</f>
        <v>16</v>
      </c>
      <c r="L923">
        <f>SUM($K$707:K923)/7.5</f>
        <v>65.400000000000006</v>
      </c>
      <c r="M923">
        <f>115-L923</f>
        <v>49.599999999999994</v>
      </c>
      <c r="N923">
        <f>D923</f>
        <v>0</v>
      </c>
      <c r="O923">
        <f>SUM($N$248:$N923)</f>
        <v>102</v>
      </c>
    </row>
    <row r="924" spans="1:19" x14ac:dyDescent="0.45">
      <c r="B924" s="6">
        <f t="shared" ref="B924:H924" si="242">B923/37.5</f>
        <v>0.04</v>
      </c>
      <c r="C924" s="6">
        <f t="shared" si="242"/>
        <v>0.22666666666666666</v>
      </c>
      <c r="D924" s="6">
        <f t="shared" si="242"/>
        <v>0</v>
      </c>
      <c r="E924" s="6">
        <f t="shared" si="242"/>
        <v>0.37333333333333335</v>
      </c>
      <c r="F924" s="6">
        <f t="shared" si="242"/>
        <v>5.3333333333333337E-2</v>
      </c>
      <c r="G924" s="6">
        <f t="shared" si="242"/>
        <v>0.10666666666666667</v>
      </c>
      <c r="H924" s="6">
        <f t="shared" si="242"/>
        <v>0.2</v>
      </c>
    </row>
    <row r="926" spans="1:19" x14ac:dyDescent="0.45">
      <c r="B926" t="s">
        <v>5</v>
      </c>
      <c r="C926" t="s">
        <v>14</v>
      </c>
      <c r="D926" t="s">
        <v>68</v>
      </c>
      <c r="E926" t="s">
        <v>15</v>
      </c>
      <c r="F926" t="s">
        <v>329</v>
      </c>
      <c r="G926" t="s">
        <v>16</v>
      </c>
      <c r="H926" t="s">
        <v>238</v>
      </c>
    </row>
    <row r="927" spans="1:19" x14ac:dyDescent="0.45">
      <c r="A927" s="2">
        <v>44473</v>
      </c>
      <c r="B927">
        <v>1</v>
      </c>
      <c r="C927">
        <v>1</v>
      </c>
      <c r="E927">
        <v>4</v>
      </c>
      <c r="F927">
        <v>1</v>
      </c>
      <c r="G927">
        <v>0.5</v>
      </c>
      <c r="I927">
        <f t="shared" ref="I927:I932" si="243">SUM(B927:H927)</f>
        <v>7.5</v>
      </c>
      <c r="O927">
        <f>SUM($C927:$D927)</f>
        <v>1</v>
      </c>
      <c r="R927">
        <f>SUM(E927:F927)</f>
        <v>5</v>
      </c>
      <c r="S927" s="14" t="s">
        <v>545</v>
      </c>
    </row>
    <row r="928" spans="1:19" x14ac:dyDescent="0.45">
      <c r="A928" s="2">
        <v>44474</v>
      </c>
      <c r="C928">
        <v>3</v>
      </c>
      <c r="E928">
        <v>3</v>
      </c>
      <c r="F928">
        <v>1</v>
      </c>
      <c r="G928">
        <v>0.5</v>
      </c>
      <c r="I928">
        <f t="shared" si="243"/>
        <v>7.5</v>
      </c>
      <c r="O928">
        <f>SUM($C928:$D928)</f>
        <v>3</v>
      </c>
      <c r="R928">
        <f>SUM(E928:F928)</f>
        <v>4</v>
      </c>
      <c r="S928" s="14" t="s">
        <v>546</v>
      </c>
    </row>
    <row r="929" spans="1:19" x14ac:dyDescent="0.45">
      <c r="A929" s="2">
        <v>44475</v>
      </c>
      <c r="C929">
        <v>1</v>
      </c>
      <c r="E929">
        <v>6</v>
      </c>
      <c r="F929">
        <v>1</v>
      </c>
      <c r="I929">
        <f t="shared" si="243"/>
        <v>8</v>
      </c>
      <c r="O929">
        <f>SUM($C929:$D929)</f>
        <v>1</v>
      </c>
      <c r="R929">
        <f>SUM(E929:F929)</f>
        <v>7</v>
      </c>
      <c r="S929" s="14" t="s">
        <v>547</v>
      </c>
    </row>
    <row r="930" spans="1:19" x14ac:dyDescent="0.45">
      <c r="A930" s="2">
        <v>44476</v>
      </c>
      <c r="B930">
        <v>2</v>
      </c>
      <c r="C930">
        <v>1.5</v>
      </c>
      <c r="E930">
        <v>2.5</v>
      </c>
      <c r="F930">
        <v>1</v>
      </c>
      <c r="G930">
        <v>2</v>
      </c>
      <c r="H930" s="11"/>
      <c r="I930">
        <f t="shared" si="243"/>
        <v>9</v>
      </c>
      <c r="O930">
        <f>SUM($C930:$D930)</f>
        <v>1.5</v>
      </c>
      <c r="R930">
        <f>SUM(E930:F930)</f>
        <v>3.5</v>
      </c>
      <c r="S930" s="14" t="s">
        <v>548</v>
      </c>
    </row>
    <row r="931" spans="1:19" x14ac:dyDescent="0.45">
      <c r="A931" s="2">
        <v>44477</v>
      </c>
      <c r="C931">
        <v>1.5</v>
      </c>
      <c r="E931">
        <v>5</v>
      </c>
      <c r="F931">
        <v>1</v>
      </c>
      <c r="H931" s="11"/>
      <c r="I931">
        <f t="shared" si="243"/>
        <v>7.5</v>
      </c>
      <c r="O931">
        <f>SUM($C931:$D931)</f>
        <v>1.5</v>
      </c>
      <c r="R931">
        <f>SUM(E931:F931)</f>
        <v>6</v>
      </c>
      <c r="S931" s="15" t="s">
        <v>548</v>
      </c>
    </row>
    <row r="932" spans="1:19" x14ac:dyDescent="0.45">
      <c r="B932">
        <f t="shared" ref="B932:H932" si="244">SUM(B927:B931)</f>
        <v>3</v>
      </c>
      <c r="C932">
        <f t="shared" si="244"/>
        <v>8</v>
      </c>
      <c r="D932">
        <f t="shared" si="244"/>
        <v>0</v>
      </c>
      <c r="E932">
        <f t="shared" si="244"/>
        <v>20.5</v>
      </c>
      <c r="F932">
        <f t="shared" si="244"/>
        <v>5</v>
      </c>
      <c r="G932">
        <f t="shared" si="244"/>
        <v>3</v>
      </c>
      <c r="H932">
        <f t="shared" si="244"/>
        <v>0</v>
      </c>
      <c r="I932">
        <f t="shared" si="243"/>
        <v>39.5</v>
      </c>
      <c r="K932">
        <f>SUM(E932:F932)</f>
        <v>25.5</v>
      </c>
      <c r="L932">
        <f>SUM($K$707:K932)/7.5</f>
        <v>68.8</v>
      </c>
      <c r="M932">
        <f>115-L932</f>
        <v>46.2</v>
      </c>
      <c r="N932">
        <f>D932</f>
        <v>0</v>
      </c>
      <c r="O932">
        <f>SUM($N$248:$N932)</f>
        <v>102</v>
      </c>
    </row>
    <row r="933" spans="1:19" x14ac:dyDescent="0.45">
      <c r="B933" s="6">
        <f t="shared" ref="B933:H933" si="245">B932/37.5</f>
        <v>0.08</v>
      </c>
      <c r="C933" s="6">
        <f t="shared" si="245"/>
        <v>0.21333333333333335</v>
      </c>
      <c r="D933" s="6">
        <f t="shared" si="245"/>
        <v>0</v>
      </c>
      <c r="E933" s="6">
        <f t="shared" si="245"/>
        <v>0.54666666666666663</v>
      </c>
      <c r="F933" s="6">
        <f t="shared" si="245"/>
        <v>0.13333333333333333</v>
      </c>
      <c r="G933" s="6">
        <f t="shared" si="245"/>
        <v>0.08</v>
      </c>
      <c r="H933" s="6">
        <f t="shared" si="245"/>
        <v>0</v>
      </c>
    </row>
    <row r="935" spans="1:19" x14ac:dyDescent="0.45">
      <c r="B935" t="s">
        <v>5</v>
      </c>
      <c r="C935" t="s">
        <v>14</v>
      </c>
      <c r="D935" t="s">
        <v>68</v>
      </c>
      <c r="E935" t="s">
        <v>15</v>
      </c>
      <c r="F935" t="s">
        <v>329</v>
      </c>
      <c r="G935" t="s">
        <v>16</v>
      </c>
      <c r="H935" t="s">
        <v>238</v>
      </c>
    </row>
    <row r="936" spans="1:19" x14ac:dyDescent="0.45">
      <c r="A936" s="2">
        <v>44480</v>
      </c>
      <c r="H936" s="11">
        <v>7.5</v>
      </c>
      <c r="I936">
        <f t="shared" ref="I936:I941" si="246">SUM(B936:H936)</f>
        <v>7.5</v>
      </c>
      <c r="O936">
        <f>SUM($C936:$D936)</f>
        <v>0</v>
      </c>
      <c r="R936">
        <f>SUM(E936:F936)</f>
        <v>0</v>
      </c>
      <c r="S936" s="14"/>
    </row>
    <row r="937" spans="1:19" x14ac:dyDescent="0.45">
      <c r="A937" s="2">
        <v>44481</v>
      </c>
      <c r="C937">
        <v>3</v>
      </c>
      <c r="E937">
        <v>4</v>
      </c>
      <c r="H937">
        <v>1</v>
      </c>
      <c r="I937">
        <f t="shared" si="246"/>
        <v>8</v>
      </c>
      <c r="O937">
        <f>SUM($C937:$D937)</f>
        <v>3</v>
      </c>
      <c r="R937">
        <f>SUM(E937:F937)</f>
        <v>4</v>
      </c>
      <c r="S937" s="14" t="s">
        <v>555</v>
      </c>
    </row>
    <row r="938" spans="1:19" x14ac:dyDescent="0.45">
      <c r="A938" s="2">
        <v>44482</v>
      </c>
      <c r="C938">
        <v>1</v>
      </c>
      <c r="E938">
        <v>5</v>
      </c>
      <c r="F938">
        <v>1</v>
      </c>
      <c r="H938">
        <v>1</v>
      </c>
      <c r="I938">
        <f t="shared" si="246"/>
        <v>8</v>
      </c>
      <c r="O938">
        <f>SUM($C938:$D938)</f>
        <v>1</v>
      </c>
      <c r="R938">
        <f>SUM(E938:F938)</f>
        <v>6</v>
      </c>
      <c r="S938" s="14" t="s">
        <v>554</v>
      </c>
    </row>
    <row r="939" spans="1:19" x14ac:dyDescent="0.45">
      <c r="A939" s="2">
        <v>44483</v>
      </c>
      <c r="B939">
        <v>1</v>
      </c>
      <c r="C939">
        <v>3</v>
      </c>
      <c r="E939">
        <v>3</v>
      </c>
      <c r="F939">
        <v>1</v>
      </c>
      <c r="H939">
        <v>1</v>
      </c>
      <c r="I939">
        <f t="shared" si="246"/>
        <v>9</v>
      </c>
      <c r="O939">
        <f>SUM($C939:$D939)</f>
        <v>3</v>
      </c>
      <c r="R939">
        <f>SUM(E939:F939)</f>
        <v>4</v>
      </c>
      <c r="S939" s="14" t="s">
        <v>553</v>
      </c>
    </row>
    <row r="940" spans="1:19" x14ac:dyDescent="0.45">
      <c r="A940" s="2">
        <v>44484</v>
      </c>
      <c r="C940">
        <v>2</v>
      </c>
      <c r="E940">
        <v>3</v>
      </c>
      <c r="F940">
        <v>2</v>
      </c>
      <c r="H940" s="11"/>
      <c r="I940">
        <f t="shared" si="246"/>
        <v>7</v>
      </c>
      <c r="O940">
        <f>SUM($C940:$D940)</f>
        <v>2</v>
      </c>
      <c r="R940">
        <f>SUM(E940:F940)</f>
        <v>5</v>
      </c>
      <c r="S940" s="16" t="s">
        <v>552</v>
      </c>
    </row>
    <row r="941" spans="1:19" x14ac:dyDescent="0.45">
      <c r="B941">
        <f t="shared" ref="B941:H941" si="247">SUM(B936:B940)</f>
        <v>1</v>
      </c>
      <c r="C941">
        <f t="shared" si="247"/>
        <v>9</v>
      </c>
      <c r="D941">
        <f t="shared" si="247"/>
        <v>0</v>
      </c>
      <c r="E941">
        <f t="shared" si="247"/>
        <v>15</v>
      </c>
      <c r="F941">
        <f t="shared" si="247"/>
        <v>4</v>
      </c>
      <c r="G941">
        <f t="shared" si="247"/>
        <v>0</v>
      </c>
      <c r="H941">
        <f t="shared" si="247"/>
        <v>10.5</v>
      </c>
      <c r="I941">
        <f t="shared" si="246"/>
        <v>39.5</v>
      </c>
      <c r="K941">
        <f>SUM(E941:F941)</f>
        <v>19</v>
      </c>
      <c r="L941">
        <f>SUM($K$707:K941)/7.5</f>
        <v>71.333333333333329</v>
      </c>
      <c r="M941">
        <f>115-L941</f>
        <v>43.666666666666671</v>
      </c>
      <c r="N941">
        <f>D941</f>
        <v>0</v>
      </c>
      <c r="O941">
        <f>SUM($N$248:$N941)</f>
        <v>102</v>
      </c>
    </row>
    <row r="942" spans="1:19" x14ac:dyDescent="0.45">
      <c r="B942" s="6">
        <f t="shared" ref="B942:H942" si="248">B941/37.5</f>
        <v>2.6666666666666668E-2</v>
      </c>
      <c r="C942" s="6">
        <f t="shared" si="248"/>
        <v>0.24</v>
      </c>
      <c r="D942" s="6">
        <f t="shared" si="248"/>
        <v>0</v>
      </c>
      <c r="E942" s="6">
        <f t="shared" si="248"/>
        <v>0.4</v>
      </c>
      <c r="F942" s="6">
        <f t="shared" si="248"/>
        <v>0.10666666666666667</v>
      </c>
      <c r="G942" s="6">
        <f t="shared" si="248"/>
        <v>0</v>
      </c>
      <c r="H942" s="6">
        <f t="shared" si="248"/>
        <v>0.28000000000000003</v>
      </c>
    </row>
    <row r="944" spans="1:19" x14ac:dyDescent="0.45">
      <c r="B944" t="s">
        <v>5</v>
      </c>
      <c r="C944" t="s">
        <v>14</v>
      </c>
      <c r="D944" t="s">
        <v>68</v>
      </c>
      <c r="E944" t="s">
        <v>15</v>
      </c>
      <c r="F944" t="s">
        <v>329</v>
      </c>
      <c r="G944" t="s">
        <v>16</v>
      </c>
      <c r="H944" t="s">
        <v>238</v>
      </c>
    </row>
    <row r="945" spans="1:19" x14ac:dyDescent="0.45">
      <c r="A945" s="2">
        <v>44487</v>
      </c>
      <c r="B945">
        <v>0.5</v>
      </c>
      <c r="C945">
        <v>3</v>
      </c>
      <c r="E945">
        <v>2</v>
      </c>
      <c r="F945">
        <v>1</v>
      </c>
      <c r="G945">
        <v>1.5</v>
      </c>
      <c r="H945" s="11"/>
      <c r="I945">
        <f t="shared" ref="I945:I950" si="249">SUM(B945:H945)</f>
        <v>8</v>
      </c>
      <c r="O945">
        <f>SUM($C945:$D945)</f>
        <v>3</v>
      </c>
      <c r="R945">
        <f>SUM(E945:F945)</f>
        <v>3</v>
      </c>
      <c r="S945" s="14" t="s">
        <v>564</v>
      </c>
    </row>
    <row r="946" spans="1:19" x14ac:dyDescent="0.45">
      <c r="A946" s="2">
        <v>44488</v>
      </c>
      <c r="B946">
        <v>1</v>
      </c>
      <c r="C946">
        <v>3</v>
      </c>
      <c r="E946">
        <v>2</v>
      </c>
      <c r="F946">
        <v>1</v>
      </c>
      <c r="G946">
        <v>1.5</v>
      </c>
      <c r="I946">
        <f t="shared" si="249"/>
        <v>8.5</v>
      </c>
      <c r="O946">
        <f>SUM($C946:$D946)</f>
        <v>3</v>
      </c>
      <c r="R946">
        <f>SUM(E946:F946)</f>
        <v>3</v>
      </c>
      <c r="S946" s="14" t="s">
        <v>565</v>
      </c>
    </row>
    <row r="947" spans="1:19" x14ac:dyDescent="0.45">
      <c r="A947" s="2">
        <v>44489</v>
      </c>
      <c r="B947">
        <v>1</v>
      </c>
      <c r="E947">
        <v>6</v>
      </c>
      <c r="F947">
        <v>1</v>
      </c>
      <c r="I947">
        <f t="shared" si="249"/>
        <v>8</v>
      </c>
      <c r="O947">
        <f>SUM($C947:$D947)</f>
        <v>0</v>
      </c>
      <c r="R947">
        <f>SUM(E947:F947)</f>
        <v>7</v>
      </c>
      <c r="S947" s="14" t="s">
        <v>566</v>
      </c>
    </row>
    <row r="948" spans="1:19" x14ac:dyDescent="0.45">
      <c r="A948" s="2">
        <v>44490</v>
      </c>
      <c r="B948">
        <v>1</v>
      </c>
      <c r="C948">
        <v>1.5</v>
      </c>
      <c r="E948">
        <v>3</v>
      </c>
      <c r="F948">
        <v>1</v>
      </c>
      <c r="G948">
        <v>1</v>
      </c>
      <c r="I948">
        <f t="shared" si="249"/>
        <v>7.5</v>
      </c>
      <c r="O948">
        <f>SUM($C948:$D948)</f>
        <v>1.5</v>
      </c>
      <c r="R948">
        <f>SUM(E948:F948)</f>
        <v>4</v>
      </c>
      <c r="S948" s="14" t="s">
        <v>564</v>
      </c>
    </row>
    <row r="949" spans="1:19" x14ac:dyDescent="0.45">
      <c r="A949" s="2">
        <v>44491</v>
      </c>
      <c r="B949">
        <v>0.5</v>
      </c>
      <c r="C949">
        <v>1.5</v>
      </c>
      <c r="E949">
        <v>4.5</v>
      </c>
      <c r="F949">
        <v>1</v>
      </c>
      <c r="G949">
        <v>0.5</v>
      </c>
      <c r="H949" s="11"/>
      <c r="I949">
        <f t="shared" si="249"/>
        <v>8</v>
      </c>
      <c r="O949">
        <f>SUM($C949:$D949)</f>
        <v>1.5</v>
      </c>
      <c r="R949">
        <f>SUM(E949:F949)</f>
        <v>5.5</v>
      </c>
      <c r="S949" s="16" t="s">
        <v>567</v>
      </c>
    </row>
    <row r="950" spans="1:19" x14ac:dyDescent="0.45">
      <c r="B950">
        <f t="shared" ref="B950:H950" si="250">SUM(B945:B949)</f>
        <v>4</v>
      </c>
      <c r="C950">
        <f t="shared" si="250"/>
        <v>9</v>
      </c>
      <c r="D950">
        <f t="shared" si="250"/>
        <v>0</v>
      </c>
      <c r="E950">
        <f t="shared" si="250"/>
        <v>17.5</v>
      </c>
      <c r="F950">
        <f t="shared" si="250"/>
        <v>5</v>
      </c>
      <c r="G950">
        <f t="shared" si="250"/>
        <v>4.5</v>
      </c>
      <c r="H950">
        <f t="shared" si="250"/>
        <v>0</v>
      </c>
      <c r="I950">
        <f t="shared" si="249"/>
        <v>40</v>
      </c>
      <c r="K950">
        <f>SUM(E950:F950)</f>
        <v>22.5</v>
      </c>
      <c r="L950">
        <f>SUM($K$707:K950)/7.5</f>
        <v>74.333333333333329</v>
      </c>
      <c r="M950">
        <f>115-L950</f>
        <v>40.666666666666671</v>
      </c>
      <c r="N950">
        <f>D950</f>
        <v>0</v>
      </c>
      <c r="O950">
        <f>SUM($N$248:$N950)</f>
        <v>102</v>
      </c>
    </row>
    <row r="951" spans="1:19" x14ac:dyDescent="0.45">
      <c r="B951" s="6">
        <f t="shared" ref="B951:H951" si="251">B950/37.5</f>
        <v>0.10666666666666667</v>
      </c>
      <c r="C951" s="6">
        <f t="shared" si="251"/>
        <v>0.24</v>
      </c>
      <c r="D951" s="6">
        <f t="shared" si="251"/>
        <v>0</v>
      </c>
      <c r="E951" s="6">
        <f t="shared" si="251"/>
        <v>0.46666666666666667</v>
      </c>
      <c r="F951" s="6">
        <f t="shared" si="251"/>
        <v>0.13333333333333333</v>
      </c>
      <c r="G951" s="6">
        <f t="shared" si="251"/>
        <v>0.12</v>
      </c>
      <c r="H951" s="6">
        <f t="shared" si="251"/>
        <v>0</v>
      </c>
    </row>
    <row r="953" spans="1:19" x14ac:dyDescent="0.45">
      <c r="B953" t="s">
        <v>5</v>
      </c>
      <c r="C953" t="s">
        <v>14</v>
      </c>
      <c r="D953" t="s">
        <v>68</v>
      </c>
      <c r="E953" t="s">
        <v>15</v>
      </c>
      <c r="F953" t="s">
        <v>329</v>
      </c>
      <c r="G953" t="s">
        <v>16</v>
      </c>
      <c r="H953" t="s">
        <v>238</v>
      </c>
    </row>
    <row r="954" spans="1:19" x14ac:dyDescent="0.45">
      <c r="A954" s="2">
        <v>44494</v>
      </c>
      <c r="B954">
        <v>0.5</v>
      </c>
      <c r="C954">
        <v>1</v>
      </c>
      <c r="E954">
        <v>5</v>
      </c>
      <c r="G954">
        <v>1</v>
      </c>
      <c r="H954" s="11"/>
      <c r="I954">
        <f t="shared" ref="I954:I959" si="252">SUM(B954:H954)</f>
        <v>7.5</v>
      </c>
      <c r="O954">
        <f>SUM($C954:$D954)</f>
        <v>1</v>
      </c>
      <c r="R954">
        <f>SUM(E954:F954)</f>
        <v>5</v>
      </c>
      <c r="S954" s="14" t="s">
        <v>577</v>
      </c>
    </row>
    <row r="955" spans="1:19" x14ac:dyDescent="0.45">
      <c r="A955" s="2">
        <v>44495</v>
      </c>
      <c r="C955">
        <v>2</v>
      </c>
      <c r="E955">
        <v>3</v>
      </c>
      <c r="F955">
        <v>1</v>
      </c>
      <c r="G955">
        <v>1</v>
      </c>
      <c r="I955">
        <f t="shared" si="252"/>
        <v>7</v>
      </c>
      <c r="O955">
        <f>SUM($C955:$D955)</f>
        <v>2</v>
      </c>
      <c r="R955">
        <f>SUM(E955:F955)</f>
        <v>4</v>
      </c>
      <c r="S955" s="14" t="s">
        <v>580</v>
      </c>
    </row>
    <row r="956" spans="1:19" x14ac:dyDescent="0.45">
      <c r="A956" s="2">
        <v>44496</v>
      </c>
      <c r="C956">
        <v>1</v>
      </c>
      <c r="E956">
        <v>6</v>
      </c>
      <c r="F956">
        <v>1</v>
      </c>
      <c r="H956">
        <v>0.5</v>
      </c>
      <c r="I956">
        <f t="shared" si="252"/>
        <v>8.5</v>
      </c>
      <c r="O956">
        <f>SUM($C956:$D956)</f>
        <v>1</v>
      </c>
      <c r="R956">
        <f>SUM(E956:F956)</f>
        <v>7</v>
      </c>
      <c r="S956" s="14" t="s">
        <v>579</v>
      </c>
    </row>
    <row r="957" spans="1:19" x14ac:dyDescent="0.45">
      <c r="A957" s="2">
        <v>44497</v>
      </c>
      <c r="C957">
        <v>1</v>
      </c>
      <c r="E957">
        <v>6</v>
      </c>
      <c r="G957">
        <v>1</v>
      </c>
      <c r="I957">
        <f t="shared" si="252"/>
        <v>8</v>
      </c>
      <c r="O957">
        <f>SUM($C957:$D957)</f>
        <v>1</v>
      </c>
      <c r="R957">
        <f>SUM(E957:F957)</f>
        <v>6</v>
      </c>
      <c r="S957" s="14" t="s">
        <v>578</v>
      </c>
    </row>
    <row r="958" spans="1:19" x14ac:dyDescent="0.45">
      <c r="A958" s="2">
        <v>44498</v>
      </c>
      <c r="C958">
        <v>3</v>
      </c>
      <c r="E958">
        <v>3</v>
      </c>
      <c r="F958">
        <v>1</v>
      </c>
      <c r="H958">
        <v>1</v>
      </c>
      <c r="I958">
        <f t="shared" si="252"/>
        <v>8</v>
      </c>
      <c r="O958">
        <f>SUM($C958:$D958)</f>
        <v>3</v>
      </c>
      <c r="R958">
        <f>SUM(E958:F958)</f>
        <v>4</v>
      </c>
      <c r="S958" s="16" t="s">
        <v>576</v>
      </c>
    </row>
    <row r="959" spans="1:19" x14ac:dyDescent="0.45">
      <c r="B959">
        <f t="shared" ref="B959:H959" si="253">SUM(B954:B958)</f>
        <v>0.5</v>
      </c>
      <c r="C959">
        <f t="shared" si="253"/>
        <v>8</v>
      </c>
      <c r="D959">
        <f t="shared" si="253"/>
        <v>0</v>
      </c>
      <c r="E959">
        <f t="shared" si="253"/>
        <v>23</v>
      </c>
      <c r="F959">
        <f t="shared" si="253"/>
        <v>3</v>
      </c>
      <c r="G959">
        <f t="shared" si="253"/>
        <v>3</v>
      </c>
      <c r="H959">
        <f t="shared" si="253"/>
        <v>1.5</v>
      </c>
      <c r="I959">
        <f t="shared" si="252"/>
        <v>39</v>
      </c>
      <c r="K959">
        <f>SUM(E959:F959)</f>
        <v>26</v>
      </c>
      <c r="L959">
        <f>SUM($K$707:K959)/7.5</f>
        <v>77.8</v>
      </c>
      <c r="M959">
        <f>115-L959</f>
        <v>37.200000000000003</v>
      </c>
      <c r="N959">
        <f>D959</f>
        <v>0</v>
      </c>
      <c r="O959">
        <f>SUM($N$248:$N959)</f>
        <v>102</v>
      </c>
    </row>
    <row r="960" spans="1:19" x14ac:dyDescent="0.45">
      <c r="B960" s="6">
        <f t="shared" ref="B960:H960" si="254">B959/37.5</f>
        <v>1.3333333333333334E-2</v>
      </c>
      <c r="C960" s="6">
        <f t="shared" si="254"/>
        <v>0.21333333333333335</v>
      </c>
      <c r="D960" s="6">
        <f t="shared" si="254"/>
        <v>0</v>
      </c>
      <c r="E960" s="6">
        <f t="shared" si="254"/>
        <v>0.61333333333333329</v>
      </c>
      <c r="F960" s="6">
        <f t="shared" si="254"/>
        <v>0.08</v>
      </c>
      <c r="G960" s="6">
        <f t="shared" si="254"/>
        <v>0.08</v>
      </c>
      <c r="H960" s="6">
        <f t="shared" si="254"/>
        <v>0.04</v>
      </c>
    </row>
    <row r="962" spans="1:19" x14ac:dyDescent="0.45">
      <c r="B962" t="s">
        <v>5</v>
      </c>
      <c r="C962" t="s">
        <v>14</v>
      </c>
      <c r="D962" t="s">
        <v>68</v>
      </c>
      <c r="E962" t="s">
        <v>15</v>
      </c>
      <c r="F962" t="s">
        <v>329</v>
      </c>
      <c r="G962" t="s">
        <v>16</v>
      </c>
      <c r="H962" t="s">
        <v>238</v>
      </c>
    </row>
    <row r="963" spans="1:19" x14ac:dyDescent="0.45">
      <c r="A963" s="2">
        <v>44501</v>
      </c>
      <c r="B963">
        <v>1.5</v>
      </c>
      <c r="C963">
        <v>1</v>
      </c>
      <c r="E963">
        <v>2.5</v>
      </c>
      <c r="F963">
        <v>1</v>
      </c>
      <c r="H963" s="11">
        <v>2</v>
      </c>
      <c r="I963">
        <f t="shared" ref="I963:I968" si="255">SUM(B963:H963)</f>
        <v>8</v>
      </c>
      <c r="O963">
        <f>SUM($C963:$D963)</f>
        <v>1</v>
      </c>
      <c r="R963">
        <f>SUM(E963:F963)</f>
        <v>3.5</v>
      </c>
      <c r="S963" s="14" t="s">
        <v>595</v>
      </c>
    </row>
    <row r="964" spans="1:19" x14ac:dyDescent="0.45">
      <c r="A964" s="2">
        <v>44502</v>
      </c>
      <c r="C964">
        <v>2</v>
      </c>
      <c r="E964">
        <v>3.5</v>
      </c>
      <c r="F964">
        <v>1</v>
      </c>
      <c r="G964">
        <v>0.5</v>
      </c>
      <c r="H964">
        <v>1</v>
      </c>
      <c r="I964">
        <f t="shared" si="255"/>
        <v>8</v>
      </c>
      <c r="O964">
        <f>SUM($C964:$D964)</f>
        <v>2</v>
      </c>
      <c r="R964">
        <f>SUM(E964:F964)</f>
        <v>4.5</v>
      </c>
      <c r="S964" s="14" t="s">
        <v>594</v>
      </c>
    </row>
    <row r="965" spans="1:19" x14ac:dyDescent="0.45">
      <c r="A965" s="2">
        <v>44503</v>
      </c>
      <c r="C965">
        <v>2</v>
      </c>
      <c r="E965">
        <v>4</v>
      </c>
      <c r="F965">
        <v>1</v>
      </c>
      <c r="H965">
        <v>1</v>
      </c>
      <c r="I965">
        <f t="shared" si="255"/>
        <v>8</v>
      </c>
      <c r="O965">
        <f>SUM($C965:$D965)</f>
        <v>2</v>
      </c>
      <c r="R965">
        <f>SUM(E965:F965)</f>
        <v>5</v>
      </c>
      <c r="S965" s="14" t="s">
        <v>593</v>
      </c>
    </row>
    <row r="966" spans="1:19" x14ac:dyDescent="0.45">
      <c r="A966" s="2">
        <v>44504</v>
      </c>
      <c r="B966">
        <v>1.5</v>
      </c>
      <c r="C966">
        <v>1</v>
      </c>
      <c r="E966">
        <v>2.5</v>
      </c>
      <c r="F966">
        <v>1</v>
      </c>
      <c r="G966">
        <v>1</v>
      </c>
      <c r="H966">
        <v>1</v>
      </c>
      <c r="I966">
        <f t="shared" si="255"/>
        <v>8</v>
      </c>
      <c r="O966">
        <f>SUM($C966:$D966)</f>
        <v>1</v>
      </c>
      <c r="R966">
        <f>SUM(E966:F966)</f>
        <v>3.5</v>
      </c>
      <c r="S966" s="14" t="s">
        <v>592</v>
      </c>
    </row>
    <row r="967" spans="1:19" x14ac:dyDescent="0.45">
      <c r="A967" s="2">
        <v>44505</v>
      </c>
      <c r="C967">
        <v>3</v>
      </c>
      <c r="E967">
        <v>2.5</v>
      </c>
      <c r="F967">
        <v>1</v>
      </c>
      <c r="H967">
        <v>1</v>
      </c>
      <c r="I967">
        <f t="shared" si="255"/>
        <v>7.5</v>
      </c>
      <c r="O967">
        <f>SUM($C967:$D967)</f>
        <v>3</v>
      </c>
      <c r="R967">
        <f>SUM(E967:F967)</f>
        <v>3.5</v>
      </c>
      <c r="S967" s="16" t="s">
        <v>591</v>
      </c>
    </row>
    <row r="968" spans="1:19" x14ac:dyDescent="0.45">
      <c r="B968">
        <f t="shared" ref="B968:H968" si="256">SUM(B963:B967)</f>
        <v>3</v>
      </c>
      <c r="C968">
        <f t="shared" si="256"/>
        <v>9</v>
      </c>
      <c r="D968">
        <f t="shared" si="256"/>
        <v>0</v>
      </c>
      <c r="E968">
        <f t="shared" si="256"/>
        <v>15</v>
      </c>
      <c r="F968">
        <f t="shared" si="256"/>
        <v>5</v>
      </c>
      <c r="G968">
        <f t="shared" si="256"/>
        <v>1.5</v>
      </c>
      <c r="H968">
        <f t="shared" si="256"/>
        <v>6</v>
      </c>
      <c r="I968">
        <f t="shared" si="255"/>
        <v>39.5</v>
      </c>
      <c r="K968">
        <f>SUM(E968:F968)</f>
        <v>20</v>
      </c>
      <c r="L968">
        <f>SUM($K$707:K968)/7.5</f>
        <v>80.466666666666669</v>
      </c>
      <c r="M968">
        <f>115-L968</f>
        <v>34.533333333333331</v>
      </c>
      <c r="N968">
        <f>D968</f>
        <v>0</v>
      </c>
      <c r="O968">
        <f>SUM($N$248:$N968)</f>
        <v>102</v>
      </c>
    </row>
    <row r="969" spans="1:19" x14ac:dyDescent="0.45">
      <c r="B969" s="6">
        <f t="shared" ref="B969:H969" si="257">B968/37.5</f>
        <v>0.08</v>
      </c>
      <c r="C969" s="6">
        <f t="shared" si="257"/>
        <v>0.24</v>
      </c>
      <c r="D969" s="6">
        <f t="shared" si="257"/>
        <v>0</v>
      </c>
      <c r="E969" s="6">
        <f t="shared" si="257"/>
        <v>0.4</v>
      </c>
      <c r="F969" s="6">
        <f t="shared" si="257"/>
        <v>0.13333333333333333</v>
      </c>
      <c r="G969" s="6">
        <f t="shared" si="257"/>
        <v>0.04</v>
      </c>
      <c r="H969" s="6">
        <f t="shared" si="257"/>
        <v>0.16</v>
      </c>
    </row>
    <row r="971" spans="1:19" x14ac:dyDescent="0.45">
      <c r="B971" t="s">
        <v>5</v>
      </c>
      <c r="C971" t="s">
        <v>14</v>
      </c>
      <c r="D971" t="s">
        <v>68</v>
      </c>
      <c r="E971" t="s">
        <v>15</v>
      </c>
      <c r="F971" t="s">
        <v>329</v>
      </c>
      <c r="G971" t="s">
        <v>16</v>
      </c>
      <c r="H971" t="s">
        <v>238</v>
      </c>
    </row>
    <row r="972" spans="1:19" x14ac:dyDescent="0.45">
      <c r="A972" s="2">
        <v>44508</v>
      </c>
      <c r="B972">
        <v>1</v>
      </c>
      <c r="C972">
        <v>1.5</v>
      </c>
      <c r="E972">
        <v>3</v>
      </c>
      <c r="F972">
        <v>1</v>
      </c>
      <c r="G972">
        <v>0.5</v>
      </c>
      <c r="H972">
        <v>1</v>
      </c>
      <c r="I972">
        <f t="shared" ref="I972:I977" si="258">SUM(B972:H972)</f>
        <v>8</v>
      </c>
      <c r="O972">
        <f>SUM($C972:$D972)</f>
        <v>1.5</v>
      </c>
      <c r="R972">
        <f>SUM(E972:F972)</f>
        <v>4</v>
      </c>
      <c r="S972" s="14" t="s">
        <v>601</v>
      </c>
    </row>
    <row r="973" spans="1:19" x14ac:dyDescent="0.45">
      <c r="A973" s="2">
        <v>44509</v>
      </c>
      <c r="C973">
        <v>2.5</v>
      </c>
      <c r="E973">
        <v>3</v>
      </c>
      <c r="F973">
        <v>1</v>
      </c>
      <c r="H973">
        <v>1</v>
      </c>
      <c r="I973">
        <f t="shared" si="258"/>
        <v>7.5</v>
      </c>
      <c r="O973">
        <f>SUM($C973:$D973)</f>
        <v>2.5</v>
      </c>
      <c r="R973">
        <f>SUM(E973:F973)</f>
        <v>4</v>
      </c>
      <c r="S973" s="14" t="s">
        <v>602</v>
      </c>
    </row>
    <row r="974" spans="1:19" x14ac:dyDescent="0.45">
      <c r="A974" s="2">
        <v>44510</v>
      </c>
      <c r="B974">
        <v>0.5</v>
      </c>
      <c r="C974">
        <v>1.5</v>
      </c>
      <c r="E974">
        <v>5</v>
      </c>
      <c r="F974">
        <v>0.5</v>
      </c>
      <c r="I974">
        <f t="shared" si="258"/>
        <v>7.5</v>
      </c>
      <c r="O974">
        <f>SUM($C974:$D974)</f>
        <v>1.5</v>
      </c>
      <c r="R974">
        <f>SUM(E974:F974)</f>
        <v>5.5</v>
      </c>
      <c r="S974" s="14" t="s">
        <v>601</v>
      </c>
    </row>
    <row r="975" spans="1:19" x14ac:dyDescent="0.45">
      <c r="A975" s="2">
        <v>44511</v>
      </c>
      <c r="H975" s="7">
        <v>7.5</v>
      </c>
      <c r="I975">
        <f t="shared" si="258"/>
        <v>7.5</v>
      </c>
      <c r="O975">
        <f>SUM($C975:$D975)</f>
        <v>0</v>
      </c>
      <c r="R975">
        <f>SUM(E975:F975)</f>
        <v>0</v>
      </c>
      <c r="S975" s="14"/>
    </row>
    <row r="976" spans="1:19" x14ac:dyDescent="0.45">
      <c r="A976" s="2">
        <v>44512</v>
      </c>
      <c r="H976" s="7">
        <v>7.5</v>
      </c>
      <c r="I976">
        <f t="shared" si="258"/>
        <v>7.5</v>
      </c>
      <c r="O976">
        <f>SUM($C976:$D976)</f>
        <v>0</v>
      </c>
      <c r="R976">
        <f>SUM(E976:F976)</f>
        <v>0</v>
      </c>
      <c r="S976" s="16"/>
    </row>
    <row r="977" spans="1:19" x14ac:dyDescent="0.45">
      <c r="B977">
        <f t="shared" ref="B977:H977" si="259">SUM(B972:B976)</f>
        <v>1.5</v>
      </c>
      <c r="C977">
        <f t="shared" si="259"/>
        <v>5.5</v>
      </c>
      <c r="D977">
        <f t="shared" si="259"/>
        <v>0</v>
      </c>
      <c r="E977">
        <f t="shared" si="259"/>
        <v>11</v>
      </c>
      <c r="F977">
        <f t="shared" si="259"/>
        <v>2.5</v>
      </c>
      <c r="G977">
        <f t="shared" si="259"/>
        <v>0.5</v>
      </c>
      <c r="H977">
        <f t="shared" si="259"/>
        <v>17</v>
      </c>
      <c r="I977">
        <f t="shared" si="258"/>
        <v>38</v>
      </c>
      <c r="K977">
        <f>SUM(E977:F977)</f>
        <v>13.5</v>
      </c>
      <c r="L977">
        <f>SUM($K$707:K977)/7.5</f>
        <v>82.266666666666666</v>
      </c>
      <c r="M977">
        <f>115-L977</f>
        <v>32.733333333333334</v>
      </c>
      <c r="N977">
        <f>D977</f>
        <v>0</v>
      </c>
      <c r="O977">
        <f>SUM($N$248:$N977)</f>
        <v>102</v>
      </c>
    </row>
    <row r="978" spans="1:19" x14ac:dyDescent="0.45">
      <c r="B978" s="6">
        <f t="shared" ref="B978:H978" si="260">B977/37.5</f>
        <v>0.04</v>
      </c>
      <c r="C978" s="6">
        <f t="shared" si="260"/>
        <v>0.14666666666666667</v>
      </c>
      <c r="D978" s="6">
        <f t="shared" si="260"/>
        <v>0</v>
      </c>
      <c r="E978" s="6">
        <f t="shared" si="260"/>
        <v>0.29333333333333333</v>
      </c>
      <c r="F978" s="6">
        <f t="shared" si="260"/>
        <v>6.6666666666666666E-2</v>
      </c>
      <c r="G978" s="6">
        <f t="shared" si="260"/>
        <v>1.3333333333333334E-2</v>
      </c>
      <c r="H978" s="6">
        <f t="shared" si="260"/>
        <v>0.45333333333333331</v>
      </c>
    </row>
    <row r="980" spans="1:19" x14ac:dyDescent="0.45">
      <c r="B980" t="s">
        <v>5</v>
      </c>
      <c r="C980" t="s">
        <v>14</v>
      </c>
      <c r="D980" t="s">
        <v>68</v>
      </c>
      <c r="E980" t="s">
        <v>15</v>
      </c>
      <c r="F980" t="s">
        <v>329</v>
      </c>
      <c r="G980" t="s">
        <v>16</v>
      </c>
      <c r="H980" t="s">
        <v>238</v>
      </c>
    </row>
    <row r="981" spans="1:19" x14ac:dyDescent="0.45">
      <c r="A981" s="2">
        <v>44515</v>
      </c>
      <c r="C981">
        <v>6</v>
      </c>
      <c r="E981">
        <v>2</v>
      </c>
      <c r="G981">
        <v>1</v>
      </c>
      <c r="I981">
        <f t="shared" ref="I981:I986" si="261">SUM(B981:H981)</f>
        <v>9</v>
      </c>
      <c r="O981">
        <f>SUM($C981:$D981)</f>
        <v>6</v>
      </c>
      <c r="R981">
        <f>SUM(E981:F981)</f>
        <v>2</v>
      </c>
      <c r="S981" s="14" t="s">
        <v>609</v>
      </c>
    </row>
    <row r="982" spans="1:19" x14ac:dyDescent="0.45">
      <c r="A982" s="2">
        <v>44516</v>
      </c>
      <c r="C982">
        <v>4</v>
      </c>
      <c r="E982">
        <v>3</v>
      </c>
      <c r="F982">
        <v>1.5</v>
      </c>
      <c r="G982">
        <v>0.5</v>
      </c>
      <c r="I982">
        <f t="shared" si="261"/>
        <v>9</v>
      </c>
      <c r="O982">
        <f>SUM($C982:$D982)</f>
        <v>4</v>
      </c>
      <c r="R982">
        <f>SUM(E982:F982)</f>
        <v>4.5</v>
      </c>
      <c r="S982" s="14" t="s">
        <v>608</v>
      </c>
    </row>
    <row r="983" spans="1:19" x14ac:dyDescent="0.45">
      <c r="A983" s="2">
        <v>44517</v>
      </c>
      <c r="C983">
        <v>4</v>
      </c>
      <c r="E983">
        <v>2</v>
      </c>
      <c r="F983">
        <v>4</v>
      </c>
      <c r="G983">
        <v>1</v>
      </c>
      <c r="I983">
        <f t="shared" si="261"/>
        <v>11</v>
      </c>
      <c r="O983">
        <f>SUM($C983:$D983)</f>
        <v>4</v>
      </c>
      <c r="R983">
        <f>SUM(E983:F983)</f>
        <v>6</v>
      </c>
      <c r="S983" s="14" t="s">
        <v>607</v>
      </c>
    </row>
    <row r="984" spans="1:19" x14ac:dyDescent="0.45">
      <c r="A984" s="2">
        <v>44518</v>
      </c>
      <c r="B984">
        <v>1</v>
      </c>
      <c r="C984">
        <v>2</v>
      </c>
      <c r="E984">
        <v>5</v>
      </c>
      <c r="G984">
        <v>1</v>
      </c>
      <c r="H984" s="7"/>
      <c r="I984">
        <f t="shared" si="261"/>
        <v>9</v>
      </c>
      <c r="O984">
        <f>SUM($C984:$D984)</f>
        <v>2</v>
      </c>
      <c r="R984">
        <f>SUM(E984:F984)</f>
        <v>5</v>
      </c>
      <c r="S984" s="14" t="s">
        <v>606</v>
      </c>
    </row>
    <row r="985" spans="1:19" x14ac:dyDescent="0.45">
      <c r="A985" s="2">
        <v>44519</v>
      </c>
      <c r="H985" s="7">
        <v>7.5</v>
      </c>
      <c r="I985">
        <f t="shared" si="261"/>
        <v>7.5</v>
      </c>
      <c r="O985">
        <f>SUM($C985:$D985)</f>
        <v>0</v>
      </c>
      <c r="R985">
        <f>SUM(E985:F985)</f>
        <v>0</v>
      </c>
      <c r="S985" s="16" t="s">
        <v>610</v>
      </c>
    </row>
    <row r="986" spans="1:19" x14ac:dyDescent="0.45">
      <c r="B986">
        <f t="shared" ref="B986:H986" si="262">SUM(B981:B985)</f>
        <v>1</v>
      </c>
      <c r="C986">
        <f t="shared" si="262"/>
        <v>16</v>
      </c>
      <c r="D986">
        <f t="shared" si="262"/>
        <v>0</v>
      </c>
      <c r="E986">
        <f t="shared" si="262"/>
        <v>12</v>
      </c>
      <c r="F986">
        <f t="shared" si="262"/>
        <v>5.5</v>
      </c>
      <c r="G986">
        <f t="shared" si="262"/>
        <v>3.5</v>
      </c>
      <c r="H986">
        <f t="shared" si="262"/>
        <v>7.5</v>
      </c>
      <c r="I986">
        <f t="shared" si="261"/>
        <v>45.5</v>
      </c>
      <c r="K986">
        <f>SUM(E986:F986)</f>
        <v>17.5</v>
      </c>
      <c r="L986">
        <f>SUM($K$707:K986)/7.5</f>
        <v>84.6</v>
      </c>
      <c r="M986">
        <f>115-L986</f>
        <v>30.400000000000006</v>
      </c>
      <c r="N986">
        <f>D986</f>
        <v>0</v>
      </c>
      <c r="O986">
        <f>SUM($N$248:$N986)</f>
        <v>102</v>
      </c>
    </row>
    <row r="987" spans="1:19" x14ac:dyDescent="0.45">
      <c r="B987" s="6">
        <f t="shared" ref="B987:H987" si="263">B986/37.5</f>
        <v>2.6666666666666668E-2</v>
      </c>
      <c r="C987" s="6">
        <f t="shared" si="263"/>
        <v>0.42666666666666669</v>
      </c>
      <c r="D987" s="6">
        <f t="shared" si="263"/>
        <v>0</v>
      </c>
      <c r="E987" s="6">
        <f t="shared" si="263"/>
        <v>0.32</v>
      </c>
      <c r="F987" s="6">
        <f t="shared" si="263"/>
        <v>0.14666666666666667</v>
      </c>
      <c r="G987" s="6">
        <f t="shared" si="263"/>
        <v>9.3333333333333338E-2</v>
      </c>
      <c r="H987" s="6">
        <f t="shared" si="263"/>
        <v>0.2</v>
      </c>
    </row>
    <row r="989" spans="1:19" x14ac:dyDescent="0.45">
      <c r="B989" t="s">
        <v>5</v>
      </c>
      <c r="C989" t="s">
        <v>14</v>
      </c>
      <c r="D989" t="s">
        <v>68</v>
      </c>
      <c r="E989" t="s">
        <v>15</v>
      </c>
      <c r="F989" t="s">
        <v>329</v>
      </c>
      <c r="G989" t="s">
        <v>16</v>
      </c>
      <c r="H989" t="s">
        <v>238</v>
      </c>
    </row>
    <row r="990" spans="1:19" x14ac:dyDescent="0.45">
      <c r="A990" s="2">
        <v>44522</v>
      </c>
      <c r="C990">
        <v>4</v>
      </c>
      <c r="E990">
        <v>2</v>
      </c>
      <c r="F990">
        <v>2</v>
      </c>
      <c r="G990">
        <v>1</v>
      </c>
      <c r="I990">
        <f t="shared" ref="I990:I995" si="264">SUM(B990:H990)</f>
        <v>9</v>
      </c>
      <c r="O990">
        <f>SUM($C990:$D990)</f>
        <v>4</v>
      </c>
      <c r="R990">
        <f>SUM(E990:F990)</f>
        <v>4</v>
      </c>
      <c r="S990" t="s">
        <v>612</v>
      </c>
    </row>
    <row r="991" spans="1:19" x14ac:dyDescent="0.45">
      <c r="A991" s="2">
        <v>44523</v>
      </c>
      <c r="C991">
        <v>2.5</v>
      </c>
      <c r="E991">
        <v>5.5</v>
      </c>
      <c r="F991">
        <v>1</v>
      </c>
      <c r="I991">
        <f t="shared" si="264"/>
        <v>9</v>
      </c>
      <c r="O991">
        <f>SUM($C991:$D991)</f>
        <v>2.5</v>
      </c>
      <c r="R991">
        <f>SUM(E991:F991)</f>
        <v>6.5</v>
      </c>
      <c r="S991" t="s">
        <v>619</v>
      </c>
    </row>
    <row r="992" spans="1:19" x14ac:dyDescent="0.45">
      <c r="A992" s="2">
        <v>44524</v>
      </c>
      <c r="C992">
        <v>3</v>
      </c>
      <c r="E992">
        <v>4</v>
      </c>
      <c r="F992">
        <v>2</v>
      </c>
      <c r="I992">
        <f t="shared" si="264"/>
        <v>9</v>
      </c>
      <c r="O992">
        <f>SUM($C992:$D992)</f>
        <v>3</v>
      </c>
      <c r="R992">
        <f>SUM(E992:F992)</f>
        <v>6</v>
      </c>
      <c r="S992" t="s">
        <v>620</v>
      </c>
    </row>
    <row r="993" spans="1:19" x14ac:dyDescent="0.45">
      <c r="A993" s="2">
        <v>44525</v>
      </c>
      <c r="C993">
        <v>4</v>
      </c>
      <c r="E993">
        <v>4</v>
      </c>
      <c r="F993">
        <v>1</v>
      </c>
      <c r="G993">
        <v>2</v>
      </c>
      <c r="H993" s="7"/>
      <c r="I993">
        <f t="shared" si="264"/>
        <v>11</v>
      </c>
      <c r="O993">
        <f>SUM($C993:$D993)</f>
        <v>4</v>
      </c>
      <c r="R993">
        <f>SUM(E993:F993)</f>
        <v>5</v>
      </c>
      <c r="S993" t="s">
        <v>615</v>
      </c>
    </row>
    <row r="994" spans="1:19" x14ac:dyDescent="0.45">
      <c r="A994" s="2">
        <v>44526</v>
      </c>
      <c r="H994" s="7">
        <v>7.5</v>
      </c>
      <c r="I994">
        <f t="shared" si="264"/>
        <v>7.5</v>
      </c>
      <c r="O994">
        <f>SUM($C994:$D994)</f>
        <v>0</v>
      </c>
      <c r="R994">
        <f>SUM(E994:F994)</f>
        <v>0</v>
      </c>
      <c r="S994" t="s">
        <v>621</v>
      </c>
    </row>
    <row r="995" spans="1:19" x14ac:dyDescent="0.45">
      <c r="B995">
        <f t="shared" ref="B995:H995" si="265">SUM(B990:B994)</f>
        <v>0</v>
      </c>
      <c r="C995">
        <f t="shared" si="265"/>
        <v>13.5</v>
      </c>
      <c r="D995">
        <f t="shared" si="265"/>
        <v>0</v>
      </c>
      <c r="E995">
        <f t="shared" si="265"/>
        <v>15.5</v>
      </c>
      <c r="F995">
        <f t="shared" si="265"/>
        <v>6</v>
      </c>
      <c r="G995">
        <f t="shared" si="265"/>
        <v>3</v>
      </c>
      <c r="H995">
        <f t="shared" si="265"/>
        <v>7.5</v>
      </c>
      <c r="I995">
        <f t="shared" si="264"/>
        <v>45.5</v>
      </c>
      <c r="K995">
        <f>SUM(E995:F995)</f>
        <v>21.5</v>
      </c>
      <c r="L995">
        <f>SUM($K$707:K995)/7.5</f>
        <v>87.466666666666669</v>
      </c>
      <c r="M995">
        <f>115-L995</f>
        <v>27.533333333333331</v>
      </c>
      <c r="N995">
        <f>D995</f>
        <v>0</v>
      </c>
      <c r="O995">
        <f>SUM($N$248:$N995)</f>
        <v>102</v>
      </c>
    </row>
    <row r="996" spans="1:19" x14ac:dyDescent="0.45">
      <c r="B996" s="6">
        <f t="shared" ref="B996:H996" si="266">B995/37.5</f>
        <v>0</v>
      </c>
      <c r="C996" s="6">
        <f t="shared" si="266"/>
        <v>0.36</v>
      </c>
      <c r="D996" s="6">
        <f t="shared" si="266"/>
        <v>0</v>
      </c>
      <c r="E996" s="6">
        <f t="shared" si="266"/>
        <v>0.41333333333333333</v>
      </c>
      <c r="F996" s="6">
        <f t="shared" si="266"/>
        <v>0.16</v>
      </c>
      <c r="G996" s="6">
        <f t="shared" si="266"/>
        <v>0.08</v>
      </c>
      <c r="H996" s="6">
        <f t="shared" si="266"/>
        <v>0.2</v>
      </c>
    </row>
    <row r="998" spans="1:19" x14ac:dyDescent="0.45">
      <c r="B998" t="s">
        <v>5</v>
      </c>
      <c r="C998" t="s">
        <v>14</v>
      </c>
      <c r="D998" t="s">
        <v>68</v>
      </c>
      <c r="E998" t="s">
        <v>15</v>
      </c>
      <c r="F998" t="s">
        <v>329</v>
      </c>
      <c r="G998" t="s">
        <v>16</v>
      </c>
      <c r="H998" t="s">
        <v>238</v>
      </c>
    </row>
    <row r="999" spans="1:19" x14ac:dyDescent="0.45">
      <c r="A999" s="2">
        <v>44529</v>
      </c>
      <c r="C999">
        <v>3</v>
      </c>
      <c r="E999">
        <v>3</v>
      </c>
      <c r="F999">
        <v>1</v>
      </c>
      <c r="G999">
        <v>0.5</v>
      </c>
      <c r="I999">
        <f t="shared" ref="I999:I1004" si="267">SUM(B999:H999)</f>
        <v>7.5</v>
      </c>
      <c r="O999">
        <f>SUM($C999:$D999)</f>
        <v>3</v>
      </c>
      <c r="R999">
        <f>SUM(E999:F999)</f>
        <v>4</v>
      </c>
      <c r="S999" t="s">
        <v>631</v>
      </c>
    </row>
    <row r="1000" spans="1:19" x14ac:dyDescent="0.45">
      <c r="A1000" s="2">
        <v>44530</v>
      </c>
      <c r="B1000">
        <v>1</v>
      </c>
      <c r="C1000">
        <v>2</v>
      </c>
      <c r="E1000">
        <v>3</v>
      </c>
      <c r="F1000">
        <v>1</v>
      </c>
      <c r="G1000">
        <v>1</v>
      </c>
      <c r="I1000">
        <f t="shared" si="267"/>
        <v>8</v>
      </c>
      <c r="O1000">
        <f>SUM($C1000:$D1000)</f>
        <v>2</v>
      </c>
      <c r="R1000">
        <f>SUM(E1000:F1000)</f>
        <v>4</v>
      </c>
      <c r="S1000" t="s">
        <v>627</v>
      </c>
    </row>
    <row r="1001" spans="1:19" x14ac:dyDescent="0.45">
      <c r="A1001" s="2">
        <v>44531</v>
      </c>
      <c r="C1001">
        <v>2</v>
      </c>
      <c r="E1001">
        <v>6</v>
      </c>
      <c r="F1001">
        <v>1</v>
      </c>
      <c r="I1001">
        <f t="shared" si="267"/>
        <v>9</v>
      </c>
      <c r="O1001">
        <f>SUM($C1001:$D1001)</f>
        <v>2</v>
      </c>
      <c r="R1001">
        <f>SUM(E1001:F1001)</f>
        <v>7</v>
      </c>
      <c r="S1001" t="s">
        <v>628</v>
      </c>
    </row>
    <row r="1002" spans="1:19" x14ac:dyDescent="0.45">
      <c r="A1002" s="2">
        <v>44532</v>
      </c>
      <c r="B1002">
        <v>1</v>
      </c>
      <c r="C1002">
        <v>2</v>
      </c>
      <c r="E1002">
        <v>6</v>
      </c>
      <c r="H1002" s="7"/>
      <c r="I1002">
        <f t="shared" si="267"/>
        <v>9</v>
      </c>
      <c r="O1002">
        <f>SUM($C1002:$D1002)</f>
        <v>2</v>
      </c>
      <c r="R1002">
        <f>SUM(E1002:F1002)</f>
        <v>6</v>
      </c>
      <c r="S1002" t="s">
        <v>631</v>
      </c>
    </row>
    <row r="1003" spans="1:19" x14ac:dyDescent="0.45">
      <c r="A1003" s="2">
        <v>44533</v>
      </c>
      <c r="C1003">
        <v>2</v>
      </c>
      <c r="E1003">
        <v>5</v>
      </c>
      <c r="F1003">
        <v>1</v>
      </c>
      <c r="G1003">
        <v>0.5</v>
      </c>
      <c r="H1003" s="7"/>
      <c r="I1003">
        <f t="shared" si="267"/>
        <v>8.5</v>
      </c>
      <c r="O1003">
        <f>SUM($C1003:$D1003)</f>
        <v>2</v>
      </c>
      <c r="R1003">
        <f>SUM(E1003:F1003)</f>
        <v>6</v>
      </c>
      <c r="S1003" t="s">
        <v>632</v>
      </c>
    </row>
    <row r="1004" spans="1:19" x14ac:dyDescent="0.45">
      <c r="B1004">
        <f t="shared" ref="B1004:H1004" si="268">SUM(B999:B1003)</f>
        <v>2</v>
      </c>
      <c r="C1004">
        <f t="shared" si="268"/>
        <v>11</v>
      </c>
      <c r="D1004">
        <f t="shared" si="268"/>
        <v>0</v>
      </c>
      <c r="E1004">
        <f t="shared" si="268"/>
        <v>23</v>
      </c>
      <c r="F1004">
        <f t="shared" si="268"/>
        <v>4</v>
      </c>
      <c r="G1004">
        <f t="shared" si="268"/>
        <v>2</v>
      </c>
      <c r="H1004">
        <f t="shared" si="268"/>
        <v>0</v>
      </c>
      <c r="I1004">
        <f t="shared" si="267"/>
        <v>42</v>
      </c>
      <c r="K1004">
        <f>SUM(E1004:F1004)</f>
        <v>27</v>
      </c>
      <c r="L1004">
        <f>SUM($K$707:K1004)/7.5</f>
        <v>91.066666666666663</v>
      </c>
      <c r="M1004">
        <f>115-L1004</f>
        <v>23.933333333333337</v>
      </c>
      <c r="N1004">
        <f>D1004</f>
        <v>0</v>
      </c>
      <c r="O1004">
        <f>SUM($N$248:$N1004)</f>
        <v>102</v>
      </c>
    </row>
    <row r="1005" spans="1:19" x14ac:dyDescent="0.45">
      <c r="B1005" s="6">
        <f t="shared" ref="B1005:H1005" si="269">B1004/37.5</f>
        <v>5.3333333333333337E-2</v>
      </c>
      <c r="C1005" s="6">
        <f t="shared" si="269"/>
        <v>0.29333333333333333</v>
      </c>
      <c r="D1005" s="6">
        <f t="shared" si="269"/>
        <v>0</v>
      </c>
      <c r="E1005" s="6">
        <f t="shared" si="269"/>
        <v>0.61333333333333329</v>
      </c>
      <c r="F1005" s="6">
        <f t="shared" si="269"/>
        <v>0.10666666666666667</v>
      </c>
      <c r="G1005" s="6">
        <f t="shared" si="269"/>
        <v>5.3333333333333337E-2</v>
      </c>
      <c r="H1005" s="6">
        <f t="shared" si="269"/>
        <v>0</v>
      </c>
    </row>
    <row r="1007" spans="1:19" x14ac:dyDescent="0.45">
      <c r="B1007" t="s">
        <v>5</v>
      </c>
      <c r="C1007" t="s">
        <v>14</v>
      </c>
      <c r="D1007" t="s">
        <v>68</v>
      </c>
      <c r="E1007" t="s">
        <v>15</v>
      </c>
      <c r="F1007" t="s">
        <v>329</v>
      </c>
      <c r="G1007" t="s">
        <v>16</v>
      </c>
      <c r="H1007" t="s">
        <v>238</v>
      </c>
    </row>
    <row r="1008" spans="1:19" x14ac:dyDescent="0.45">
      <c r="A1008" s="2">
        <v>44536</v>
      </c>
      <c r="C1008">
        <v>3</v>
      </c>
      <c r="E1008">
        <v>4</v>
      </c>
      <c r="F1008">
        <v>0.5</v>
      </c>
      <c r="I1008">
        <f t="shared" ref="I1008:I1013" si="270">SUM(B1008:H1008)</f>
        <v>7.5</v>
      </c>
      <c r="O1008">
        <f>SUM($C1008:$D1008)</f>
        <v>3</v>
      </c>
      <c r="R1008">
        <f>SUM(E1008:F1008)</f>
        <v>4.5</v>
      </c>
      <c r="S1008" t="s">
        <v>638</v>
      </c>
    </row>
    <row r="1009" spans="1:19" x14ac:dyDescent="0.45">
      <c r="A1009" s="2">
        <v>44537</v>
      </c>
      <c r="C1009">
        <v>2</v>
      </c>
      <c r="E1009">
        <v>6</v>
      </c>
      <c r="I1009">
        <f t="shared" si="270"/>
        <v>8</v>
      </c>
      <c r="O1009">
        <f>SUM($C1009:$D1009)</f>
        <v>2</v>
      </c>
      <c r="R1009">
        <f>SUM(E1009:F1009)</f>
        <v>6</v>
      </c>
      <c r="S1009" t="s">
        <v>639</v>
      </c>
    </row>
    <row r="1010" spans="1:19" x14ac:dyDescent="0.45">
      <c r="A1010" s="2">
        <v>44538</v>
      </c>
      <c r="C1010">
        <v>1</v>
      </c>
      <c r="E1010">
        <v>6</v>
      </c>
      <c r="F1010">
        <v>2</v>
      </c>
      <c r="I1010">
        <f t="shared" si="270"/>
        <v>9</v>
      </c>
      <c r="O1010">
        <f>SUM($C1010:$D1010)</f>
        <v>1</v>
      </c>
      <c r="R1010">
        <f>SUM(E1010:F1010)</f>
        <v>8</v>
      </c>
      <c r="S1010" t="s">
        <v>640</v>
      </c>
    </row>
    <row r="1011" spans="1:19" x14ac:dyDescent="0.45">
      <c r="A1011" s="2">
        <v>44539</v>
      </c>
      <c r="C1011">
        <v>3</v>
      </c>
      <c r="E1011">
        <v>2</v>
      </c>
      <c r="F1011">
        <v>1</v>
      </c>
      <c r="G1011">
        <v>2</v>
      </c>
      <c r="H1011" s="7"/>
      <c r="I1011">
        <f t="shared" si="270"/>
        <v>8</v>
      </c>
      <c r="O1011">
        <f>SUM($C1011:$D1011)</f>
        <v>3</v>
      </c>
      <c r="R1011">
        <f>SUM(E1011:F1011)</f>
        <v>3</v>
      </c>
      <c r="S1011" t="s">
        <v>641</v>
      </c>
    </row>
    <row r="1012" spans="1:19" x14ac:dyDescent="0.45">
      <c r="A1012" s="2">
        <v>44540</v>
      </c>
      <c r="C1012">
        <v>0.5</v>
      </c>
      <c r="E1012">
        <v>2</v>
      </c>
      <c r="F1012">
        <v>1</v>
      </c>
      <c r="H1012" s="7">
        <v>4</v>
      </c>
      <c r="I1012">
        <f t="shared" si="270"/>
        <v>7.5</v>
      </c>
      <c r="O1012">
        <f>SUM($C1012:$D1012)</f>
        <v>0.5</v>
      </c>
      <c r="R1012">
        <f>SUM(E1012:F1012)</f>
        <v>3</v>
      </c>
      <c r="S1012" t="s">
        <v>642</v>
      </c>
    </row>
    <row r="1013" spans="1:19" x14ac:dyDescent="0.45">
      <c r="B1013">
        <f t="shared" ref="B1013:H1013" si="271">SUM(B1008:B1012)</f>
        <v>0</v>
      </c>
      <c r="C1013">
        <f t="shared" si="271"/>
        <v>9.5</v>
      </c>
      <c r="D1013">
        <f t="shared" si="271"/>
        <v>0</v>
      </c>
      <c r="E1013">
        <f t="shared" si="271"/>
        <v>20</v>
      </c>
      <c r="F1013">
        <f t="shared" si="271"/>
        <v>4.5</v>
      </c>
      <c r="G1013">
        <f t="shared" si="271"/>
        <v>2</v>
      </c>
      <c r="H1013">
        <f t="shared" si="271"/>
        <v>4</v>
      </c>
      <c r="I1013">
        <f t="shared" si="270"/>
        <v>40</v>
      </c>
      <c r="K1013">
        <f>SUM(E1013:F1013)</f>
        <v>24.5</v>
      </c>
      <c r="L1013">
        <f>SUM($K$707:K1013)/7.5</f>
        <v>94.333333333333329</v>
      </c>
      <c r="M1013">
        <f>115-L1013</f>
        <v>20.666666666666671</v>
      </c>
      <c r="N1013">
        <f>D1013</f>
        <v>0</v>
      </c>
      <c r="O1013">
        <f>SUM($N$248:$N1013)</f>
        <v>102</v>
      </c>
    </row>
    <row r="1014" spans="1:19" x14ac:dyDescent="0.45">
      <c r="B1014" s="6">
        <f t="shared" ref="B1014:H1014" si="272">B1013/37.5</f>
        <v>0</v>
      </c>
      <c r="C1014" s="6">
        <f t="shared" si="272"/>
        <v>0.25333333333333335</v>
      </c>
      <c r="D1014" s="6">
        <f t="shared" si="272"/>
        <v>0</v>
      </c>
      <c r="E1014" s="6">
        <f t="shared" si="272"/>
        <v>0.53333333333333333</v>
      </c>
      <c r="F1014" s="6">
        <f t="shared" si="272"/>
        <v>0.12</v>
      </c>
      <c r="G1014" s="6">
        <f t="shared" si="272"/>
        <v>5.3333333333333337E-2</v>
      </c>
      <c r="H1014" s="6">
        <f t="shared" si="272"/>
        <v>0.10666666666666667</v>
      </c>
    </row>
    <row r="1016" spans="1:19" x14ac:dyDescent="0.45">
      <c r="B1016" t="s">
        <v>5</v>
      </c>
      <c r="C1016" t="s">
        <v>14</v>
      </c>
      <c r="D1016" t="s">
        <v>68</v>
      </c>
      <c r="E1016" t="s">
        <v>15</v>
      </c>
      <c r="F1016" t="s">
        <v>329</v>
      </c>
      <c r="G1016" t="s">
        <v>16</v>
      </c>
      <c r="H1016" t="s">
        <v>238</v>
      </c>
    </row>
    <row r="1017" spans="1:19" x14ac:dyDescent="0.45">
      <c r="A1017" s="2">
        <v>44543</v>
      </c>
      <c r="C1017">
        <v>2</v>
      </c>
      <c r="E1017">
        <v>5</v>
      </c>
      <c r="G1017">
        <v>1</v>
      </c>
      <c r="I1017">
        <f t="shared" ref="I1017:I1022" si="273">SUM(B1017:H1017)</f>
        <v>8</v>
      </c>
      <c r="O1017">
        <f>SUM($C1017:$D1017)</f>
        <v>2</v>
      </c>
      <c r="R1017">
        <f>SUM(E1017:F1017)</f>
        <v>5</v>
      </c>
      <c r="S1017" t="s">
        <v>652</v>
      </c>
    </row>
    <row r="1018" spans="1:19" x14ac:dyDescent="0.45">
      <c r="A1018" s="2">
        <v>44544</v>
      </c>
      <c r="B1018">
        <v>1</v>
      </c>
      <c r="C1018">
        <v>2</v>
      </c>
      <c r="E1018">
        <v>2</v>
      </c>
      <c r="F1018">
        <v>1</v>
      </c>
      <c r="G1018">
        <v>1</v>
      </c>
      <c r="I1018">
        <f t="shared" si="273"/>
        <v>7</v>
      </c>
      <c r="O1018">
        <f>SUM($C1018:$D1018)</f>
        <v>2</v>
      </c>
      <c r="R1018">
        <f>SUM(E1018:F1018)</f>
        <v>3</v>
      </c>
      <c r="S1018" t="s">
        <v>653</v>
      </c>
    </row>
    <row r="1019" spans="1:19" x14ac:dyDescent="0.45">
      <c r="A1019" s="2">
        <v>44545</v>
      </c>
      <c r="C1019">
        <v>3</v>
      </c>
      <c r="E1019">
        <v>3</v>
      </c>
      <c r="F1019">
        <v>2</v>
      </c>
      <c r="I1019">
        <f t="shared" si="273"/>
        <v>8</v>
      </c>
      <c r="O1019">
        <f>SUM($C1019:$D1019)</f>
        <v>3</v>
      </c>
      <c r="R1019">
        <f>SUM(E1019:F1019)</f>
        <v>5</v>
      </c>
      <c r="S1019" t="s">
        <v>651</v>
      </c>
    </row>
    <row r="1020" spans="1:19" x14ac:dyDescent="0.45">
      <c r="A1020" s="2">
        <v>44546</v>
      </c>
      <c r="B1020">
        <v>1</v>
      </c>
      <c r="C1020">
        <v>2</v>
      </c>
      <c r="E1020">
        <v>2</v>
      </c>
      <c r="F1020">
        <v>2</v>
      </c>
      <c r="G1020">
        <v>1</v>
      </c>
      <c r="H1020" s="7"/>
      <c r="I1020">
        <f t="shared" si="273"/>
        <v>8</v>
      </c>
      <c r="O1020">
        <f>SUM($C1020:$D1020)</f>
        <v>2</v>
      </c>
      <c r="R1020">
        <f>SUM(E1020:F1020)</f>
        <v>4</v>
      </c>
      <c r="S1020" t="s">
        <v>650</v>
      </c>
    </row>
    <row r="1021" spans="1:19" x14ac:dyDescent="0.45">
      <c r="A1021" s="2">
        <v>44547</v>
      </c>
      <c r="C1021">
        <v>2</v>
      </c>
      <c r="E1021">
        <v>1</v>
      </c>
      <c r="F1021">
        <v>4</v>
      </c>
      <c r="G1021">
        <v>0.5</v>
      </c>
      <c r="H1021" s="7"/>
      <c r="I1021">
        <f t="shared" si="273"/>
        <v>7.5</v>
      </c>
      <c r="O1021">
        <f>SUM($C1021:$D1021)</f>
        <v>2</v>
      </c>
      <c r="R1021">
        <f>SUM(E1021:F1021)</f>
        <v>5</v>
      </c>
      <c r="S1021" t="s">
        <v>649</v>
      </c>
    </row>
    <row r="1022" spans="1:19" x14ac:dyDescent="0.45">
      <c r="B1022">
        <f t="shared" ref="B1022:H1022" si="274">SUM(B1017:B1021)</f>
        <v>2</v>
      </c>
      <c r="C1022">
        <f t="shared" si="274"/>
        <v>11</v>
      </c>
      <c r="D1022">
        <f t="shared" si="274"/>
        <v>0</v>
      </c>
      <c r="E1022">
        <f t="shared" si="274"/>
        <v>13</v>
      </c>
      <c r="F1022">
        <f t="shared" si="274"/>
        <v>9</v>
      </c>
      <c r="G1022">
        <f t="shared" si="274"/>
        <v>3.5</v>
      </c>
      <c r="H1022">
        <f t="shared" si="274"/>
        <v>0</v>
      </c>
      <c r="I1022">
        <f t="shared" si="273"/>
        <v>38.5</v>
      </c>
      <c r="K1022">
        <f>SUM(E1022:F1022)</f>
        <v>22</v>
      </c>
      <c r="L1022">
        <f>SUM($K$707:K1022)/7.5</f>
        <v>97.266666666666666</v>
      </c>
      <c r="M1022">
        <f>115-L1022</f>
        <v>17.733333333333334</v>
      </c>
      <c r="N1022">
        <f>D1022</f>
        <v>0</v>
      </c>
      <c r="O1022">
        <f>SUM($N$248:$N1022)</f>
        <v>102</v>
      </c>
    </row>
    <row r="1023" spans="1:19" x14ac:dyDescent="0.45">
      <c r="B1023" s="6">
        <f t="shared" ref="B1023:H1023" si="275">B1022/37.5</f>
        <v>5.3333333333333337E-2</v>
      </c>
      <c r="C1023" s="6">
        <f t="shared" si="275"/>
        <v>0.29333333333333333</v>
      </c>
      <c r="D1023" s="6">
        <f t="shared" si="275"/>
        <v>0</v>
      </c>
      <c r="E1023" s="6">
        <f t="shared" si="275"/>
        <v>0.34666666666666668</v>
      </c>
      <c r="F1023" s="6">
        <f t="shared" si="275"/>
        <v>0.24</v>
      </c>
      <c r="G1023" s="6">
        <f t="shared" si="275"/>
        <v>9.3333333333333338E-2</v>
      </c>
      <c r="H1023" s="6">
        <f t="shared" si="275"/>
        <v>0</v>
      </c>
    </row>
    <row r="1025" spans="1:19" x14ac:dyDescent="0.45">
      <c r="B1025" t="s">
        <v>5</v>
      </c>
      <c r="C1025" t="s">
        <v>14</v>
      </c>
      <c r="D1025" t="s">
        <v>68</v>
      </c>
      <c r="E1025" t="s">
        <v>15</v>
      </c>
      <c r="F1025" t="s">
        <v>329</v>
      </c>
      <c r="G1025" t="s">
        <v>16</v>
      </c>
      <c r="H1025" t="s">
        <v>238</v>
      </c>
    </row>
    <row r="1026" spans="1:19" x14ac:dyDescent="0.45">
      <c r="A1026" s="2">
        <v>44564</v>
      </c>
      <c r="H1026">
        <v>7.5</v>
      </c>
      <c r="I1026">
        <f t="shared" ref="I1026:I1031" si="276">SUM(B1026:H1026)</f>
        <v>7.5</v>
      </c>
      <c r="O1026">
        <f>SUM($C1026:$D1026)</f>
        <v>0</v>
      </c>
      <c r="R1026">
        <f>SUM(E1026:F1026)</f>
        <v>0</v>
      </c>
    </row>
    <row r="1027" spans="1:19" x14ac:dyDescent="0.45">
      <c r="A1027" s="2">
        <v>44565</v>
      </c>
      <c r="B1027">
        <v>0.5</v>
      </c>
      <c r="C1027">
        <v>6</v>
      </c>
      <c r="F1027">
        <v>0.5</v>
      </c>
      <c r="G1027">
        <v>1</v>
      </c>
      <c r="I1027">
        <f t="shared" si="276"/>
        <v>8</v>
      </c>
      <c r="O1027">
        <f>SUM($C1027:$D1027)</f>
        <v>6</v>
      </c>
      <c r="R1027">
        <f>SUM(E1027:F1027)</f>
        <v>0.5</v>
      </c>
      <c r="S1027" t="s">
        <v>659</v>
      </c>
    </row>
    <row r="1028" spans="1:19" x14ac:dyDescent="0.45">
      <c r="A1028" s="2">
        <v>44566</v>
      </c>
      <c r="C1028">
        <v>6</v>
      </c>
      <c r="E1028">
        <v>1</v>
      </c>
      <c r="F1028">
        <v>1</v>
      </c>
      <c r="I1028">
        <f t="shared" si="276"/>
        <v>8</v>
      </c>
      <c r="O1028">
        <f>SUM($C1028:$D1028)</f>
        <v>6</v>
      </c>
      <c r="R1028">
        <f>SUM(E1028:F1028)</f>
        <v>2</v>
      </c>
      <c r="S1028" t="s">
        <v>660</v>
      </c>
    </row>
    <row r="1029" spans="1:19" x14ac:dyDescent="0.45">
      <c r="A1029" s="2">
        <v>44567</v>
      </c>
      <c r="B1029">
        <v>1.5</v>
      </c>
      <c r="C1029">
        <v>1</v>
      </c>
      <c r="E1029">
        <v>1</v>
      </c>
      <c r="F1029">
        <v>2.5</v>
      </c>
      <c r="G1029">
        <v>1.5</v>
      </c>
      <c r="H1029" s="7"/>
      <c r="I1029">
        <f t="shared" si="276"/>
        <v>7.5</v>
      </c>
      <c r="O1029">
        <f>SUM($C1029:$D1029)</f>
        <v>1</v>
      </c>
      <c r="R1029">
        <f>SUM(E1029:F1029)</f>
        <v>3.5</v>
      </c>
      <c r="S1029" t="s">
        <v>661</v>
      </c>
    </row>
    <row r="1030" spans="1:19" x14ac:dyDescent="0.45">
      <c r="A1030" s="2">
        <v>44568</v>
      </c>
      <c r="C1030">
        <v>2</v>
      </c>
      <c r="E1030">
        <v>1.5</v>
      </c>
      <c r="F1030">
        <v>3</v>
      </c>
      <c r="G1030">
        <v>1</v>
      </c>
      <c r="H1030" s="7"/>
      <c r="I1030">
        <f t="shared" si="276"/>
        <v>7.5</v>
      </c>
      <c r="O1030">
        <f>SUM($C1030:$D1030)</f>
        <v>2</v>
      </c>
      <c r="R1030">
        <f>SUM(E1030:F1030)</f>
        <v>4.5</v>
      </c>
      <c r="S1030" t="s">
        <v>662</v>
      </c>
    </row>
    <row r="1031" spans="1:19" x14ac:dyDescent="0.45">
      <c r="B1031">
        <f t="shared" ref="B1031:H1031" si="277">SUM(B1026:B1030)</f>
        <v>2</v>
      </c>
      <c r="C1031">
        <f t="shared" si="277"/>
        <v>15</v>
      </c>
      <c r="D1031">
        <f t="shared" si="277"/>
        <v>0</v>
      </c>
      <c r="E1031">
        <f t="shared" si="277"/>
        <v>3.5</v>
      </c>
      <c r="F1031">
        <f t="shared" si="277"/>
        <v>7</v>
      </c>
      <c r="G1031">
        <f t="shared" si="277"/>
        <v>3.5</v>
      </c>
      <c r="H1031">
        <f t="shared" si="277"/>
        <v>7.5</v>
      </c>
      <c r="I1031">
        <f t="shared" si="276"/>
        <v>38.5</v>
      </c>
      <c r="K1031">
        <f>SUM(E1031:F1031)</f>
        <v>10.5</v>
      </c>
      <c r="L1031">
        <f>SUM($K$707:K1031)/7.5</f>
        <v>98.666666666666671</v>
      </c>
      <c r="M1031">
        <f>115-L1031</f>
        <v>16.333333333333329</v>
      </c>
      <c r="N1031">
        <f>D1031</f>
        <v>0</v>
      </c>
      <c r="O1031">
        <f>SUM($N$248:$N1031)</f>
        <v>102</v>
      </c>
    </row>
    <row r="1032" spans="1:19" x14ac:dyDescent="0.45">
      <c r="B1032" s="6">
        <f t="shared" ref="B1032:H1032" si="278">B1031/37.5</f>
        <v>5.3333333333333337E-2</v>
      </c>
      <c r="C1032" s="6">
        <f t="shared" si="278"/>
        <v>0.4</v>
      </c>
      <c r="D1032" s="6">
        <f t="shared" si="278"/>
        <v>0</v>
      </c>
      <c r="E1032" s="6">
        <f t="shared" si="278"/>
        <v>9.3333333333333338E-2</v>
      </c>
      <c r="F1032" s="6">
        <f t="shared" si="278"/>
        <v>0.18666666666666668</v>
      </c>
      <c r="G1032" s="6">
        <f t="shared" si="278"/>
        <v>9.3333333333333338E-2</v>
      </c>
      <c r="H1032" s="6">
        <f t="shared" si="278"/>
        <v>0.2</v>
      </c>
    </row>
    <row r="1033" spans="1:19" x14ac:dyDescent="0.45">
      <c r="B1033" s="2"/>
      <c r="C1033" s="2"/>
      <c r="D1033" s="2"/>
      <c r="E1033" s="2"/>
    </row>
    <row r="1034" spans="1:19" x14ac:dyDescent="0.45">
      <c r="B1034" t="s">
        <v>5</v>
      </c>
      <c r="C1034" t="s">
        <v>14</v>
      </c>
      <c r="D1034" t="s">
        <v>68</v>
      </c>
      <c r="E1034" t="s">
        <v>15</v>
      </c>
      <c r="F1034" t="s">
        <v>329</v>
      </c>
      <c r="G1034" t="s">
        <v>16</v>
      </c>
      <c r="H1034" t="s">
        <v>238</v>
      </c>
    </row>
    <row r="1035" spans="1:19" x14ac:dyDescent="0.45">
      <c r="A1035" s="2">
        <v>44571</v>
      </c>
      <c r="C1035">
        <v>3</v>
      </c>
      <c r="F1035">
        <v>3</v>
      </c>
      <c r="G1035">
        <v>2</v>
      </c>
      <c r="I1035">
        <f t="shared" ref="I1035:I1040" si="279">SUM(B1035:H1035)</f>
        <v>8</v>
      </c>
      <c r="O1035">
        <f>SUM($C1035:$D1035)</f>
        <v>3</v>
      </c>
      <c r="R1035">
        <f>SUM(E1035:F1035)</f>
        <v>3</v>
      </c>
      <c r="S1035" t="s">
        <v>670</v>
      </c>
    </row>
    <row r="1036" spans="1:19" x14ac:dyDescent="0.45">
      <c r="A1036" s="2">
        <v>44572</v>
      </c>
      <c r="C1036">
        <v>3</v>
      </c>
      <c r="E1036">
        <v>3</v>
      </c>
      <c r="F1036">
        <v>1</v>
      </c>
      <c r="G1036">
        <v>1</v>
      </c>
      <c r="I1036">
        <f t="shared" si="279"/>
        <v>8</v>
      </c>
      <c r="O1036">
        <f>SUM($C1036:$D1036)</f>
        <v>3</v>
      </c>
      <c r="R1036">
        <f>SUM(E1036:F1036)</f>
        <v>4</v>
      </c>
      <c r="S1036" t="s">
        <v>673</v>
      </c>
    </row>
    <row r="1037" spans="1:19" x14ac:dyDescent="0.45">
      <c r="A1037" s="2">
        <v>44573</v>
      </c>
      <c r="B1037">
        <v>2</v>
      </c>
      <c r="C1037">
        <v>2</v>
      </c>
      <c r="E1037">
        <v>1</v>
      </c>
      <c r="F1037">
        <v>3</v>
      </c>
      <c r="I1037">
        <f t="shared" si="279"/>
        <v>8</v>
      </c>
      <c r="O1037">
        <f>SUM($C1037:$D1037)</f>
        <v>2</v>
      </c>
      <c r="R1037">
        <f>SUM(E1037:F1037)</f>
        <v>4</v>
      </c>
      <c r="S1037" t="s">
        <v>672</v>
      </c>
    </row>
    <row r="1038" spans="1:19" x14ac:dyDescent="0.45">
      <c r="A1038" s="2">
        <v>44574</v>
      </c>
      <c r="C1038">
        <v>5</v>
      </c>
      <c r="E1038">
        <v>3</v>
      </c>
      <c r="H1038" s="7"/>
      <c r="I1038">
        <f t="shared" si="279"/>
        <v>8</v>
      </c>
      <c r="O1038">
        <f>SUM($C1038:$D1038)</f>
        <v>5</v>
      </c>
      <c r="R1038">
        <f>SUM(E1038:F1038)</f>
        <v>3</v>
      </c>
      <c r="S1038" t="s">
        <v>671</v>
      </c>
    </row>
    <row r="1039" spans="1:19" x14ac:dyDescent="0.45">
      <c r="A1039" s="2">
        <v>44575</v>
      </c>
      <c r="C1039">
        <v>2</v>
      </c>
      <c r="E1039">
        <v>4</v>
      </c>
      <c r="F1039">
        <v>1</v>
      </c>
      <c r="G1039">
        <v>1</v>
      </c>
      <c r="H1039" s="7"/>
      <c r="I1039">
        <f t="shared" si="279"/>
        <v>8</v>
      </c>
      <c r="O1039">
        <f>SUM($C1039:$D1039)</f>
        <v>2</v>
      </c>
      <c r="R1039">
        <f>SUM(E1039:F1039)</f>
        <v>5</v>
      </c>
      <c r="S1039" t="s">
        <v>674</v>
      </c>
    </row>
    <row r="1040" spans="1:19" x14ac:dyDescent="0.45">
      <c r="B1040">
        <f t="shared" ref="B1040:H1040" si="280">SUM(B1035:B1039)</f>
        <v>2</v>
      </c>
      <c r="C1040">
        <f t="shared" si="280"/>
        <v>15</v>
      </c>
      <c r="D1040">
        <f t="shared" si="280"/>
        <v>0</v>
      </c>
      <c r="E1040">
        <f t="shared" si="280"/>
        <v>11</v>
      </c>
      <c r="F1040">
        <f t="shared" si="280"/>
        <v>8</v>
      </c>
      <c r="G1040">
        <f t="shared" si="280"/>
        <v>4</v>
      </c>
      <c r="H1040">
        <f t="shared" si="280"/>
        <v>0</v>
      </c>
      <c r="I1040">
        <f t="shared" si="279"/>
        <v>40</v>
      </c>
      <c r="K1040">
        <f>SUM(E1040:F1040)</f>
        <v>19</v>
      </c>
      <c r="L1040">
        <f>SUM($K$707:K1040)/7.5</f>
        <v>101.2</v>
      </c>
      <c r="M1040">
        <f>115-L1040</f>
        <v>13.799999999999997</v>
      </c>
      <c r="N1040">
        <f>D1040</f>
        <v>0</v>
      </c>
      <c r="O1040">
        <f>SUM($N$248:$N1040)</f>
        <v>102</v>
      </c>
    </row>
    <row r="1041" spans="1:19" x14ac:dyDescent="0.45">
      <c r="B1041" s="6">
        <f t="shared" ref="B1041:H1041" si="281">B1040/37.5</f>
        <v>5.3333333333333337E-2</v>
      </c>
      <c r="C1041" s="6">
        <f t="shared" si="281"/>
        <v>0.4</v>
      </c>
      <c r="D1041" s="6">
        <f t="shared" si="281"/>
        <v>0</v>
      </c>
      <c r="E1041" s="6">
        <f t="shared" si="281"/>
        <v>0.29333333333333333</v>
      </c>
      <c r="F1041" s="6">
        <f t="shared" si="281"/>
        <v>0.21333333333333335</v>
      </c>
      <c r="G1041" s="6">
        <f t="shared" si="281"/>
        <v>0.10666666666666667</v>
      </c>
      <c r="H1041" s="6">
        <f t="shared" si="281"/>
        <v>0</v>
      </c>
    </row>
    <row r="1043" spans="1:19" x14ac:dyDescent="0.45">
      <c r="B1043" t="s">
        <v>5</v>
      </c>
      <c r="C1043" t="s">
        <v>14</v>
      </c>
      <c r="D1043" t="s">
        <v>68</v>
      </c>
      <c r="E1043" t="s">
        <v>15</v>
      </c>
      <c r="F1043" t="s">
        <v>329</v>
      </c>
      <c r="G1043" t="s">
        <v>16</v>
      </c>
      <c r="H1043" t="s">
        <v>238</v>
      </c>
    </row>
    <row r="1044" spans="1:19" x14ac:dyDescent="0.45">
      <c r="A1044" s="2">
        <v>44578</v>
      </c>
      <c r="B1044">
        <v>1</v>
      </c>
      <c r="C1044">
        <v>3</v>
      </c>
      <c r="F1044">
        <v>4</v>
      </c>
      <c r="I1044">
        <f t="shared" ref="I1044:I1049" si="282">SUM(B1044:H1044)</f>
        <v>8</v>
      </c>
      <c r="O1044">
        <f>SUM($C1044:$D1044)</f>
        <v>3</v>
      </c>
      <c r="R1044">
        <f>SUM(E1044:F1044)</f>
        <v>4</v>
      </c>
      <c r="S1044" t="s">
        <v>684</v>
      </c>
    </row>
    <row r="1045" spans="1:19" x14ac:dyDescent="0.45">
      <c r="A1045" s="2">
        <v>44579</v>
      </c>
      <c r="B1045">
        <v>1</v>
      </c>
      <c r="E1045">
        <v>6</v>
      </c>
      <c r="F1045">
        <v>1</v>
      </c>
      <c r="I1045">
        <f t="shared" si="282"/>
        <v>8</v>
      </c>
      <c r="O1045">
        <f>SUM($C1045:$D1045)</f>
        <v>0</v>
      </c>
      <c r="R1045">
        <f>SUM(E1045:F1045)</f>
        <v>7</v>
      </c>
      <c r="S1045" t="s">
        <v>685</v>
      </c>
    </row>
    <row r="1046" spans="1:19" x14ac:dyDescent="0.45">
      <c r="A1046" s="2">
        <v>44580</v>
      </c>
      <c r="C1046">
        <v>1</v>
      </c>
      <c r="E1046">
        <v>4</v>
      </c>
      <c r="F1046">
        <v>2</v>
      </c>
      <c r="G1046">
        <v>1</v>
      </c>
      <c r="I1046">
        <f t="shared" si="282"/>
        <v>8</v>
      </c>
      <c r="O1046">
        <f>SUM($C1046:$D1046)</f>
        <v>1</v>
      </c>
      <c r="R1046">
        <f>SUM(E1046:F1046)</f>
        <v>6</v>
      </c>
      <c r="S1046" t="s">
        <v>672</v>
      </c>
    </row>
    <row r="1047" spans="1:19" x14ac:dyDescent="0.45">
      <c r="A1047" s="2">
        <v>44581</v>
      </c>
      <c r="B1047">
        <v>1</v>
      </c>
      <c r="C1047">
        <v>2</v>
      </c>
      <c r="E1047">
        <v>3</v>
      </c>
      <c r="F1047">
        <v>1</v>
      </c>
      <c r="G1047">
        <v>1</v>
      </c>
      <c r="H1047" s="7"/>
      <c r="I1047">
        <f t="shared" si="282"/>
        <v>8</v>
      </c>
      <c r="O1047">
        <f>SUM($C1047:$D1047)</f>
        <v>2</v>
      </c>
      <c r="R1047">
        <f>SUM(E1047:F1047)</f>
        <v>4</v>
      </c>
      <c r="S1047" t="s">
        <v>686</v>
      </c>
    </row>
    <row r="1048" spans="1:19" x14ac:dyDescent="0.45">
      <c r="A1048" s="2">
        <v>44582</v>
      </c>
      <c r="C1048">
        <v>3</v>
      </c>
      <c r="E1048">
        <v>4</v>
      </c>
      <c r="F1048">
        <v>1</v>
      </c>
      <c r="H1048" s="7"/>
      <c r="I1048">
        <f t="shared" si="282"/>
        <v>8</v>
      </c>
      <c r="O1048">
        <f>SUM($C1048:$D1048)</f>
        <v>3</v>
      </c>
      <c r="R1048">
        <f>SUM(E1048:F1048)</f>
        <v>5</v>
      </c>
      <c r="S1048" t="s">
        <v>683</v>
      </c>
    </row>
    <row r="1049" spans="1:19" x14ac:dyDescent="0.45">
      <c r="B1049">
        <f t="shared" ref="B1049:H1049" si="283">SUM(B1044:B1048)</f>
        <v>3</v>
      </c>
      <c r="C1049">
        <f t="shared" si="283"/>
        <v>9</v>
      </c>
      <c r="D1049">
        <f t="shared" si="283"/>
        <v>0</v>
      </c>
      <c r="E1049">
        <f t="shared" si="283"/>
        <v>17</v>
      </c>
      <c r="F1049">
        <f t="shared" si="283"/>
        <v>9</v>
      </c>
      <c r="G1049">
        <f t="shared" si="283"/>
        <v>2</v>
      </c>
      <c r="H1049">
        <f t="shared" si="283"/>
        <v>0</v>
      </c>
      <c r="I1049">
        <f t="shared" si="282"/>
        <v>40</v>
      </c>
      <c r="K1049">
        <f>SUM(E1049:F1049)</f>
        <v>26</v>
      </c>
      <c r="L1049">
        <f>SUM($K$707:K1049)/7.5</f>
        <v>104.66666666666667</v>
      </c>
      <c r="M1049">
        <f>115-L1049</f>
        <v>10.333333333333329</v>
      </c>
      <c r="N1049">
        <f>D1049</f>
        <v>0</v>
      </c>
      <c r="O1049">
        <f>SUM($N$248:$N1049)</f>
        <v>102</v>
      </c>
    </row>
    <row r="1050" spans="1:19" x14ac:dyDescent="0.45">
      <c r="B1050" s="6">
        <f t="shared" ref="B1050:H1050" si="284">B1049/37.5</f>
        <v>0.08</v>
      </c>
      <c r="C1050" s="6">
        <f t="shared" si="284"/>
        <v>0.24</v>
      </c>
      <c r="D1050" s="6">
        <f t="shared" si="284"/>
        <v>0</v>
      </c>
      <c r="E1050" s="6">
        <f t="shared" si="284"/>
        <v>0.45333333333333331</v>
      </c>
      <c r="F1050" s="6">
        <f t="shared" si="284"/>
        <v>0.24</v>
      </c>
      <c r="G1050" s="6">
        <f t="shared" si="284"/>
        <v>5.3333333333333337E-2</v>
      </c>
      <c r="H1050" s="6">
        <f t="shared" si="284"/>
        <v>0</v>
      </c>
    </row>
    <row r="1052" spans="1:19" x14ac:dyDescent="0.45">
      <c r="B1052" t="s">
        <v>5</v>
      </c>
      <c r="C1052" t="s">
        <v>14</v>
      </c>
      <c r="D1052" t="s">
        <v>68</v>
      </c>
      <c r="E1052" t="s">
        <v>15</v>
      </c>
      <c r="F1052" t="s">
        <v>329</v>
      </c>
      <c r="G1052" t="s">
        <v>16</v>
      </c>
      <c r="H1052" t="s">
        <v>238</v>
      </c>
    </row>
    <row r="1053" spans="1:19" x14ac:dyDescent="0.45">
      <c r="A1053" s="2">
        <v>44585</v>
      </c>
      <c r="B1053">
        <v>1</v>
      </c>
      <c r="C1053">
        <v>2</v>
      </c>
      <c r="E1053">
        <v>5</v>
      </c>
      <c r="I1053">
        <f t="shared" ref="I1053:I1058" si="285">SUM(B1053:H1053)</f>
        <v>8</v>
      </c>
      <c r="O1053">
        <f>SUM($C1053:$D1053)</f>
        <v>2</v>
      </c>
      <c r="R1053">
        <f>SUM(E1053:F1053)</f>
        <v>5</v>
      </c>
      <c r="S1053" t="s">
        <v>689</v>
      </c>
    </row>
    <row r="1054" spans="1:19" x14ac:dyDescent="0.45">
      <c r="A1054" s="2">
        <v>44586</v>
      </c>
      <c r="B1054">
        <v>1</v>
      </c>
      <c r="C1054">
        <v>2</v>
      </c>
      <c r="E1054">
        <v>3</v>
      </c>
      <c r="G1054">
        <v>2</v>
      </c>
      <c r="I1054">
        <f t="shared" si="285"/>
        <v>8</v>
      </c>
      <c r="O1054">
        <f>SUM($C1054:$D1054)</f>
        <v>2</v>
      </c>
      <c r="R1054">
        <f>SUM(E1054:F1054)</f>
        <v>3</v>
      </c>
      <c r="S1054" t="s">
        <v>690</v>
      </c>
    </row>
    <row r="1055" spans="1:19" x14ac:dyDescent="0.45">
      <c r="A1055" s="2">
        <v>44587</v>
      </c>
      <c r="C1055">
        <v>3</v>
      </c>
      <c r="E1055">
        <v>3</v>
      </c>
      <c r="F1055">
        <v>2</v>
      </c>
      <c r="I1055">
        <f t="shared" si="285"/>
        <v>8</v>
      </c>
      <c r="O1055">
        <f>SUM($C1055:$D1055)</f>
        <v>3</v>
      </c>
      <c r="R1055">
        <f>SUM(E1055:F1055)</f>
        <v>5</v>
      </c>
      <c r="S1055" t="s">
        <v>672</v>
      </c>
    </row>
    <row r="1056" spans="1:19" x14ac:dyDescent="0.45">
      <c r="A1056" s="2">
        <v>44588</v>
      </c>
      <c r="C1056">
        <v>2</v>
      </c>
      <c r="E1056">
        <v>2</v>
      </c>
      <c r="F1056">
        <v>2</v>
      </c>
      <c r="G1056">
        <v>2</v>
      </c>
      <c r="H1056" s="7"/>
      <c r="I1056">
        <f t="shared" si="285"/>
        <v>8</v>
      </c>
      <c r="O1056">
        <f>SUM($C1056:$D1056)</f>
        <v>2</v>
      </c>
      <c r="R1056">
        <f>SUM(E1056:F1056)</f>
        <v>4</v>
      </c>
      <c r="S1056" t="s">
        <v>691</v>
      </c>
    </row>
    <row r="1057" spans="1:19" x14ac:dyDescent="0.45">
      <c r="A1057" s="2">
        <v>44589</v>
      </c>
      <c r="C1057">
        <v>4</v>
      </c>
      <c r="E1057">
        <v>2</v>
      </c>
      <c r="F1057">
        <v>2</v>
      </c>
      <c r="H1057" s="7"/>
      <c r="I1057">
        <f t="shared" si="285"/>
        <v>8</v>
      </c>
      <c r="O1057">
        <f>SUM($C1057:$D1057)</f>
        <v>4</v>
      </c>
      <c r="R1057">
        <f>SUM(E1057:F1057)</f>
        <v>4</v>
      </c>
      <c r="S1057" t="s">
        <v>692</v>
      </c>
    </row>
    <row r="1058" spans="1:19" x14ac:dyDescent="0.45">
      <c r="B1058">
        <f t="shared" ref="B1058:H1058" si="286">SUM(B1053:B1057)</f>
        <v>2</v>
      </c>
      <c r="C1058">
        <f t="shared" si="286"/>
        <v>13</v>
      </c>
      <c r="D1058">
        <f t="shared" si="286"/>
        <v>0</v>
      </c>
      <c r="E1058">
        <f t="shared" si="286"/>
        <v>15</v>
      </c>
      <c r="F1058">
        <f t="shared" si="286"/>
        <v>6</v>
      </c>
      <c r="G1058">
        <f t="shared" si="286"/>
        <v>4</v>
      </c>
      <c r="H1058">
        <f t="shared" si="286"/>
        <v>0</v>
      </c>
      <c r="I1058">
        <f t="shared" si="285"/>
        <v>40</v>
      </c>
      <c r="K1058">
        <f>SUM(E1058:F1058)</f>
        <v>21</v>
      </c>
      <c r="L1058">
        <f>SUM($K$707:K1058)/7.5</f>
        <v>107.46666666666667</v>
      </c>
      <c r="M1058">
        <f>115-L1058</f>
        <v>7.5333333333333314</v>
      </c>
      <c r="N1058">
        <f>D1058</f>
        <v>0</v>
      </c>
      <c r="O1058">
        <f>SUM($N$248:$N1058)</f>
        <v>102</v>
      </c>
    </row>
    <row r="1059" spans="1:19" x14ac:dyDescent="0.45">
      <c r="B1059" s="6">
        <f t="shared" ref="B1059:H1059" si="287">B1058/37.5</f>
        <v>5.3333333333333337E-2</v>
      </c>
      <c r="C1059" s="6">
        <f t="shared" si="287"/>
        <v>0.34666666666666668</v>
      </c>
      <c r="D1059" s="6">
        <f t="shared" si="287"/>
        <v>0</v>
      </c>
      <c r="E1059" s="6">
        <f t="shared" si="287"/>
        <v>0.4</v>
      </c>
      <c r="F1059" s="6">
        <f t="shared" si="287"/>
        <v>0.16</v>
      </c>
      <c r="G1059" s="6">
        <f t="shared" si="287"/>
        <v>0.10666666666666667</v>
      </c>
      <c r="H1059" s="6">
        <f t="shared" si="287"/>
        <v>0</v>
      </c>
    </row>
    <row r="1061" spans="1:19" x14ac:dyDescent="0.45">
      <c r="B1061" t="s">
        <v>5</v>
      </c>
      <c r="C1061" t="s">
        <v>14</v>
      </c>
      <c r="D1061" t="s">
        <v>68</v>
      </c>
      <c r="E1061" t="s">
        <v>15</v>
      </c>
      <c r="F1061" t="s">
        <v>329</v>
      </c>
      <c r="G1061" t="s">
        <v>16</v>
      </c>
      <c r="H1061" t="s">
        <v>238</v>
      </c>
    </row>
    <row r="1062" spans="1:19" x14ac:dyDescent="0.45">
      <c r="A1062" s="2">
        <v>44592</v>
      </c>
      <c r="C1062">
        <v>4</v>
      </c>
      <c r="E1062">
        <v>3</v>
      </c>
      <c r="G1062">
        <v>1</v>
      </c>
      <c r="I1062">
        <f t="shared" ref="I1062:I1067" si="288">SUM(B1062:H1062)</f>
        <v>8</v>
      </c>
      <c r="O1062">
        <f>SUM($C1062:$D1062)</f>
        <v>4</v>
      </c>
      <c r="R1062">
        <f>SUM(E1062:F1062)</f>
        <v>3</v>
      </c>
      <c r="S1062" t="s">
        <v>694</v>
      </c>
    </row>
    <row r="1063" spans="1:19" x14ac:dyDescent="0.45">
      <c r="A1063" s="2">
        <v>44593</v>
      </c>
      <c r="B1063">
        <v>1</v>
      </c>
      <c r="C1063">
        <v>4</v>
      </c>
      <c r="E1063">
        <v>2</v>
      </c>
      <c r="G1063">
        <v>1</v>
      </c>
      <c r="I1063">
        <f t="shared" si="288"/>
        <v>8</v>
      </c>
      <c r="O1063">
        <f>SUM($C1063:$D1063)</f>
        <v>4</v>
      </c>
      <c r="R1063">
        <f>SUM(E1063:F1063)</f>
        <v>2</v>
      </c>
      <c r="S1063" t="s">
        <v>706</v>
      </c>
    </row>
    <row r="1064" spans="1:19" x14ac:dyDescent="0.45">
      <c r="A1064" s="2">
        <v>44594</v>
      </c>
      <c r="C1064">
        <v>3</v>
      </c>
      <c r="E1064">
        <v>5</v>
      </c>
      <c r="I1064">
        <f t="shared" si="288"/>
        <v>8</v>
      </c>
      <c r="O1064">
        <f>SUM($C1064:$D1064)</f>
        <v>3</v>
      </c>
      <c r="R1064">
        <f>SUM(E1064:F1064)</f>
        <v>5</v>
      </c>
      <c r="S1064" t="s">
        <v>705</v>
      </c>
    </row>
    <row r="1065" spans="1:19" x14ac:dyDescent="0.45">
      <c r="A1065" s="2">
        <v>44595</v>
      </c>
      <c r="B1065">
        <v>1</v>
      </c>
      <c r="C1065">
        <v>3</v>
      </c>
      <c r="E1065">
        <v>2</v>
      </c>
      <c r="G1065">
        <v>2</v>
      </c>
      <c r="H1065" s="7"/>
      <c r="I1065">
        <f t="shared" si="288"/>
        <v>8</v>
      </c>
      <c r="O1065">
        <f>SUM($C1065:$D1065)</f>
        <v>3</v>
      </c>
      <c r="R1065">
        <f>SUM(E1065:F1065)</f>
        <v>2</v>
      </c>
      <c r="S1065" t="s">
        <v>716</v>
      </c>
    </row>
    <row r="1066" spans="1:19" x14ac:dyDescent="0.45">
      <c r="A1066" s="2">
        <v>44596</v>
      </c>
      <c r="C1066">
        <v>3</v>
      </c>
      <c r="E1066">
        <v>5</v>
      </c>
      <c r="H1066" s="7"/>
      <c r="I1066">
        <f t="shared" si="288"/>
        <v>8</v>
      </c>
      <c r="O1066">
        <f>SUM($C1066:$D1066)</f>
        <v>3</v>
      </c>
      <c r="R1066">
        <f>SUM(E1066:F1066)</f>
        <v>5</v>
      </c>
      <c r="S1066" t="s">
        <v>715</v>
      </c>
    </row>
    <row r="1067" spans="1:19" x14ac:dyDescent="0.45">
      <c r="B1067">
        <f t="shared" ref="B1067:H1067" si="289">SUM(B1062:B1066)</f>
        <v>2</v>
      </c>
      <c r="C1067">
        <f t="shared" si="289"/>
        <v>17</v>
      </c>
      <c r="D1067">
        <f t="shared" si="289"/>
        <v>0</v>
      </c>
      <c r="E1067">
        <f t="shared" si="289"/>
        <v>17</v>
      </c>
      <c r="F1067">
        <f t="shared" si="289"/>
        <v>0</v>
      </c>
      <c r="G1067">
        <f t="shared" si="289"/>
        <v>4</v>
      </c>
      <c r="H1067">
        <f t="shared" si="289"/>
        <v>0</v>
      </c>
      <c r="I1067">
        <f t="shared" si="288"/>
        <v>40</v>
      </c>
      <c r="K1067">
        <f>SUM(E1067:F1067)</f>
        <v>17</v>
      </c>
      <c r="L1067">
        <f>SUM($K$707:K1067)/7.5</f>
        <v>109.73333333333333</v>
      </c>
      <c r="M1067">
        <f>115-L1067</f>
        <v>5.2666666666666657</v>
      </c>
      <c r="N1067">
        <f>D1067</f>
        <v>0</v>
      </c>
      <c r="O1067">
        <f>SUM($N$248:$N1067)</f>
        <v>102</v>
      </c>
    </row>
    <row r="1068" spans="1:19" x14ac:dyDescent="0.45">
      <c r="B1068" s="6">
        <f t="shared" ref="B1068:H1068" si="290">B1067/37.5</f>
        <v>5.3333333333333337E-2</v>
      </c>
      <c r="C1068" s="6">
        <f t="shared" si="290"/>
        <v>0.45333333333333331</v>
      </c>
      <c r="D1068" s="6">
        <f t="shared" si="290"/>
        <v>0</v>
      </c>
      <c r="E1068" s="6">
        <f t="shared" si="290"/>
        <v>0.45333333333333331</v>
      </c>
      <c r="F1068" s="6">
        <f t="shared" si="290"/>
        <v>0</v>
      </c>
      <c r="G1068" s="6">
        <f t="shared" si="290"/>
        <v>0.10666666666666667</v>
      </c>
      <c r="H1068" s="6">
        <f t="shared" si="290"/>
        <v>0</v>
      </c>
    </row>
    <row r="1070" spans="1:19" x14ac:dyDescent="0.45">
      <c r="B1070" t="s">
        <v>5</v>
      </c>
      <c r="C1070" t="s">
        <v>14</v>
      </c>
      <c r="D1070" t="s">
        <v>68</v>
      </c>
      <c r="E1070" t="s">
        <v>15</v>
      </c>
      <c r="F1070" t="s">
        <v>329</v>
      </c>
      <c r="G1070" t="s">
        <v>16</v>
      </c>
      <c r="H1070" t="s">
        <v>238</v>
      </c>
    </row>
    <row r="1071" spans="1:19" x14ac:dyDescent="0.45">
      <c r="A1071" s="2">
        <v>44599</v>
      </c>
      <c r="C1071">
        <v>2</v>
      </c>
      <c r="E1071">
        <v>5</v>
      </c>
      <c r="F1071">
        <v>1</v>
      </c>
      <c r="I1071">
        <f t="shared" ref="I1071:I1076" si="291">SUM(B1071:H1071)</f>
        <v>8</v>
      </c>
      <c r="O1071">
        <f>SUM($C1071:$D1071)</f>
        <v>2</v>
      </c>
      <c r="R1071">
        <f>SUM(E1071:F1071)</f>
        <v>6</v>
      </c>
      <c r="S1071" t="s">
        <v>717</v>
      </c>
    </row>
    <row r="1072" spans="1:19" x14ac:dyDescent="0.45">
      <c r="A1072" s="2">
        <v>44600</v>
      </c>
      <c r="C1072">
        <v>2</v>
      </c>
      <c r="E1072">
        <v>4</v>
      </c>
      <c r="G1072">
        <v>2</v>
      </c>
      <c r="I1072">
        <f t="shared" si="291"/>
        <v>8</v>
      </c>
      <c r="O1072">
        <f>SUM($C1072:$D1072)</f>
        <v>2</v>
      </c>
      <c r="R1072">
        <f>SUM(E1072:F1072)</f>
        <v>4</v>
      </c>
      <c r="S1072" t="s">
        <v>718</v>
      </c>
    </row>
    <row r="1073" spans="1:19" x14ac:dyDescent="0.45">
      <c r="A1073" s="2">
        <v>44601</v>
      </c>
      <c r="C1073">
        <v>2</v>
      </c>
      <c r="E1073">
        <v>4</v>
      </c>
      <c r="F1073">
        <v>1</v>
      </c>
      <c r="G1073">
        <v>1</v>
      </c>
      <c r="I1073">
        <f t="shared" si="291"/>
        <v>8</v>
      </c>
      <c r="O1073">
        <f>SUM($C1073:$D1073)</f>
        <v>2</v>
      </c>
      <c r="R1073">
        <f>SUM(E1073:F1073)</f>
        <v>5</v>
      </c>
      <c r="S1073" t="s">
        <v>720</v>
      </c>
    </row>
    <row r="1074" spans="1:19" x14ac:dyDescent="0.45">
      <c r="A1074" s="2">
        <v>44602</v>
      </c>
      <c r="C1074">
        <v>4</v>
      </c>
      <c r="E1074">
        <v>2</v>
      </c>
      <c r="F1074">
        <v>1</v>
      </c>
      <c r="G1074">
        <v>1</v>
      </c>
      <c r="H1074" s="7"/>
      <c r="I1074">
        <f t="shared" si="291"/>
        <v>8</v>
      </c>
      <c r="O1074">
        <f>SUM($C1074:$D1074)</f>
        <v>4</v>
      </c>
      <c r="R1074">
        <f>SUM(E1074:F1074)</f>
        <v>3</v>
      </c>
      <c r="S1074" t="s">
        <v>719</v>
      </c>
    </row>
    <row r="1075" spans="1:19" x14ac:dyDescent="0.45">
      <c r="A1075" s="2">
        <v>44603</v>
      </c>
      <c r="C1075">
        <v>2</v>
      </c>
      <c r="E1075">
        <v>4</v>
      </c>
      <c r="F1075">
        <v>1</v>
      </c>
      <c r="G1075">
        <v>1</v>
      </c>
      <c r="H1075" s="7"/>
      <c r="I1075">
        <f t="shared" si="291"/>
        <v>8</v>
      </c>
      <c r="O1075">
        <f>SUM($C1075:$D1075)</f>
        <v>2</v>
      </c>
      <c r="R1075">
        <f>SUM(E1075:F1075)</f>
        <v>5</v>
      </c>
      <c r="S1075" t="s">
        <v>721</v>
      </c>
    </row>
    <row r="1076" spans="1:19" x14ac:dyDescent="0.45">
      <c r="B1076">
        <f t="shared" ref="B1076:H1076" si="292">SUM(B1071:B1075)</f>
        <v>0</v>
      </c>
      <c r="C1076">
        <f t="shared" si="292"/>
        <v>12</v>
      </c>
      <c r="D1076">
        <f t="shared" si="292"/>
        <v>0</v>
      </c>
      <c r="E1076">
        <f t="shared" si="292"/>
        <v>19</v>
      </c>
      <c r="F1076">
        <f t="shared" si="292"/>
        <v>4</v>
      </c>
      <c r="G1076">
        <f t="shared" si="292"/>
        <v>5</v>
      </c>
      <c r="H1076">
        <f t="shared" si="292"/>
        <v>0</v>
      </c>
      <c r="I1076">
        <f t="shared" si="291"/>
        <v>40</v>
      </c>
      <c r="K1076">
        <f>SUM(E1076:F1076)</f>
        <v>23</v>
      </c>
      <c r="L1076">
        <f>SUM($K$707:K1076)/7.5</f>
        <v>112.8</v>
      </c>
      <c r="M1076">
        <f>115-L1076</f>
        <v>2.2000000000000028</v>
      </c>
      <c r="N1076">
        <f>D1076</f>
        <v>0</v>
      </c>
      <c r="O1076">
        <f>SUM($N$248:$N1076)</f>
        <v>102</v>
      </c>
    </row>
    <row r="1077" spans="1:19" x14ac:dyDescent="0.45">
      <c r="B1077" s="6">
        <f t="shared" ref="B1077:H1077" si="293">B1076/37.5</f>
        <v>0</v>
      </c>
      <c r="C1077" s="6">
        <f t="shared" si="293"/>
        <v>0.32</v>
      </c>
      <c r="D1077" s="6">
        <f t="shared" si="293"/>
        <v>0</v>
      </c>
      <c r="E1077" s="6">
        <f t="shared" si="293"/>
        <v>0.50666666666666671</v>
      </c>
      <c r="F1077" s="6">
        <f t="shared" si="293"/>
        <v>0.10666666666666667</v>
      </c>
      <c r="G1077" s="6">
        <f t="shared" si="293"/>
        <v>0.13333333333333333</v>
      </c>
      <c r="H1077" s="6">
        <f t="shared" si="293"/>
        <v>0</v>
      </c>
    </row>
    <row r="1079" spans="1:19" x14ac:dyDescent="0.45">
      <c r="B1079" t="s">
        <v>5</v>
      </c>
      <c r="C1079" t="s">
        <v>14</v>
      </c>
      <c r="D1079" t="s">
        <v>68</v>
      </c>
      <c r="E1079" t="s">
        <v>15</v>
      </c>
      <c r="F1079" t="s">
        <v>329</v>
      </c>
      <c r="G1079" t="s">
        <v>16</v>
      </c>
      <c r="H1079" t="s">
        <v>238</v>
      </c>
    </row>
    <row r="1080" spans="1:19" x14ac:dyDescent="0.45">
      <c r="A1080" s="2">
        <v>44606</v>
      </c>
      <c r="C1080">
        <v>4</v>
      </c>
      <c r="E1080">
        <v>1</v>
      </c>
      <c r="F1080">
        <v>1</v>
      </c>
      <c r="G1080">
        <v>2</v>
      </c>
      <c r="I1080">
        <f t="shared" ref="I1080:I1085" si="294">SUM(B1080:H1080)</f>
        <v>8</v>
      </c>
      <c r="O1080">
        <f>SUM($C1080:$D1080)</f>
        <v>4</v>
      </c>
      <c r="R1080">
        <f>SUM(E1080:F1080)</f>
        <v>2</v>
      </c>
      <c r="S1080" t="s">
        <v>736</v>
      </c>
    </row>
    <row r="1081" spans="1:19" x14ac:dyDescent="0.45">
      <c r="A1081" s="2">
        <v>44607</v>
      </c>
      <c r="B1081">
        <v>1</v>
      </c>
      <c r="C1081">
        <v>6</v>
      </c>
      <c r="E1081">
        <v>1</v>
      </c>
      <c r="I1081">
        <f t="shared" si="294"/>
        <v>8</v>
      </c>
      <c r="O1081">
        <f>SUM($C1081:$D1081)</f>
        <v>6</v>
      </c>
      <c r="R1081">
        <f>SUM(E1081:F1081)</f>
        <v>1</v>
      </c>
      <c r="S1081" t="s">
        <v>734</v>
      </c>
    </row>
    <row r="1082" spans="1:19" x14ac:dyDescent="0.45">
      <c r="A1082" s="2">
        <v>44608</v>
      </c>
      <c r="C1082">
        <v>6</v>
      </c>
      <c r="E1082">
        <v>1</v>
      </c>
      <c r="F1082">
        <v>1</v>
      </c>
      <c r="I1082">
        <f t="shared" si="294"/>
        <v>8</v>
      </c>
      <c r="O1082">
        <f>SUM($C1082:$D1082)</f>
        <v>6</v>
      </c>
      <c r="R1082">
        <f>SUM(E1082:F1082)</f>
        <v>2</v>
      </c>
      <c r="S1082" t="s">
        <v>735</v>
      </c>
    </row>
    <row r="1083" spans="1:19" x14ac:dyDescent="0.45">
      <c r="A1083" s="2">
        <v>44609</v>
      </c>
      <c r="B1083">
        <v>1.5</v>
      </c>
      <c r="C1083">
        <v>3.5</v>
      </c>
      <c r="F1083">
        <v>1</v>
      </c>
      <c r="G1083">
        <v>2</v>
      </c>
      <c r="H1083" s="7"/>
      <c r="I1083">
        <f t="shared" si="294"/>
        <v>8</v>
      </c>
      <c r="O1083">
        <f>SUM($C1083:$D1083)</f>
        <v>3.5</v>
      </c>
      <c r="R1083">
        <f>SUM(E1083:F1083)</f>
        <v>1</v>
      </c>
      <c r="S1083" t="s">
        <v>734</v>
      </c>
    </row>
    <row r="1084" spans="1:19" x14ac:dyDescent="0.45">
      <c r="A1084" s="2">
        <v>44610</v>
      </c>
      <c r="C1084">
        <v>3</v>
      </c>
      <c r="E1084">
        <v>2</v>
      </c>
      <c r="F1084">
        <v>1</v>
      </c>
      <c r="G1084">
        <v>2</v>
      </c>
      <c r="H1084" s="7"/>
      <c r="I1084">
        <f t="shared" si="294"/>
        <v>8</v>
      </c>
      <c r="O1084">
        <f>SUM($C1084:$D1084)</f>
        <v>3</v>
      </c>
      <c r="R1084">
        <f>SUM(E1084:F1084)</f>
        <v>3</v>
      </c>
      <c r="S1084" t="s">
        <v>738</v>
      </c>
    </row>
    <row r="1085" spans="1:19" x14ac:dyDescent="0.45">
      <c r="B1085">
        <f t="shared" ref="B1085:H1085" si="295">SUM(B1080:B1084)</f>
        <v>2.5</v>
      </c>
      <c r="C1085">
        <f t="shared" si="295"/>
        <v>22.5</v>
      </c>
      <c r="D1085">
        <f t="shared" si="295"/>
        <v>0</v>
      </c>
      <c r="E1085">
        <f t="shared" si="295"/>
        <v>5</v>
      </c>
      <c r="F1085">
        <f t="shared" si="295"/>
        <v>4</v>
      </c>
      <c r="G1085">
        <f t="shared" si="295"/>
        <v>6</v>
      </c>
      <c r="H1085">
        <f t="shared" si="295"/>
        <v>0</v>
      </c>
      <c r="I1085">
        <f t="shared" si="294"/>
        <v>40</v>
      </c>
      <c r="K1085">
        <f>SUM(E1085:F1085)</f>
        <v>9</v>
      </c>
      <c r="L1085">
        <f>SUM($K$707:K1085)/7.5</f>
        <v>114</v>
      </c>
      <c r="M1085">
        <f>115-L1085</f>
        <v>1</v>
      </c>
      <c r="N1085">
        <f>D1085</f>
        <v>0</v>
      </c>
      <c r="O1085">
        <f>SUM($N$248:$N1085)</f>
        <v>102</v>
      </c>
    </row>
    <row r="1086" spans="1:19" x14ac:dyDescent="0.45">
      <c r="B1086" s="6">
        <f t="shared" ref="B1086:H1086" si="296">B1085/37.5</f>
        <v>6.6666666666666666E-2</v>
      </c>
      <c r="C1086" s="6">
        <f t="shared" si="296"/>
        <v>0.6</v>
      </c>
      <c r="D1086" s="6">
        <f t="shared" si="296"/>
        <v>0</v>
      </c>
      <c r="E1086" s="6">
        <f t="shared" si="296"/>
        <v>0.13333333333333333</v>
      </c>
      <c r="F1086" s="6">
        <f t="shared" si="296"/>
        <v>0.10666666666666667</v>
      </c>
      <c r="G1086" s="6">
        <f t="shared" si="296"/>
        <v>0.16</v>
      </c>
      <c r="H1086" s="6">
        <f t="shared" si="296"/>
        <v>0</v>
      </c>
    </row>
    <row r="1088" spans="1:19" x14ac:dyDescent="0.45">
      <c r="B1088" t="s">
        <v>5</v>
      </c>
      <c r="C1088" t="s">
        <v>14</v>
      </c>
      <c r="D1088" t="s">
        <v>68</v>
      </c>
      <c r="E1088" t="s">
        <v>15</v>
      </c>
      <c r="F1088" t="s">
        <v>329</v>
      </c>
      <c r="G1088" t="s">
        <v>16</v>
      </c>
      <c r="H1088" t="s">
        <v>238</v>
      </c>
    </row>
    <row r="1089" spans="1:19" x14ac:dyDescent="0.45">
      <c r="A1089" s="2">
        <v>44613</v>
      </c>
      <c r="H1089" s="11">
        <v>7.5</v>
      </c>
      <c r="I1089">
        <f t="shared" ref="I1089:I1094" si="297">SUM(B1089:H1089)</f>
        <v>7.5</v>
      </c>
      <c r="O1089">
        <f>SUM($C1089:$D1089)</f>
        <v>0</v>
      </c>
      <c r="R1089">
        <f>SUM(E1089:F1089)</f>
        <v>0</v>
      </c>
      <c r="S1089" t="s">
        <v>745</v>
      </c>
    </row>
    <row r="1090" spans="1:19" x14ac:dyDescent="0.45">
      <c r="A1090" s="2">
        <v>44614</v>
      </c>
      <c r="C1090">
        <v>4</v>
      </c>
      <c r="F1090">
        <v>1</v>
      </c>
      <c r="G1090">
        <v>2.5</v>
      </c>
      <c r="I1090">
        <f t="shared" si="297"/>
        <v>7.5</v>
      </c>
      <c r="O1090">
        <f>SUM($C1090:$D1090)</f>
        <v>4</v>
      </c>
      <c r="R1090">
        <f>SUM(E1090:F1090)</f>
        <v>1</v>
      </c>
      <c r="S1090" t="s">
        <v>734</v>
      </c>
    </row>
    <row r="1091" spans="1:19" x14ac:dyDescent="0.45">
      <c r="A1091" s="2">
        <v>44615</v>
      </c>
      <c r="B1091">
        <v>1</v>
      </c>
      <c r="C1091">
        <v>4</v>
      </c>
      <c r="E1091">
        <v>1</v>
      </c>
      <c r="F1091">
        <v>1</v>
      </c>
      <c r="G1091">
        <v>1</v>
      </c>
      <c r="I1091">
        <f>SUM(B1091:H1091)</f>
        <v>8</v>
      </c>
      <c r="O1091">
        <f>SUM($C1091:$D1091)</f>
        <v>4</v>
      </c>
      <c r="R1091">
        <f>SUM(E1091:F1091)</f>
        <v>2</v>
      </c>
      <c r="S1091" t="s">
        <v>746</v>
      </c>
    </row>
    <row r="1092" spans="1:19" x14ac:dyDescent="0.45">
      <c r="A1092" s="2">
        <v>44616</v>
      </c>
      <c r="C1092">
        <v>3</v>
      </c>
      <c r="E1092">
        <v>1</v>
      </c>
      <c r="F1092">
        <v>2</v>
      </c>
      <c r="G1092">
        <v>1.5</v>
      </c>
      <c r="H1092" s="7"/>
      <c r="I1092">
        <f t="shared" si="297"/>
        <v>7.5</v>
      </c>
      <c r="O1092">
        <f>SUM($C1092:$D1092)</f>
        <v>3</v>
      </c>
      <c r="R1092">
        <f>SUM(E1092:F1092)</f>
        <v>3</v>
      </c>
      <c r="S1092" t="s">
        <v>747</v>
      </c>
    </row>
    <row r="1093" spans="1:19" x14ac:dyDescent="0.45">
      <c r="A1093" s="2">
        <v>44617</v>
      </c>
      <c r="C1093">
        <v>6</v>
      </c>
      <c r="E1093">
        <v>0.5</v>
      </c>
      <c r="F1093">
        <v>1</v>
      </c>
      <c r="H1093" s="7"/>
      <c r="I1093">
        <f t="shared" si="297"/>
        <v>7.5</v>
      </c>
      <c r="O1093">
        <f>SUM($C1093:$D1093)</f>
        <v>6</v>
      </c>
      <c r="R1093">
        <f>SUM(E1093:F1093)</f>
        <v>1.5</v>
      </c>
      <c r="S1093" t="s">
        <v>748</v>
      </c>
    </row>
    <row r="1094" spans="1:19" x14ac:dyDescent="0.45">
      <c r="B1094">
        <f t="shared" ref="B1094:G1094" si="298">SUM(B1090:B1093)</f>
        <v>1</v>
      </c>
      <c r="C1094">
        <f t="shared" si="298"/>
        <v>17</v>
      </c>
      <c r="D1094">
        <f t="shared" si="298"/>
        <v>0</v>
      </c>
      <c r="E1094">
        <f t="shared" si="298"/>
        <v>2.5</v>
      </c>
      <c r="F1094">
        <f t="shared" si="298"/>
        <v>5</v>
      </c>
      <c r="G1094">
        <f t="shared" si="298"/>
        <v>5</v>
      </c>
      <c r="H1094">
        <f>SUM(H1089:H1093)</f>
        <v>7.5</v>
      </c>
      <c r="I1094">
        <f t="shared" si="297"/>
        <v>38</v>
      </c>
      <c r="K1094">
        <f>SUM(E1094:F1094)</f>
        <v>7.5</v>
      </c>
      <c r="L1094">
        <f>SUM($K$707:K1094)/7.5</f>
        <v>115</v>
      </c>
      <c r="M1094">
        <f>125-L1094</f>
        <v>10</v>
      </c>
      <c r="N1094">
        <f>D1094</f>
        <v>0</v>
      </c>
      <c r="O1094">
        <f>SUM($N$248:$N1094)</f>
        <v>102</v>
      </c>
    </row>
    <row r="1095" spans="1:19" x14ac:dyDescent="0.45">
      <c r="B1095" s="6">
        <f t="shared" ref="B1095:H1095" si="299">B1094/37.5</f>
        <v>2.6666666666666668E-2</v>
      </c>
      <c r="C1095" s="6">
        <f t="shared" si="299"/>
        <v>0.45333333333333331</v>
      </c>
      <c r="D1095" s="6">
        <f t="shared" si="299"/>
        <v>0</v>
      </c>
      <c r="E1095" s="6">
        <f t="shared" si="299"/>
        <v>6.6666666666666666E-2</v>
      </c>
      <c r="F1095" s="6">
        <f t="shared" si="299"/>
        <v>0.13333333333333333</v>
      </c>
      <c r="G1095" s="6">
        <f t="shared" si="299"/>
        <v>0.13333333333333333</v>
      </c>
      <c r="H1095" s="6">
        <f t="shared" si="299"/>
        <v>0.2</v>
      </c>
    </row>
    <row r="1097" spans="1:19" x14ac:dyDescent="0.45">
      <c r="B1097" t="s">
        <v>5</v>
      </c>
      <c r="C1097" t="s">
        <v>14</v>
      </c>
      <c r="D1097" t="s">
        <v>68</v>
      </c>
      <c r="E1097" t="s">
        <v>15</v>
      </c>
      <c r="F1097" t="s">
        <v>329</v>
      </c>
      <c r="G1097" t="s">
        <v>16</v>
      </c>
      <c r="H1097" t="s">
        <v>238</v>
      </c>
    </row>
    <row r="1098" spans="1:19" x14ac:dyDescent="0.45">
      <c r="A1098" s="2">
        <v>44620</v>
      </c>
      <c r="C1098">
        <v>4</v>
      </c>
      <c r="E1098">
        <v>3</v>
      </c>
      <c r="G1098">
        <v>1</v>
      </c>
      <c r="H1098" s="11"/>
      <c r="I1098">
        <f t="shared" ref="I1098:I1103" si="300">SUM(B1098:H1098)</f>
        <v>8</v>
      </c>
      <c r="O1098">
        <f>SUM($C1098:$D1098)</f>
        <v>4</v>
      </c>
      <c r="R1098">
        <f>SUM(E1098:F1098)</f>
        <v>3</v>
      </c>
      <c r="S1098" t="s">
        <v>750</v>
      </c>
    </row>
    <row r="1099" spans="1:19" x14ac:dyDescent="0.45">
      <c r="A1099" s="2">
        <v>44621</v>
      </c>
      <c r="C1099">
        <v>6</v>
      </c>
      <c r="E1099">
        <v>1</v>
      </c>
      <c r="F1099">
        <v>1</v>
      </c>
      <c r="I1099">
        <f t="shared" si="300"/>
        <v>8</v>
      </c>
      <c r="O1099">
        <f>SUM($C1099:$D1099)</f>
        <v>6</v>
      </c>
      <c r="R1099">
        <f>SUM(E1099:F1099)</f>
        <v>2</v>
      </c>
      <c r="S1099" t="s">
        <v>757</v>
      </c>
    </row>
    <row r="1100" spans="1:19" x14ac:dyDescent="0.45">
      <c r="A1100" s="2">
        <v>44622</v>
      </c>
      <c r="C1100">
        <v>4</v>
      </c>
      <c r="E1100">
        <v>3</v>
      </c>
      <c r="F1100">
        <v>1</v>
      </c>
      <c r="I1100">
        <f t="shared" si="300"/>
        <v>8</v>
      </c>
      <c r="O1100">
        <f>SUM($C1100:$D1100)</f>
        <v>4</v>
      </c>
      <c r="R1100">
        <f>SUM(E1100:F1100)</f>
        <v>4</v>
      </c>
      <c r="S1100" t="s">
        <v>758</v>
      </c>
    </row>
    <row r="1101" spans="1:19" x14ac:dyDescent="0.45">
      <c r="A1101" s="2">
        <v>44623</v>
      </c>
      <c r="B1101">
        <v>1</v>
      </c>
      <c r="C1101">
        <v>1</v>
      </c>
      <c r="E1101">
        <v>5</v>
      </c>
      <c r="G1101">
        <v>1</v>
      </c>
      <c r="H1101" s="7"/>
      <c r="I1101">
        <f t="shared" si="300"/>
        <v>8</v>
      </c>
      <c r="O1101">
        <f>SUM($C1101:$D1101)</f>
        <v>1</v>
      </c>
      <c r="R1101">
        <f>SUM(E1101:F1101)</f>
        <v>5</v>
      </c>
      <c r="S1101" t="s">
        <v>759</v>
      </c>
    </row>
    <row r="1102" spans="1:19" x14ac:dyDescent="0.45">
      <c r="A1102" s="2">
        <v>44624</v>
      </c>
      <c r="C1102">
        <v>2</v>
      </c>
      <c r="E1102">
        <v>1</v>
      </c>
      <c r="F1102">
        <v>1</v>
      </c>
      <c r="G1102">
        <v>4</v>
      </c>
      <c r="H1102" s="7"/>
      <c r="I1102">
        <f t="shared" si="300"/>
        <v>8</v>
      </c>
      <c r="O1102">
        <f>SUM($C1102:$D1102)</f>
        <v>2</v>
      </c>
      <c r="R1102">
        <f>SUM(E1102:F1102)</f>
        <v>2</v>
      </c>
      <c r="S1102" t="s">
        <v>760</v>
      </c>
    </row>
    <row r="1103" spans="1:19" x14ac:dyDescent="0.45">
      <c r="B1103">
        <f t="shared" ref="B1103:G1103" si="301">SUM(B1098:B1102)</f>
        <v>1</v>
      </c>
      <c r="C1103">
        <f t="shared" si="301"/>
        <v>17</v>
      </c>
      <c r="D1103">
        <f t="shared" si="301"/>
        <v>0</v>
      </c>
      <c r="E1103">
        <f t="shared" si="301"/>
        <v>13</v>
      </c>
      <c r="F1103">
        <f t="shared" si="301"/>
        <v>3</v>
      </c>
      <c r="G1103">
        <f t="shared" si="301"/>
        <v>6</v>
      </c>
      <c r="H1103">
        <f>SUM(H1098:H1102)</f>
        <v>0</v>
      </c>
      <c r="I1103">
        <f t="shared" si="300"/>
        <v>40</v>
      </c>
      <c r="K1103">
        <f>SUM(E1103:F1103)</f>
        <v>16</v>
      </c>
      <c r="L1103">
        <f>SUM($K$707:K1103)/7.5</f>
        <v>117.13333333333334</v>
      </c>
      <c r="M1103">
        <f>125-L1103</f>
        <v>7.86666666666666</v>
      </c>
      <c r="N1103">
        <f>D1103</f>
        <v>0</v>
      </c>
      <c r="O1103">
        <f>SUM($N$248:$N1103)</f>
        <v>102</v>
      </c>
    </row>
    <row r="1104" spans="1:19" x14ac:dyDescent="0.45">
      <c r="B1104" s="6">
        <f t="shared" ref="B1104:H1104" si="302">B1103/37.5</f>
        <v>2.6666666666666668E-2</v>
      </c>
      <c r="C1104" s="6">
        <f t="shared" si="302"/>
        <v>0.45333333333333331</v>
      </c>
      <c r="D1104" s="6">
        <f t="shared" si="302"/>
        <v>0</v>
      </c>
      <c r="E1104" s="6">
        <f t="shared" si="302"/>
        <v>0.34666666666666668</v>
      </c>
      <c r="F1104" s="6">
        <f t="shared" si="302"/>
        <v>0.08</v>
      </c>
      <c r="G1104" s="6">
        <f t="shared" si="302"/>
        <v>0.16</v>
      </c>
      <c r="H1104" s="6">
        <f t="shared" si="302"/>
        <v>0</v>
      </c>
    </row>
    <row r="1106" spans="1:19" x14ac:dyDescent="0.45">
      <c r="B1106" t="s">
        <v>5</v>
      </c>
      <c r="C1106" t="s">
        <v>14</v>
      </c>
      <c r="D1106" t="s">
        <v>68</v>
      </c>
      <c r="E1106" t="s">
        <v>15</v>
      </c>
      <c r="F1106" t="s">
        <v>329</v>
      </c>
      <c r="G1106" t="s">
        <v>16</v>
      </c>
      <c r="H1106" t="s">
        <v>238</v>
      </c>
    </row>
    <row r="1107" spans="1:19" x14ac:dyDescent="0.45">
      <c r="A1107" s="2">
        <v>44627</v>
      </c>
      <c r="C1107">
        <v>3</v>
      </c>
      <c r="E1107">
        <v>4</v>
      </c>
      <c r="F1107">
        <v>1</v>
      </c>
      <c r="H1107" s="11"/>
      <c r="I1107">
        <f t="shared" ref="I1107:I1112" si="303">SUM(B1107:H1107)</f>
        <v>8</v>
      </c>
      <c r="O1107">
        <f>SUM($C1107:$D1107)</f>
        <v>3</v>
      </c>
      <c r="R1107">
        <f>SUM(E1107:F1107)</f>
        <v>5</v>
      </c>
      <c r="S1107" t="s">
        <v>761</v>
      </c>
    </row>
    <row r="1108" spans="1:19" x14ac:dyDescent="0.45">
      <c r="A1108" s="2">
        <v>44628</v>
      </c>
      <c r="B1108">
        <v>1</v>
      </c>
      <c r="C1108">
        <v>2</v>
      </c>
      <c r="E1108">
        <v>4</v>
      </c>
      <c r="F1108">
        <v>1</v>
      </c>
      <c r="I1108">
        <f t="shared" si="303"/>
        <v>8</v>
      </c>
      <c r="O1108">
        <f>SUM($C1108:$D1108)</f>
        <v>2</v>
      </c>
      <c r="R1108">
        <f>SUM(E1108:F1108)</f>
        <v>5</v>
      </c>
      <c r="S1108" t="s">
        <v>764</v>
      </c>
    </row>
    <row r="1109" spans="1:19" x14ac:dyDescent="0.45">
      <c r="A1109" s="2">
        <v>44629</v>
      </c>
      <c r="C1109">
        <v>1</v>
      </c>
      <c r="E1109">
        <v>3</v>
      </c>
      <c r="F1109">
        <v>1</v>
      </c>
      <c r="I1109">
        <f t="shared" si="303"/>
        <v>5</v>
      </c>
      <c r="O1109">
        <f>SUM($C1109:$D1109)</f>
        <v>1</v>
      </c>
      <c r="R1109">
        <f>SUM(E1109:F1109)</f>
        <v>4</v>
      </c>
      <c r="S1109" t="s">
        <v>765</v>
      </c>
    </row>
    <row r="1110" spans="1:19" x14ac:dyDescent="0.45">
      <c r="A1110" s="2">
        <v>44630</v>
      </c>
      <c r="C1110">
        <v>2</v>
      </c>
      <c r="E1110">
        <v>6</v>
      </c>
      <c r="F1110">
        <v>1</v>
      </c>
      <c r="H1110" s="7"/>
      <c r="I1110">
        <f t="shared" si="303"/>
        <v>9</v>
      </c>
      <c r="O1110">
        <f>SUM($C1110:$D1110)</f>
        <v>2</v>
      </c>
      <c r="R1110">
        <f>SUM(E1110:F1110)</f>
        <v>7</v>
      </c>
      <c r="S1110" t="s">
        <v>766</v>
      </c>
    </row>
    <row r="1111" spans="1:19" x14ac:dyDescent="0.45">
      <c r="A1111" s="2">
        <v>44631</v>
      </c>
      <c r="C1111">
        <v>6</v>
      </c>
      <c r="E1111">
        <v>1</v>
      </c>
      <c r="F1111">
        <v>1</v>
      </c>
      <c r="H1111" s="7"/>
      <c r="I1111">
        <f t="shared" si="303"/>
        <v>8</v>
      </c>
      <c r="O1111">
        <f>SUM($C1111:$D1111)</f>
        <v>6</v>
      </c>
      <c r="R1111">
        <f>SUM(E1111:F1111)</f>
        <v>2</v>
      </c>
      <c r="S1111" t="s">
        <v>767</v>
      </c>
    </row>
    <row r="1112" spans="1:19" x14ac:dyDescent="0.45">
      <c r="B1112">
        <f t="shared" ref="B1112:H1112" si="304">SUM(B1107:B1111)</f>
        <v>1</v>
      </c>
      <c r="C1112">
        <f t="shared" si="304"/>
        <v>14</v>
      </c>
      <c r="D1112">
        <f t="shared" si="304"/>
        <v>0</v>
      </c>
      <c r="E1112">
        <f t="shared" si="304"/>
        <v>18</v>
      </c>
      <c r="F1112">
        <f t="shared" si="304"/>
        <v>5</v>
      </c>
      <c r="G1112">
        <f t="shared" si="304"/>
        <v>0</v>
      </c>
      <c r="H1112">
        <f t="shared" si="304"/>
        <v>0</v>
      </c>
      <c r="I1112">
        <f t="shared" si="303"/>
        <v>38</v>
      </c>
      <c r="K1112">
        <f>SUM(E1112:F1112)</f>
        <v>23</v>
      </c>
      <c r="L1112">
        <f>SUM($K$707:K1112)/7.5</f>
        <v>120.2</v>
      </c>
      <c r="M1112">
        <f>125-L1112</f>
        <v>4.7999999999999972</v>
      </c>
      <c r="N1112">
        <f>D1112</f>
        <v>0</v>
      </c>
      <c r="O1112">
        <f>SUM($N$248:$N1112)</f>
        <v>102</v>
      </c>
    </row>
    <row r="1113" spans="1:19" x14ac:dyDescent="0.45">
      <c r="B1113" s="6">
        <f t="shared" ref="B1113:H1113" si="305">B1112/37.5</f>
        <v>2.6666666666666668E-2</v>
      </c>
      <c r="C1113" s="6">
        <f t="shared" si="305"/>
        <v>0.37333333333333335</v>
      </c>
      <c r="D1113" s="6">
        <f t="shared" si="305"/>
        <v>0</v>
      </c>
      <c r="E1113" s="6">
        <f t="shared" si="305"/>
        <v>0.48</v>
      </c>
      <c r="F1113" s="6">
        <f t="shared" si="305"/>
        <v>0.13333333333333333</v>
      </c>
      <c r="G1113" s="6">
        <f t="shared" si="305"/>
        <v>0</v>
      </c>
      <c r="H1113" s="6">
        <f t="shared" si="305"/>
        <v>0</v>
      </c>
    </row>
    <row r="1115" spans="1:19" x14ac:dyDescent="0.45">
      <c r="B1115" t="s">
        <v>5</v>
      </c>
      <c r="C1115" t="s">
        <v>14</v>
      </c>
      <c r="D1115" t="s">
        <v>68</v>
      </c>
      <c r="E1115" t="s">
        <v>15</v>
      </c>
      <c r="F1115" t="s">
        <v>329</v>
      </c>
      <c r="G1115" t="s">
        <v>16</v>
      </c>
      <c r="H1115" t="s">
        <v>238</v>
      </c>
    </row>
    <row r="1116" spans="1:19" x14ac:dyDescent="0.45">
      <c r="A1116" s="2">
        <v>44634</v>
      </c>
      <c r="C1116">
        <v>3</v>
      </c>
      <c r="E1116">
        <v>4</v>
      </c>
      <c r="G1116">
        <v>1</v>
      </c>
      <c r="H1116" s="11"/>
      <c r="I1116">
        <f t="shared" ref="I1116:I1121" si="306">SUM(B1116:H1116)</f>
        <v>8</v>
      </c>
      <c r="O1116">
        <f>SUM($C1116:$D1116)</f>
        <v>3</v>
      </c>
      <c r="R1116">
        <f>SUM(E1116:F1116)</f>
        <v>4</v>
      </c>
      <c r="S1116" t="s">
        <v>774</v>
      </c>
    </row>
    <row r="1117" spans="1:19" x14ac:dyDescent="0.45">
      <c r="A1117" s="2">
        <v>44635</v>
      </c>
      <c r="B1117">
        <v>1</v>
      </c>
      <c r="C1117">
        <v>3</v>
      </c>
      <c r="E1117">
        <v>3</v>
      </c>
      <c r="F1117">
        <v>1</v>
      </c>
      <c r="I1117">
        <f t="shared" si="306"/>
        <v>8</v>
      </c>
      <c r="O1117">
        <f>SUM($C1117:$D1117)</f>
        <v>3</v>
      </c>
      <c r="R1117">
        <f>SUM(E1117:F1117)</f>
        <v>4</v>
      </c>
      <c r="S1117" t="s">
        <v>768</v>
      </c>
    </row>
    <row r="1118" spans="1:19" x14ac:dyDescent="0.45">
      <c r="A1118" s="2">
        <v>44636</v>
      </c>
      <c r="C1118">
        <v>3</v>
      </c>
      <c r="E1118">
        <v>5</v>
      </c>
      <c r="F1118">
        <v>1</v>
      </c>
      <c r="I1118">
        <f t="shared" si="306"/>
        <v>9</v>
      </c>
      <c r="O1118">
        <f>SUM($C1118:$D1118)</f>
        <v>3</v>
      </c>
      <c r="R1118">
        <f>SUM(E1118:F1118)</f>
        <v>6</v>
      </c>
      <c r="S1118" t="s">
        <v>775</v>
      </c>
    </row>
    <row r="1119" spans="1:19" x14ac:dyDescent="0.45">
      <c r="A1119" s="2">
        <v>44637</v>
      </c>
      <c r="B1119">
        <v>0.5</v>
      </c>
      <c r="C1119">
        <v>3</v>
      </c>
      <c r="E1119">
        <v>3</v>
      </c>
      <c r="F1119">
        <v>1</v>
      </c>
      <c r="G1119">
        <v>0.5</v>
      </c>
      <c r="H1119" s="7"/>
      <c r="I1119">
        <f t="shared" si="306"/>
        <v>8</v>
      </c>
      <c r="O1119">
        <f>SUM($C1119:$D1119)</f>
        <v>3</v>
      </c>
      <c r="R1119">
        <f>SUM(E1119:F1119)</f>
        <v>4</v>
      </c>
      <c r="S1119" t="s">
        <v>772</v>
      </c>
    </row>
    <row r="1120" spans="1:19" x14ac:dyDescent="0.45">
      <c r="A1120" s="2">
        <v>44638</v>
      </c>
      <c r="C1120">
        <v>3</v>
      </c>
      <c r="E1120">
        <v>3</v>
      </c>
      <c r="F1120">
        <v>1</v>
      </c>
      <c r="G1120">
        <v>1</v>
      </c>
      <c r="H1120" s="7"/>
      <c r="I1120">
        <f t="shared" si="306"/>
        <v>8</v>
      </c>
      <c r="O1120">
        <f>SUM($C1120:$D1120)</f>
        <v>3</v>
      </c>
      <c r="R1120">
        <f>SUM(E1120:F1120)</f>
        <v>4</v>
      </c>
      <c r="S1120" t="s">
        <v>776</v>
      </c>
    </row>
    <row r="1121" spans="1:19" x14ac:dyDescent="0.45">
      <c r="B1121">
        <f t="shared" ref="B1121:H1121" si="307">SUM(B1116:B1120)</f>
        <v>1.5</v>
      </c>
      <c r="C1121">
        <f t="shared" si="307"/>
        <v>15</v>
      </c>
      <c r="D1121">
        <f t="shared" si="307"/>
        <v>0</v>
      </c>
      <c r="E1121">
        <f t="shared" si="307"/>
        <v>18</v>
      </c>
      <c r="F1121">
        <f t="shared" si="307"/>
        <v>4</v>
      </c>
      <c r="G1121">
        <f t="shared" si="307"/>
        <v>2.5</v>
      </c>
      <c r="H1121">
        <f t="shared" si="307"/>
        <v>0</v>
      </c>
      <c r="I1121">
        <f t="shared" si="306"/>
        <v>41</v>
      </c>
      <c r="K1121">
        <f>SUM(E1121:F1121)</f>
        <v>22</v>
      </c>
      <c r="L1121">
        <f>SUM($K$707:K1121)/7.5</f>
        <v>123.13333333333334</v>
      </c>
      <c r="M1121">
        <f>125-L1121</f>
        <v>1.86666666666666</v>
      </c>
      <c r="N1121">
        <f>D1121</f>
        <v>0</v>
      </c>
      <c r="O1121">
        <f>SUM($N$248:$N1121)</f>
        <v>102</v>
      </c>
    </row>
    <row r="1122" spans="1:19" x14ac:dyDescent="0.45">
      <c r="B1122" s="6">
        <f t="shared" ref="B1122:H1122" si="308">B1121/37.5</f>
        <v>0.04</v>
      </c>
      <c r="C1122" s="6">
        <f t="shared" si="308"/>
        <v>0.4</v>
      </c>
      <c r="D1122" s="6">
        <f t="shared" si="308"/>
        <v>0</v>
      </c>
      <c r="E1122" s="6">
        <f t="shared" si="308"/>
        <v>0.48</v>
      </c>
      <c r="F1122" s="6">
        <f t="shared" si="308"/>
        <v>0.10666666666666667</v>
      </c>
      <c r="G1122" s="6">
        <f t="shared" si="308"/>
        <v>6.6666666666666666E-2</v>
      </c>
      <c r="H1122" s="6">
        <f t="shared" si="308"/>
        <v>0</v>
      </c>
    </row>
    <row r="1124" spans="1:19" x14ac:dyDescent="0.45">
      <c r="B1124" t="s">
        <v>5</v>
      </c>
      <c r="C1124" t="s">
        <v>14</v>
      </c>
      <c r="D1124" t="s">
        <v>68</v>
      </c>
      <c r="E1124" t="s">
        <v>15</v>
      </c>
      <c r="F1124" t="s">
        <v>329</v>
      </c>
      <c r="G1124" t="s">
        <v>16</v>
      </c>
      <c r="H1124" t="s">
        <v>238</v>
      </c>
    </row>
    <row r="1125" spans="1:19" x14ac:dyDescent="0.45">
      <c r="A1125" s="2">
        <v>44641</v>
      </c>
      <c r="C1125">
        <v>7</v>
      </c>
      <c r="F1125">
        <v>1</v>
      </c>
      <c r="H1125" s="11"/>
      <c r="I1125">
        <f t="shared" ref="I1125:I1130" si="309">SUM(B1125:H1125)</f>
        <v>8</v>
      </c>
      <c r="O1125">
        <f>SUM($C1125:$D1125)</f>
        <v>7</v>
      </c>
      <c r="R1125">
        <f>SUM(E1125:F1125)</f>
        <v>1</v>
      </c>
      <c r="S1125" t="s">
        <v>659</v>
      </c>
    </row>
    <row r="1126" spans="1:19" x14ac:dyDescent="0.45">
      <c r="A1126" s="2">
        <v>44642</v>
      </c>
      <c r="B1126">
        <v>0.5</v>
      </c>
      <c r="C1126">
        <v>4</v>
      </c>
      <c r="E1126">
        <v>3</v>
      </c>
      <c r="G1126">
        <v>0.5</v>
      </c>
      <c r="I1126">
        <f t="shared" si="309"/>
        <v>8</v>
      </c>
      <c r="O1126">
        <f>SUM($C1126:$D1126)</f>
        <v>4</v>
      </c>
      <c r="R1126">
        <f>SUM(E1126:F1126)</f>
        <v>3</v>
      </c>
      <c r="S1126" t="s">
        <v>782</v>
      </c>
    </row>
    <row r="1127" spans="1:19" x14ac:dyDescent="0.45">
      <c r="A1127" s="2">
        <v>44643</v>
      </c>
      <c r="C1127">
        <v>3</v>
      </c>
      <c r="E1127">
        <v>5</v>
      </c>
      <c r="F1127">
        <v>1</v>
      </c>
      <c r="I1127">
        <f t="shared" si="309"/>
        <v>9</v>
      </c>
      <c r="O1127">
        <f>SUM($C1127:$D1127)</f>
        <v>3</v>
      </c>
      <c r="R1127">
        <f>SUM(E1127:F1127)</f>
        <v>6</v>
      </c>
      <c r="S1127" t="s">
        <v>783</v>
      </c>
    </row>
    <row r="1128" spans="1:19" x14ac:dyDescent="0.45">
      <c r="A1128" s="2">
        <v>44644</v>
      </c>
      <c r="C1128">
        <v>2</v>
      </c>
      <c r="E1128">
        <v>3</v>
      </c>
      <c r="F1128">
        <v>1</v>
      </c>
      <c r="G1128">
        <v>2</v>
      </c>
      <c r="H1128" s="7"/>
      <c r="I1128">
        <f t="shared" si="309"/>
        <v>8</v>
      </c>
      <c r="O1128">
        <f>SUM($C1128:$D1128)</f>
        <v>2</v>
      </c>
      <c r="R1128">
        <f>SUM(E1128:F1128)</f>
        <v>4</v>
      </c>
      <c r="S1128" t="s">
        <v>784</v>
      </c>
    </row>
    <row r="1129" spans="1:19" x14ac:dyDescent="0.45">
      <c r="A1129" s="2">
        <v>44645</v>
      </c>
      <c r="C1129">
        <v>1</v>
      </c>
      <c r="E1129" s="11">
        <v>0</v>
      </c>
      <c r="F1129" s="11">
        <v>0</v>
      </c>
      <c r="H1129" s="7">
        <v>3.5</v>
      </c>
      <c r="I1129">
        <f t="shared" si="309"/>
        <v>4.5</v>
      </c>
      <c r="O1129">
        <f>SUM($C1129:$D1129)</f>
        <v>1</v>
      </c>
      <c r="Q1129">
        <v>6</v>
      </c>
      <c r="R1129">
        <f>SUM(E1129:F1129)</f>
        <v>0</v>
      </c>
      <c r="S1129" t="s">
        <v>785</v>
      </c>
    </row>
    <row r="1130" spans="1:19" x14ac:dyDescent="0.45">
      <c r="B1130">
        <f t="shared" ref="B1130:H1130" si="310">SUM(B1125:B1129)</f>
        <v>0.5</v>
      </c>
      <c r="C1130">
        <f t="shared" si="310"/>
        <v>17</v>
      </c>
      <c r="D1130">
        <f t="shared" si="310"/>
        <v>0</v>
      </c>
      <c r="E1130">
        <f t="shared" si="310"/>
        <v>11</v>
      </c>
      <c r="F1130">
        <f t="shared" si="310"/>
        <v>3</v>
      </c>
      <c r="G1130">
        <f t="shared" si="310"/>
        <v>2.5</v>
      </c>
      <c r="H1130">
        <f t="shared" si="310"/>
        <v>3.5</v>
      </c>
      <c r="I1130">
        <f t="shared" si="309"/>
        <v>37.5</v>
      </c>
      <c r="K1130">
        <f>SUM(E1130:F1130)</f>
        <v>14</v>
      </c>
      <c r="L1130">
        <f>SUM($K$707:K1130)/7.5</f>
        <v>125</v>
      </c>
      <c r="M1130">
        <f>125-L1130</f>
        <v>0</v>
      </c>
      <c r="N1130">
        <f>D1130</f>
        <v>0</v>
      </c>
      <c r="O1130">
        <f>SUM($N$248:$N1130)</f>
        <v>102</v>
      </c>
    </row>
    <row r="1131" spans="1:19" x14ac:dyDescent="0.45">
      <c r="B1131" s="6">
        <f t="shared" ref="B1131:H1131" si="311">B1130/37.5</f>
        <v>1.3333333333333334E-2</v>
      </c>
      <c r="C1131" s="6">
        <f t="shared" si="311"/>
        <v>0.45333333333333331</v>
      </c>
      <c r="D1131" s="6">
        <f t="shared" si="311"/>
        <v>0</v>
      </c>
      <c r="E1131" s="6">
        <f t="shared" si="311"/>
        <v>0.29333333333333333</v>
      </c>
      <c r="F1131" s="6">
        <f t="shared" si="311"/>
        <v>0.08</v>
      </c>
      <c r="G1131" s="6">
        <f t="shared" si="311"/>
        <v>6.6666666666666666E-2</v>
      </c>
      <c r="H1131" s="6">
        <f t="shared" si="311"/>
        <v>9.3333333333333338E-2</v>
      </c>
    </row>
    <row r="1133" spans="1:19" x14ac:dyDescent="0.45">
      <c r="B1133" t="s">
        <v>5</v>
      </c>
      <c r="C1133" t="s">
        <v>14</v>
      </c>
      <c r="D1133" t="s">
        <v>68</v>
      </c>
      <c r="E1133" t="s">
        <v>15</v>
      </c>
      <c r="F1133" t="s">
        <v>329</v>
      </c>
      <c r="G1133" t="s">
        <v>16</v>
      </c>
      <c r="H1133" t="s">
        <v>238</v>
      </c>
    </row>
    <row r="1134" spans="1:19" x14ac:dyDescent="0.45">
      <c r="A1134" s="2">
        <v>44648</v>
      </c>
      <c r="C1134">
        <v>3.5</v>
      </c>
      <c r="E1134">
        <v>0</v>
      </c>
      <c r="F1134">
        <v>0</v>
      </c>
      <c r="H1134" s="11">
        <v>4</v>
      </c>
      <c r="I1134">
        <f t="shared" ref="I1134:I1139" si="312">SUM(B1134:H1134)</f>
        <v>7.5</v>
      </c>
      <c r="O1134">
        <f>SUM($C1134:$D1134)</f>
        <v>3.5</v>
      </c>
      <c r="Q1134">
        <v>4</v>
      </c>
      <c r="R1134">
        <f>SUM(E1134:F1134)</f>
        <v>0</v>
      </c>
      <c r="S1134" t="s">
        <v>787</v>
      </c>
    </row>
    <row r="1135" spans="1:19" x14ac:dyDescent="0.45">
      <c r="A1135" s="2">
        <v>44649</v>
      </c>
      <c r="B1135">
        <v>1</v>
      </c>
      <c r="C1135">
        <v>2.5</v>
      </c>
      <c r="E1135">
        <v>0</v>
      </c>
      <c r="F1135">
        <v>0</v>
      </c>
      <c r="H1135">
        <v>4</v>
      </c>
      <c r="I1135">
        <f t="shared" si="312"/>
        <v>7.5</v>
      </c>
      <c r="O1135">
        <f>SUM($C1135:$D1135)</f>
        <v>2.5</v>
      </c>
      <c r="Q1135">
        <v>3</v>
      </c>
      <c r="R1135">
        <f>SUM(E1135:F1135)</f>
        <v>0</v>
      </c>
      <c r="S1135" t="s">
        <v>788</v>
      </c>
    </row>
    <row r="1136" spans="1:19" x14ac:dyDescent="0.45">
      <c r="A1136" s="2">
        <v>44650</v>
      </c>
      <c r="C1136">
        <v>3.5</v>
      </c>
      <c r="E1136">
        <v>0</v>
      </c>
      <c r="F1136">
        <v>0</v>
      </c>
      <c r="H1136">
        <v>4</v>
      </c>
      <c r="I1136">
        <f t="shared" si="312"/>
        <v>7.5</v>
      </c>
      <c r="O1136">
        <f>SUM($C1136:$D1136)</f>
        <v>3.5</v>
      </c>
      <c r="Q1136">
        <v>3</v>
      </c>
      <c r="R1136">
        <f>SUM(E1136:F1136)</f>
        <v>0</v>
      </c>
      <c r="S1136" t="s">
        <v>789</v>
      </c>
    </row>
    <row r="1137" spans="1:19" x14ac:dyDescent="0.45">
      <c r="A1137" s="2">
        <v>44651</v>
      </c>
      <c r="B1137">
        <v>1</v>
      </c>
      <c r="C1137">
        <v>6.5</v>
      </c>
      <c r="E1137">
        <v>0</v>
      </c>
      <c r="F1137">
        <v>0</v>
      </c>
      <c r="H1137" s="7"/>
      <c r="I1137">
        <f t="shared" si="312"/>
        <v>7.5</v>
      </c>
      <c r="O1137">
        <f>SUM($C1137:$D1137)</f>
        <v>6.5</v>
      </c>
      <c r="Q1137">
        <f>SUM(Q1129:Q1136)</f>
        <v>16</v>
      </c>
      <c r="R1137">
        <f>SUM(E1137:F1137)</f>
        <v>0</v>
      </c>
      <c r="S1137" t="s">
        <v>790</v>
      </c>
    </row>
    <row r="1138" spans="1:19" x14ac:dyDescent="0.45">
      <c r="A1138" s="2">
        <v>44652</v>
      </c>
      <c r="E1138">
        <v>6.5</v>
      </c>
      <c r="F1138">
        <v>1</v>
      </c>
      <c r="H1138" s="7"/>
      <c r="I1138">
        <f t="shared" si="312"/>
        <v>7.5</v>
      </c>
      <c r="K1138" t="s">
        <v>792</v>
      </c>
      <c r="M1138">
        <v>40</v>
      </c>
      <c r="O1138">
        <f>SUM($C1138:$D1138)</f>
        <v>0</v>
      </c>
      <c r="R1138">
        <f>SUM(E1138:F1138)</f>
        <v>7.5</v>
      </c>
      <c r="S1138" t="s">
        <v>791</v>
      </c>
    </row>
    <row r="1139" spans="1:19" x14ac:dyDescent="0.45">
      <c r="B1139">
        <f t="shared" ref="B1139:H1139" si="313">SUM(B1134:B1138)</f>
        <v>2</v>
      </c>
      <c r="C1139">
        <f t="shared" si="313"/>
        <v>16</v>
      </c>
      <c r="D1139">
        <f t="shared" si="313"/>
        <v>0</v>
      </c>
      <c r="E1139">
        <f t="shared" si="313"/>
        <v>6.5</v>
      </c>
      <c r="F1139">
        <f t="shared" si="313"/>
        <v>1</v>
      </c>
      <c r="G1139">
        <f t="shared" si="313"/>
        <v>0</v>
      </c>
      <c r="H1139">
        <f t="shared" si="313"/>
        <v>12</v>
      </c>
      <c r="I1139">
        <f t="shared" si="312"/>
        <v>37.5</v>
      </c>
      <c r="K1139">
        <f>SUM(E1139:F1139)</f>
        <v>7.5</v>
      </c>
      <c r="L1139">
        <f>SUM($K$1139:K1139)/7.5</f>
        <v>1</v>
      </c>
      <c r="M1139">
        <f>110-L1139</f>
        <v>109</v>
      </c>
      <c r="N1139">
        <f>D1139</f>
        <v>0</v>
      </c>
      <c r="O1139">
        <f>SUM($N$248:$N1139)</f>
        <v>102</v>
      </c>
    </row>
    <row r="1140" spans="1:19" x14ac:dyDescent="0.45">
      <c r="B1140" s="6">
        <f t="shared" ref="B1140:H1140" si="314">B1139/37.5</f>
        <v>5.3333333333333337E-2</v>
      </c>
      <c r="C1140" s="6">
        <f t="shared" si="314"/>
        <v>0.42666666666666669</v>
      </c>
      <c r="D1140" s="6">
        <f t="shared" si="314"/>
        <v>0</v>
      </c>
      <c r="E1140" s="6">
        <f t="shared" si="314"/>
        <v>0.17333333333333334</v>
      </c>
      <c r="F1140" s="6">
        <f t="shared" si="314"/>
        <v>2.6666666666666668E-2</v>
      </c>
      <c r="G1140" s="6">
        <f t="shared" si="314"/>
        <v>0</v>
      </c>
      <c r="H1140" s="6">
        <f t="shared" si="314"/>
        <v>0.32</v>
      </c>
    </row>
    <row r="1142" spans="1:19" x14ac:dyDescent="0.45">
      <c r="B1142" t="s">
        <v>5</v>
      </c>
      <c r="C1142" t="s">
        <v>14</v>
      </c>
      <c r="D1142" t="s">
        <v>68</v>
      </c>
      <c r="E1142" t="s">
        <v>15</v>
      </c>
      <c r="F1142" t="s">
        <v>329</v>
      </c>
      <c r="G1142" t="s">
        <v>16</v>
      </c>
      <c r="H1142" t="s">
        <v>238</v>
      </c>
    </row>
    <row r="1143" spans="1:19" x14ac:dyDescent="0.45">
      <c r="A1143" s="2">
        <v>44655</v>
      </c>
      <c r="C1143">
        <v>6</v>
      </c>
      <c r="E1143">
        <v>7.5</v>
      </c>
      <c r="H1143" s="11"/>
      <c r="I1143">
        <f t="shared" ref="I1143:I1148" si="315">SUM(B1143:H1143)</f>
        <v>13.5</v>
      </c>
      <c r="O1143">
        <f>SUM($C1143:$D1143)</f>
        <v>6</v>
      </c>
      <c r="R1143">
        <f>SUM(E1143:F1143)</f>
        <v>7.5</v>
      </c>
      <c r="S1143" t="s">
        <v>795</v>
      </c>
    </row>
    <row r="1144" spans="1:19" x14ac:dyDescent="0.45">
      <c r="A1144" s="2">
        <v>44656</v>
      </c>
      <c r="C1144">
        <v>6</v>
      </c>
      <c r="E1144">
        <v>7.5</v>
      </c>
      <c r="I1144">
        <f t="shared" si="315"/>
        <v>13.5</v>
      </c>
      <c r="O1144">
        <f>SUM($C1144:$D1144)</f>
        <v>6</v>
      </c>
      <c r="R1144">
        <f>SUM(E1144:F1144)</f>
        <v>7.5</v>
      </c>
      <c r="S1144" t="s">
        <v>795</v>
      </c>
    </row>
    <row r="1145" spans="1:19" x14ac:dyDescent="0.45">
      <c r="A1145" s="2">
        <v>44657</v>
      </c>
      <c r="C1145">
        <v>4</v>
      </c>
      <c r="E1145">
        <v>7.5</v>
      </c>
      <c r="I1145">
        <f t="shared" si="315"/>
        <v>11.5</v>
      </c>
      <c r="O1145">
        <f>SUM($C1145:$D1145)</f>
        <v>4</v>
      </c>
      <c r="R1145">
        <f>SUM(E1145:F1145)</f>
        <v>7.5</v>
      </c>
      <c r="S1145" t="s">
        <v>795</v>
      </c>
    </row>
    <row r="1146" spans="1:19" x14ac:dyDescent="0.45">
      <c r="A1146" s="2">
        <v>44658</v>
      </c>
      <c r="C1146">
        <v>4</v>
      </c>
      <c r="E1146">
        <v>7.5</v>
      </c>
      <c r="H1146" s="7"/>
      <c r="I1146">
        <f t="shared" si="315"/>
        <v>11.5</v>
      </c>
      <c r="O1146">
        <f>SUM($C1146:$D1146)</f>
        <v>4</v>
      </c>
      <c r="R1146">
        <f>SUM(E1146:F1146)</f>
        <v>7.5</v>
      </c>
      <c r="S1146" t="s">
        <v>796</v>
      </c>
    </row>
    <row r="1147" spans="1:19" x14ac:dyDescent="0.45">
      <c r="A1147" s="2">
        <v>44659</v>
      </c>
      <c r="C1147">
        <v>2.5</v>
      </c>
      <c r="E1147">
        <v>7.5</v>
      </c>
      <c r="H1147" s="7"/>
      <c r="I1147">
        <f t="shared" si="315"/>
        <v>10</v>
      </c>
      <c r="O1147">
        <f>SUM($C1147:$D1147)</f>
        <v>2.5</v>
      </c>
      <c r="R1147">
        <f>SUM(E1147:F1147)</f>
        <v>7.5</v>
      </c>
    </row>
    <row r="1148" spans="1:19" x14ac:dyDescent="0.45">
      <c r="B1148">
        <f t="shared" ref="B1148:H1148" si="316">SUM(B1143:B1147)</f>
        <v>0</v>
      </c>
      <c r="C1148">
        <f t="shared" si="316"/>
        <v>22.5</v>
      </c>
      <c r="D1148">
        <f t="shared" si="316"/>
        <v>0</v>
      </c>
      <c r="E1148">
        <f t="shared" si="316"/>
        <v>37.5</v>
      </c>
      <c r="F1148">
        <f t="shared" si="316"/>
        <v>0</v>
      </c>
      <c r="G1148">
        <f t="shared" si="316"/>
        <v>0</v>
      </c>
      <c r="H1148">
        <f t="shared" si="316"/>
        <v>0</v>
      </c>
      <c r="I1148">
        <f t="shared" si="315"/>
        <v>60</v>
      </c>
      <c r="K1148">
        <f>SUM(E1148:F1148)</f>
        <v>37.5</v>
      </c>
      <c r="L1148">
        <f>SUM($K$1139:K1148)/7.5</f>
        <v>6</v>
      </c>
      <c r="M1148">
        <f>110-L1148</f>
        <v>104</v>
      </c>
      <c r="N1148">
        <f>D1148</f>
        <v>0</v>
      </c>
      <c r="O1148">
        <f>SUM($N$248:$N1148)</f>
        <v>102</v>
      </c>
    </row>
    <row r="1149" spans="1:19" x14ac:dyDescent="0.45">
      <c r="B1149" s="6">
        <f t="shared" ref="B1149:H1149" si="317">B1148/37.5</f>
        <v>0</v>
      </c>
      <c r="C1149" s="6">
        <f t="shared" si="317"/>
        <v>0.6</v>
      </c>
      <c r="D1149" s="6">
        <f t="shared" si="317"/>
        <v>0</v>
      </c>
      <c r="E1149" s="6">
        <f t="shared" si="317"/>
        <v>1</v>
      </c>
      <c r="F1149" s="6">
        <f t="shared" si="317"/>
        <v>0</v>
      </c>
      <c r="G1149" s="6">
        <f t="shared" si="317"/>
        <v>0</v>
      </c>
      <c r="H1149" s="6">
        <f t="shared" si="317"/>
        <v>0</v>
      </c>
    </row>
    <row r="1151" spans="1:19" x14ac:dyDescent="0.45">
      <c r="C1151" t="s">
        <v>14</v>
      </c>
      <c r="D1151" t="s">
        <v>68</v>
      </c>
      <c r="E1151" t="s">
        <v>15</v>
      </c>
      <c r="F1151" t="s">
        <v>329</v>
      </c>
      <c r="G1151" t="s">
        <v>16</v>
      </c>
      <c r="H1151" t="s">
        <v>238</v>
      </c>
    </row>
    <row r="1152" spans="1:19" x14ac:dyDescent="0.45">
      <c r="A1152" s="2">
        <v>44662</v>
      </c>
      <c r="C1152">
        <v>5</v>
      </c>
      <c r="E1152">
        <v>7.5</v>
      </c>
      <c r="H1152" s="11"/>
      <c r="I1152">
        <f t="shared" ref="I1152:I1157" si="318">SUM(B1152:H1152)</f>
        <v>12.5</v>
      </c>
      <c r="O1152">
        <f>SUM($C1152:$D1152)</f>
        <v>5</v>
      </c>
      <c r="R1152">
        <f>SUM(E1152:F1152)</f>
        <v>7.5</v>
      </c>
      <c r="S1152" t="s">
        <v>802</v>
      </c>
    </row>
    <row r="1153" spans="1:19" x14ac:dyDescent="0.45">
      <c r="A1153" s="2">
        <v>44663</v>
      </c>
      <c r="C1153">
        <v>3</v>
      </c>
      <c r="E1153">
        <v>7.5</v>
      </c>
      <c r="G1153">
        <v>0.5</v>
      </c>
      <c r="I1153">
        <f t="shared" si="318"/>
        <v>11</v>
      </c>
      <c r="O1153">
        <f>SUM($C1153:$D1153)</f>
        <v>3</v>
      </c>
      <c r="R1153">
        <f>SUM(E1153:F1153)</f>
        <v>7.5</v>
      </c>
      <c r="S1153" t="s">
        <v>804</v>
      </c>
    </row>
    <row r="1154" spans="1:19" x14ac:dyDescent="0.45">
      <c r="A1154" s="2">
        <v>44664</v>
      </c>
      <c r="C1154">
        <v>5</v>
      </c>
      <c r="E1154">
        <v>7.5</v>
      </c>
      <c r="I1154">
        <f t="shared" si="318"/>
        <v>12.5</v>
      </c>
      <c r="O1154">
        <f>SUM($C1154:$D1154)</f>
        <v>5</v>
      </c>
      <c r="R1154">
        <f>SUM(E1154:F1154)</f>
        <v>7.5</v>
      </c>
      <c r="S1154" t="s">
        <v>803</v>
      </c>
    </row>
    <row r="1155" spans="1:19" x14ac:dyDescent="0.45">
      <c r="A1155" s="2">
        <v>44665</v>
      </c>
      <c r="C1155">
        <v>5</v>
      </c>
      <c r="E1155">
        <v>7.5</v>
      </c>
      <c r="G1155">
        <v>1</v>
      </c>
      <c r="H1155" s="7"/>
      <c r="I1155">
        <f t="shared" si="318"/>
        <v>13.5</v>
      </c>
      <c r="O1155">
        <f>SUM($C1155:$D1155)</f>
        <v>5</v>
      </c>
      <c r="R1155">
        <f>SUM(E1155:F1155)</f>
        <v>7.5</v>
      </c>
      <c r="S1155" t="s">
        <v>802</v>
      </c>
    </row>
    <row r="1156" spans="1:19" x14ac:dyDescent="0.45">
      <c r="A1156" s="2">
        <v>44666</v>
      </c>
      <c r="G1156">
        <v>7.5</v>
      </c>
      <c r="H1156" s="7"/>
      <c r="I1156">
        <f t="shared" si="318"/>
        <v>7.5</v>
      </c>
      <c r="O1156">
        <f>SUM($C1156:$D1156)</f>
        <v>0</v>
      </c>
      <c r="R1156">
        <f>SUM(E1156:F1156)</f>
        <v>0</v>
      </c>
    </row>
    <row r="1157" spans="1:19" x14ac:dyDescent="0.45">
      <c r="B1157">
        <f t="shared" ref="B1157:H1157" si="319">SUM(B1152:B1156)</f>
        <v>0</v>
      </c>
      <c r="C1157">
        <f t="shared" si="319"/>
        <v>18</v>
      </c>
      <c r="D1157">
        <f t="shared" si="319"/>
        <v>0</v>
      </c>
      <c r="E1157">
        <f t="shared" si="319"/>
        <v>30</v>
      </c>
      <c r="F1157">
        <f t="shared" si="319"/>
        <v>0</v>
      </c>
      <c r="G1157">
        <f t="shared" si="319"/>
        <v>9</v>
      </c>
      <c r="H1157">
        <f t="shared" si="319"/>
        <v>0</v>
      </c>
      <c r="I1157">
        <f t="shared" si="318"/>
        <v>57</v>
      </c>
      <c r="K1157">
        <f>SUM(E1157:F1157)</f>
        <v>30</v>
      </c>
      <c r="L1157">
        <f>SUM($K$1139:K1157)/7.5</f>
        <v>10</v>
      </c>
      <c r="M1157">
        <f>110-L1157</f>
        <v>100</v>
      </c>
      <c r="N1157">
        <f>D1157</f>
        <v>0</v>
      </c>
      <c r="O1157">
        <f>SUM($N$248:$N1157)</f>
        <v>102</v>
      </c>
    </row>
    <row r="1158" spans="1:19" x14ac:dyDescent="0.45">
      <c r="B1158" s="6">
        <f t="shared" ref="B1158:H1158" si="320">B1157/37.5</f>
        <v>0</v>
      </c>
      <c r="C1158" s="6">
        <f t="shared" si="320"/>
        <v>0.48</v>
      </c>
      <c r="D1158" s="6">
        <f t="shared" si="320"/>
        <v>0</v>
      </c>
      <c r="E1158" s="6">
        <f t="shared" si="320"/>
        <v>0.8</v>
      </c>
      <c r="F1158" s="6">
        <f t="shared" si="320"/>
        <v>0</v>
      </c>
      <c r="G1158" s="6">
        <f t="shared" si="320"/>
        <v>0.24</v>
      </c>
      <c r="H1158" s="6">
        <f t="shared" si="320"/>
        <v>0</v>
      </c>
    </row>
    <row r="1160" spans="1:19" x14ac:dyDescent="0.45">
      <c r="C1160" t="s">
        <v>14</v>
      </c>
      <c r="D1160" t="s">
        <v>68</v>
      </c>
      <c r="E1160" t="s">
        <v>15</v>
      </c>
      <c r="F1160" t="s">
        <v>329</v>
      </c>
      <c r="G1160" t="s">
        <v>16</v>
      </c>
      <c r="H1160" t="s">
        <v>238</v>
      </c>
    </row>
    <row r="1161" spans="1:19" x14ac:dyDescent="0.45">
      <c r="A1161" s="2">
        <v>44669</v>
      </c>
      <c r="E1161">
        <v>7.5</v>
      </c>
      <c r="H1161" s="11"/>
      <c r="I1161">
        <f t="shared" ref="I1161:I1166" si="321">SUM(B1161:H1161)</f>
        <v>7.5</v>
      </c>
      <c r="O1161">
        <f>SUM($C1161:$D1161)</f>
        <v>0</v>
      </c>
      <c r="R1161">
        <f>SUM(E1161:F1161)</f>
        <v>7.5</v>
      </c>
      <c r="S1161" t="s">
        <v>807</v>
      </c>
    </row>
    <row r="1162" spans="1:19" x14ac:dyDescent="0.45">
      <c r="A1162" s="2">
        <v>44670</v>
      </c>
      <c r="C1162">
        <v>4</v>
      </c>
      <c r="E1162">
        <v>2</v>
      </c>
      <c r="F1162">
        <v>1</v>
      </c>
      <c r="G1162">
        <v>0.5</v>
      </c>
      <c r="I1162">
        <f t="shared" si="321"/>
        <v>7.5</v>
      </c>
      <c r="O1162">
        <f>SUM($C1162:$D1162)</f>
        <v>4</v>
      </c>
      <c r="R1162">
        <f>SUM(E1162:F1162)</f>
        <v>3</v>
      </c>
      <c r="S1162" t="s">
        <v>808</v>
      </c>
    </row>
    <row r="1163" spans="1:19" x14ac:dyDescent="0.45">
      <c r="A1163" s="2">
        <v>44671</v>
      </c>
      <c r="C1163">
        <v>1</v>
      </c>
      <c r="E1163">
        <v>6.5</v>
      </c>
      <c r="F1163">
        <v>1</v>
      </c>
      <c r="I1163">
        <f t="shared" si="321"/>
        <v>8.5</v>
      </c>
      <c r="O1163">
        <f>SUM($C1163:$D1163)</f>
        <v>1</v>
      </c>
      <c r="R1163">
        <f>SUM(E1163:F1163)</f>
        <v>7.5</v>
      </c>
      <c r="S1163" t="s">
        <v>803</v>
      </c>
    </row>
    <row r="1164" spans="1:19" x14ac:dyDescent="0.45">
      <c r="A1164" s="2">
        <v>44672</v>
      </c>
      <c r="C1164">
        <v>1</v>
      </c>
      <c r="E1164">
        <v>5.5</v>
      </c>
      <c r="F1164">
        <v>1</v>
      </c>
      <c r="G1164">
        <v>2</v>
      </c>
      <c r="H1164" s="7"/>
      <c r="I1164">
        <f t="shared" si="321"/>
        <v>9.5</v>
      </c>
      <c r="O1164">
        <f>SUM($C1164:$D1164)</f>
        <v>1</v>
      </c>
      <c r="R1164">
        <f>SUM(E1164:F1164)</f>
        <v>6.5</v>
      </c>
      <c r="S1164" t="s">
        <v>809</v>
      </c>
    </row>
    <row r="1165" spans="1:19" x14ac:dyDescent="0.45">
      <c r="A1165" s="2">
        <v>44673</v>
      </c>
      <c r="C1165">
        <v>2</v>
      </c>
      <c r="E1165">
        <v>6.5</v>
      </c>
      <c r="H1165" s="7"/>
      <c r="I1165">
        <f t="shared" si="321"/>
        <v>8.5</v>
      </c>
      <c r="O1165">
        <f>SUM($C1165:$D1165)</f>
        <v>2</v>
      </c>
      <c r="R1165">
        <f>SUM(E1165:F1165)</f>
        <v>6.5</v>
      </c>
      <c r="S1165" t="s">
        <v>810</v>
      </c>
    </row>
    <row r="1166" spans="1:19" x14ac:dyDescent="0.45">
      <c r="B1166">
        <f t="shared" ref="B1166:H1166" si="322">SUM(B1161:B1165)</f>
        <v>0</v>
      </c>
      <c r="C1166">
        <f t="shared" si="322"/>
        <v>8</v>
      </c>
      <c r="D1166">
        <f t="shared" si="322"/>
        <v>0</v>
      </c>
      <c r="E1166">
        <f t="shared" si="322"/>
        <v>28</v>
      </c>
      <c r="F1166">
        <f t="shared" si="322"/>
        <v>3</v>
      </c>
      <c r="G1166">
        <f>SUM(G1162:G1165)</f>
        <v>2.5</v>
      </c>
      <c r="H1166">
        <f t="shared" si="322"/>
        <v>0</v>
      </c>
      <c r="I1166">
        <f t="shared" si="321"/>
        <v>41.5</v>
      </c>
      <c r="K1166">
        <f>SUM(E1166:F1166)</f>
        <v>31</v>
      </c>
      <c r="L1166">
        <f>SUM($K$1139:K1166)/7.5</f>
        <v>14.133333333333333</v>
      </c>
      <c r="M1166">
        <f>110-L1166</f>
        <v>95.866666666666674</v>
      </c>
      <c r="N1166">
        <f>D1166</f>
        <v>0</v>
      </c>
      <c r="O1166">
        <f>SUM($N$248:$N1166)</f>
        <v>102</v>
      </c>
    </row>
    <row r="1167" spans="1:19" x14ac:dyDescent="0.45">
      <c r="B1167" s="6">
        <f t="shared" ref="B1167:H1167" si="323">B1166/37.5</f>
        <v>0</v>
      </c>
      <c r="C1167" s="6">
        <f t="shared" si="323"/>
        <v>0.21333333333333335</v>
      </c>
      <c r="D1167" s="6">
        <f t="shared" si="323"/>
        <v>0</v>
      </c>
      <c r="E1167" s="6">
        <f t="shared" si="323"/>
        <v>0.7466666666666667</v>
      </c>
      <c r="F1167" s="6">
        <f t="shared" si="323"/>
        <v>0.08</v>
      </c>
      <c r="G1167" s="6">
        <f t="shared" si="323"/>
        <v>6.6666666666666666E-2</v>
      </c>
      <c r="H1167" s="6">
        <f t="shared" si="323"/>
        <v>0</v>
      </c>
    </row>
    <row r="1169" spans="1:19" x14ac:dyDescent="0.45">
      <c r="C1169" t="s">
        <v>14</v>
      </c>
      <c r="D1169" t="s">
        <v>68</v>
      </c>
      <c r="E1169" t="s">
        <v>15</v>
      </c>
      <c r="F1169" t="s">
        <v>329</v>
      </c>
      <c r="G1169" t="s">
        <v>16</v>
      </c>
      <c r="H1169" t="s">
        <v>238</v>
      </c>
    </row>
    <row r="1170" spans="1:19" x14ac:dyDescent="0.45">
      <c r="A1170" s="2">
        <v>44676</v>
      </c>
      <c r="C1170">
        <v>1</v>
      </c>
      <c r="E1170">
        <v>7</v>
      </c>
      <c r="H1170" s="11"/>
      <c r="I1170">
        <f t="shared" ref="I1170:I1175" si="324">SUM(B1170:H1170)</f>
        <v>8</v>
      </c>
      <c r="O1170">
        <f>SUM($C1170:$D1170)</f>
        <v>1</v>
      </c>
      <c r="R1170">
        <f>SUM(E1170:F1170)</f>
        <v>7</v>
      </c>
      <c r="S1170" t="s">
        <v>813</v>
      </c>
    </row>
    <row r="1171" spans="1:19" x14ac:dyDescent="0.45">
      <c r="A1171" s="2">
        <v>44677</v>
      </c>
      <c r="C1171">
        <v>3</v>
      </c>
      <c r="E1171">
        <v>4</v>
      </c>
      <c r="G1171">
        <v>1</v>
      </c>
      <c r="I1171">
        <f t="shared" si="324"/>
        <v>8</v>
      </c>
      <c r="O1171">
        <f>SUM($C1171:$D1171)</f>
        <v>3</v>
      </c>
      <c r="R1171">
        <f>SUM(E1171:F1171)</f>
        <v>4</v>
      </c>
      <c r="S1171" t="s">
        <v>814</v>
      </c>
    </row>
    <row r="1172" spans="1:19" x14ac:dyDescent="0.45">
      <c r="A1172" s="2">
        <v>44678</v>
      </c>
      <c r="C1172">
        <v>3</v>
      </c>
      <c r="E1172">
        <v>3</v>
      </c>
      <c r="F1172">
        <v>2</v>
      </c>
      <c r="I1172">
        <f t="shared" si="324"/>
        <v>8</v>
      </c>
      <c r="O1172">
        <f>SUM($C1172:$D1172)</f>
        <v>3</v>
      </c>
      <c r="R1172">
        <f>SUM(E1172:F1172)</f>
        <v>5</v>
      </c>
      <c r="S1172" t="s">
        <v>815</v>
      </c>
    </row>
    <row r="1173" spans="1:19" x14ac:dyDescent="0.45">
      <c r="A1173" s="2">
        <v>44679</v>
      </c>
      <c r="C1173">
        <v>3</v>
      </c>
      <c r="E1173">
        <v>2</v>
      </c>
      <c r="F1173">
        <v>2</v>
      </c>
      <c r="G1173">
        <v>1</v>
      </c>
      <c r="H1173" s="7"/>
      <c r="I1173">
        <f t="shared" si="324"/>
        <v>8</v>
      </c>
      <c r="O1173">
        <f>SUM($C1173:$D1173)</f>
        <v>3</v>
      </c>
      <c r="R1173">
        <f>SUM(E1173:F1173)</f>
        <v>4</v>
      </c>
      <c r="S1173" t="s">
        <v>816</v>
      </c>
    </row>
    <row r="1174" spans="1:19" x14ac:dyDescent="0.45">
      <c r="A1174" s="2">
        <v>44680</v>
      </c>
      <c r="C1174">
        <v>3</v>
      </c>
      <c r="E1174">
        <v>4</v>
      </c>
      <c r="F1174">
        <v>1</v>
      </c>
      <c r="H1174" s="7"/>
      <c r="I1174">
        <f t="shared" si="324"/>
        <v>8</v>
      </c>
      <c r="O1174">
        <f>SUM($C1174:$D1174)</f>
        <v>3</v>
      </c>
      <c r="R1174">
        <f>SUM(E1174:F1174)</f>
        <v>5</v>
      </c>
      <c r="S1174" t="s">
        <v>817</v>
      </c>
    </row>
    <row r="1175" spans="1:19" x14ac:dyDescent="0.45">
      <c r="B1175">
        <f>SUM(B1170:B1174)</f>
        <v>0</v>
      </c>
      <c r="C1175">
        <f>SUM(C1170:C1174)</f>
        <v>13</v>
      </c>
      <c r="D1175">
        <f>SUM(D1170:D1174)</f>
        <v>0</v>
      </c>
      <c r="E1175">
        <f>SUM(E1170:E1174)</f>
        <v>20</v>
      </c>
      <c r="F1175">
        <f>SUM(F1170:F1174)</f>
        <v>5</v>
      </c>
      <c r="G1175">
        <f>SUM(G1171:G1174)</f>
        <v>2</v>
      </c>
      <c r="H1175">
        <f>SUM(H1170:H1174)</f>
        <v>0</v>
      </c>
      <c r="I1175">
        <f t="shared" si="324"/>
        <v>40</v>
      </c>
      <c r="K1175">
        <f>SUM(E1175:F1175)</f>
        <v>25</v>
      </c>
      <c r="L1175">
        <f>SUM($K$1139:K1175)/7.5</f>
        <v>17.466666666666665</v>
      </c>
      <c r="M1175">
        <f>110-L1175</f>
        <v>92.533333333333331</v>
      </c>
      <c r="N1175">
        <f>D1175</f>
        <v>0</v>
      </c>
      <c r="O1175">
        <f>SUM($N$248:$N1175)</f>
        <v>102</v>
      </c>
    </row>
    <row r="1176" spans="1:19" x14ac:dyDescent="0.45">
      <c r="B1176" s="6">
        <f t="shared" ref="B1176:H1176" si="325">B1175/37.5</f>
        <v>0</v>
      </c>
      <c r="C1176" s="6">
        <f t="shared" si="325"/>
        <v>0.34666666666666668</v>
      </c>
      <c r="D1176" s="6">
        <f t="shared" si="325"/>
        <v>0</v>
      </c>
      <c r="E1176" s="6">
        <f t="shared" si="325"/>
        <v>0.53333333333333333</v>
      </c>
      <c r="F1176" s="6">
        <f t="shared" si="325"/>
        <v>0.13333333333333333</v>
      </c>
      <c r="G1176" s="6">
        <f t="shared" si="325"/>
        <v>5.3333333333333337E-2</v>
      </c>
      <c r="H1176" s="6">
        <f t="shared" si="325"/>
        <v>0</v>
      </c>
    </row>
    <row r="1178" spans="1:19" x14ac:dyDescent="0.45">
      <c r="C1178" t="s">
        <v>14</v>
      </c>
      <c r="D1178" t="s">
        <v>68</v>
      </c>
      <c r="E1178" t="s">
        <v>15</v>
      </c>
      <c r="F1178" t="s">
        <v>329</v>
      </c>
      <c r="G1178" t="s">
        <v>16</v>
      </c>
      <c r="H1178" t="s">
        <v>238</v>
      </c>
    </row>
    <row r="1179" spans="1:19" x14ac:dyDescent="0.45">
      <c r="A1179" s="2">
        <v>44683</v>
      </c>
      <c r="C1179">
        <v>4</v>
      </c>
      <c r="E1179">
        <v>4</v>
      </c>
      <c r="H1179" s="11"/>
      <c r="I1179">
        <f t="shared" ref="I1179:I1184" si="326">SUM(B1179:H1179)</f>
        <v>8</v>
      </c>
      <c r="O1179">
        <f>SUM($C1179:$D1179)</f>
        <v>4</v>
      </c>
      <c r="R1179">
        <f>SUM(E1179:F1179)</f>
        <v>4</v>
      </c>
      <c r="S1179" t="s">
        <v>813</v>
      </c>
    </row>
    <row r="1180" spans="1:19" x14ac:dyDescent="0.45">
      <c r="A1180" s="2">
        <v>44684</v>
      </c>
      <c r="I1180">
        <f t="shared" si="326"/>
        <v>0</v>
      </c>
      <c r="O1180">
        <f>SUM($C1180:$D1180)</f>
        <v>0</v>
      </c>
      <c r="R1180">
        <f>SUM(E1180:F1180)</f>
        <v>0</v>
      </c>
    </row>
    <row r="1181" spans="1:19" x14ac:dyDescent="0.45">
      <c r="A1181" s="2">
        <v>44685</v>
      </c>
      <c r="I1181">
        <f t="shared" si="326"/>
        <v>0</v>
      </c>
      <c r="O1181">
        <f>SUM($C1181:$D1181)</f>
        <v>0</v>
      </c>
      <c r="R1181">
        <f>SUM(E1181:F1181)</f>
        <v>0</v>
      </c>
    </row>
    <row r="1182" spans="1:19" x14ac:dyDescent="0.45">
      <c r="A1182" s="2">
        <v>44686</v>
      </c>
      <c r="H1182" s="7"/>
      <c r="I1182">
        <f t="shared" si="326"/>
        <v>0</v>
      </c>
      <c r="O1182">
        <f>SUM($C1182:$D1182)</f>
        <v>0</v>
      </c>
      <c r="R1182">
        <f>SUM(E1182:F1182)</f>
        <v>0</v>
      </c>
    </row>
    <row r="1183" spans="1:19" x14ac:dyDescent="0.45">
      <c r="A1183" s="2">
        <v>44687</v>
      </c>
      <c r="H1183" s="7"/>
      <c r="I1183">
        <f t="shared" si="326"/>
        <v>0</v>
      </c>
      <c r="O1183">
        <f>SUM($C1183:$D1183)</f>
        <v>0</v>
      </c>
      <c r="R1183">
        <f>SUM(E1183:F1183)</f>
        <v>0</v>
      </c>
    </row>
    <row r="1184" spans="1:19" x14ac:dyDescent="0.45">
      <c r="B1184">
        <f>SUM(B1179:B1183)</f>
        <v>0</v>
      </c>
      <c r="C1184">
        <f>SUM(C1179:C1183)</f>
        <v>4</v>
      </c>
      <c r="D1184">
        <f>SUM(D1179:D1183)</f>
        <v>0</v>
      </c>
      <c r="E1184">
        <f>SUM(E1179:E1183)</f>
        <v>4</v>
      </c>
      <c r="F1184">
        <f>SUM(F1179:F1183)</f>
        <v>0</v>
      </c>
      <c r="G1184">
        <f>SUM(G1180:G1183)</f>
        <v>0</v>
      </c>
      <c r="H1184">
        <f>SUM(H1179:H1183)</f>
        <v>0</v>
      </c>
      <c r="I1184">
        <f t="shared" si="326"/>
        <v>8</v>
      </c>
      <c r="K1184">
        <f>SUM(E1184:F1184)</f>
        <v>4</v>
      </c>
      <c r="L1184">
        <f>SUM($K$1139:K1184)/7.5</f>
        <v>18</v>
      </c>
      <c r="M1184">
        <f>110-L1184</f>
        <v>92</v>
      </c>
      <c r="N1184">
        <f>D1184</f>
        <v>0</v>
      </c>
      <c r="O1184">
        <f>SUM($N$248:$N1184)</f>
        <v>102</v>
      </c>
    </row>
    <row r="1185" spans="1:19" x14ac:dyDescent="0.45">
      <c r="B1185" s="6">
        <f t="shared" ref="B1185:H1185" si="327">B1184/37.5</f>
        <v>0</v>
      </c>
      <c r="C1185" s="6">
        <f t="shared" si="327"/>
        <v>0.10666666666666667</v>
      </c>
      <c r="D1185" s="6">
        <f t="shared" si="327"/>
        <v>0</v>
      </c>
      <c r="E1185" s="6">
        <f t="shared" si="327"/>
        <v>0.10666666666666667</v>
      </c>
      <c r="F1185" s="6">
        <f t="shared" si="327"/>
        <v>0</v>
      </c>
      <c r="G1185" s="6">
        <f t="shared" si="327"/>
        <v>0</v>
      </c>
      <c r="H1185" s="6">
        <f t="shared" si="327"/>
        <v>0</v>
      </c>
    </row>
    <row r="1187" spans="1:19" x14ac:dyDescent="0.45">
      <c r="C1187" t="s">
        <v>14</v>
      </c>
      <c r="D1187" t="s">
        <v>68</v>
      </c>
      <c r="E1187" t="s">
        <v>15</v>
      </c>
      <c r="F1187" t="s">
        <v>329</v>
      </c>
      <c r="G1187" t="s">
        <v>16</v>
      </c>
      <c r="H1187" t="s">
        <v>238</v>
      </c>
    </row>
    <row r="1188" spans="1:19" x14ac:dyDescent="0.45">
      <c r="A1188" s="2">
        <v>44690</v>
      </c>
      <c r="C1188">
        <v>3</v>
      </c>
      <c r="E1188">
        <v>4</v>
      </c>
      <c r="F1188">
        <v>1</v>
      </c>
      <c r="H1188" s="11"/>
      <c r="I1188">
        <f t="shared" ref="I1188:I1193" si="328">SUM(B1188:H1188)</f>
        <v>8</v>
      </c>
      <c r="O1188">
        <f>SUM($C1188:$D1188)</f>
        <v>3</v>
      </c>
      <c r="R1188">
        <f>SUM(E1188:F1188)</f>
        <v>5</v>
      </c>
      <c r="S1188" t="s">
        <v>821</v>
      </c>
    </row>
    <row r="1189" spans="1:19" x14ac:dyDescent="0.45">
      <c r="A1189" s="2">
        <v>44691</v>
      </c>
      <c r="C1189">
        <v>1</v>
      </c>
      <c r="E1189">
        <v>4</v>
      </c>
      <c r="F1189">
        <v>2</v>
      </c>
      <c r="G1189">
        <v>1</v>
      </c>
      <c r="I1189">
        <f t="shared" si="328"/>
        <v>8</v>
      </c>
      <c r="O1189">
        <f>SUM($C1189:$D1189)</f>
        <v>1</v>
      </c>
      <c r="R1189">
        <f>SUM(E1189:F1189)</f>
        <v>6</v>
      </c>
      <c r="S1189" t="s">
        <v>826</v>
      </c>
    </row>
    <row r="1190" spans="1:19" x14ac:dyDescent="0.45">
      <c r="A1190" s="2">
        <v>44692</v>
      </c>
      <c r="C1190">
        <v>6</v>
      </c>
      <c r="E1190">
        <v>1</v>
      </c>
      <c r="F1190">
        <v>1</v>
      </c>
      <c r="I1190">
        <f t="shared" si="328"/>
        <v>8</v>
      </c>
      <c r="O1190">
        <f>SUM($C1190:$D1190)</f>
        <v>6</v>
      </c>
      <c r="R1190">
        <f>SUM(E1190:F1190)</f>
        <v>2</v>
      </c>
      <c r="S1190" t="s">
        <v>827</v>
      </c>
    </row>
    <row r="1191" spans="1:19" x14ac:dyDescent="0.45">
      <c r="A1191" s="2">
        <v>44693</v>
      </c>
      <c r="C1191">
        <v>6</v>
      </c>
      <c r="E1191">
        <v>1</v>
      </c>
      <c r="F1191">
        <v>1</v>
      </c>
      <c r="H1191" s="7"/>
      <c r="I1191">
        <f t="shared" si="328"/>
        <v>8</v>
      </c>
      <c r="O1191">
        <f>SUM($C1191:$D1191)</f>
        <v>6</v>
      </c>
      <c r="R1191">
        <f>SUM(E1191:F1191)</f>
        <v>2</v>
      </c>
      <c r="S1191" t="s">
        <v>828</v>
      </c>
    </row>
    <row r="1192" spans="1:19" x14ac:dyDescent="0.45">
      <c r="A1192" s="2">
        <v>44694</v>
      </c>
      <c r="C1192">
        <v>4</v>
      </c>
      <c r="E1192">
        <v>4</v>
      </c>
      <c r="H1192" s="7"/>
      <c r="I1192">
        <f t="shared" si="328"/>
        <v>8</v>
      </c>
      <c r="O1192">
        <f>SUM($C1192:$D1192)</f>
        <v>4</v>
      </c>
      <c r="R1192">
        <f>SUM(E1192:F1192)</f>
        <v>4</v>
      </c>
      <c r="S1192" t="s">
        <v>829</v>
      </c>
    </row>
    <row r="1193" spans="1:19" x14ac:dyDescent="0.45">
      <c r="B1193">
        <f>SUM(B1188:B1192)</f>
        <v>0</v>
      </c>
      <c r="C1193">
        <f>SUM(C1188:C1192)</f>
        <v>20</v>
      </c>
      <c r="D1193">
        <f>SUM(D1188:D1192)</f>
        <v>0</v>
      </c>
      <c r="E1193">
        <f>SUM(E1188:E1192)</f>
        <v>14</v>
      </c>
      <c r="F1193">
        <f>SUM(F1188:F1192)</f>
        <v>5</v>
      </c>
      <c r="G1193">
        <f>SUM(G1189:G1192)</f>
        <v>1</v>
      </c>
      <c r="H1193">
        <f>SUM(H1188:H1192)</f>
        <v>0</v>
      </c>
      <c r="I1193">
        <f t="shared" si="328"/>
        <v>40</v>
      </c>
      <c r="K1193">
        <f>SUM(E1193:F1193)</f>
        <v>19</v>
      </c>
      <c r="L1193">
        <f>SUM($K$1139:K1193)/7.5</f>
        <v>20.533333333333335</v>
      </c>
      <c r="M1193">
        <f>110-L1193</f>
        <v>89.466666666666669</v>
      </c>
      <c r="N1193">
        <f>D1193</f>
        <v>0</v>
      </c>
      <c r="O1193">
        <f>SUM($N$248:$N1193)</f>
        <v>102</v>
      </c>
    </row>
    <row r="1194" spans="1:19" x14ac:dyDescent="0.45">
      <c r="B1194" s="6">
        <f t="shared" ref="B1194:H1194" si="329">B1193/37.5</f>
        <v>0</v>
      </c>
      <c r="C1194" s="6">
        <f t="shared" si="329"/>
        <v>0.53333333333333333</v>
      </c>
      <c r="D1194" s="6">
        <f t="shared" si="329"/>
        <v>0</v>
      </c>
      <c r="E1194" s="6">
        <f t="shared" si="329"/>
        <v>0.37333333333333335</v>
      </c>
      <c r="F1194" s="6">
        <f t="shared" si="329"/>
        <v>0.13333333333333333</v>
      </c>
      <c r="G1194" s="6">
        <f t="shared" si="329"/>
        <v>2.6666666666666668E-2</v>
      </c>
      <c r="H1194" s="6">
        <f t="shared" si="329"/>
        <v>0</v>
      </c>
    </row>
    <row r="1196" spans="1:19" x14ac:dyDescent="0.45">
      <c r="C1196" t="s">
        <v>14</v>
      </c>
      <c r="D1196" t="s">
        <v>68</v>
      </c>
      <c r="E1196" t="s">
        <v>15</v>
      </c>
      <c r="F1196" t="s">
        <v>329</v>
      </c>
      <c r="G1196" t="s">
        <v>16</v>
      </c>
      <c r="H1196" t="s">
        <v>238</v>
      </c>
    </row>
    <row r="1197" spans="1:19" x14ac:dyDescent="0.45">
      <c r="A1197" s="2">
        <v>44697</v>
      </c>
      <c r="C1197">
        <v>3</v>
      </c>
      <c r="E1197">
        <v>4</v>
      </c>
      <c r="H1197" s="11"/>
      <c r="I1197">
        <f t="shared" ref="I1197:I1202" si="330">SUM(B1197:H1197)</f>
        <v>7</v>
      </c>
      <c r="O1197">
        <f>SUM($C1197:$D1197)</f>
        <v>3</v>
      </c>
      <c r="R1197">
        <f>SUM(E1197:F1197)</f>
        <v>4</v>
      </c>
      <c r="S1197" t="s">
        <v>836</v>
      </c>
    </row>
    <row r="1198" spans="1:19" x14ac:dyDescent="0.45">
      <c r="A1198" s="2">
        <v>44698</v>
      </c>
      <c r="C1198">
        <v>4</v>
      </c>
      <c r="E1198">
        <v>2</v>
      </c>
      <c r="F1198">
        <v>3</v>
      </c>
      <c r="I1198">
        <f t="shared" si="330"/>
        <v>9</v>
      </c>
      <c r="O1198">
        <f>SUM($C1198:$D1198)</f>
        <v>4</v>
      </c>
      <c r="R1198">
        <f>SUM(E1198:F1198)</f>
        <v>5</v>
      </c>
      <c r="S1198" t="s">
        <v>837</v>
      </c>
    </row>
    <row r="1199" spans="1:19" x14ac:dyDescent="0.45">
      <c r="A1199" s="2">
        <v>44699</v>
      </c>
      <c r="C1199">
        <v>3</v>
      </c>
      <c r="E1199">
        <v>5</v>
      </c>
      <c r="F1199">
        <v>1</v>
      </c>
      <c r="I1199">
        <f t="shared" si="330"/>
        <v>9</v>
      </c>
      <c r="O1199">
        <f>SUM($C1199:$D1199)</f>
        <v>3</v>
      </c>
      <c r="R1199">
        <f>SUM(E1199:F1199)</f>
        <v>6</v>
      </c>
      <c r="S1199" t="s">
        <v>838</v>
      </c>
    </row>
    <row r="1200" spans="1:19" x14ac:dyDescent="0.45">
      <c r="A1200" s="2">
        <v>44700</v>
      </c>
      <c r="C1200">
        <v>2</v>
      </c>
      <c r="E1200">
        <v>4</v>
      </c>
      <c r="G1200">
        <v>1</v>
      </c>
      <c r="H1200" s="7"/>
      <c r="I1200">
        <f t="shared" si="330"/>
        <v>7</v>
      </c>
      <c r="O1200">
        <f>SUM($C1200:$D1200)</f>
        <v>2</v>
      </c>
      <c r="R1200">
        <f>SUM(E1200:F1200)</f>
        <v>4</v>
      </c>
      <c r="S1200" t="s">
        <v>839</v>
      </c>
    </row>
    <row r="1201" spans="1:19" x14ac:dyDescent="0.45">
      <c r="A1201" s="2">
        <v>44701</v>
      </c>
      <c r="H1201" s="7">
        <v>7.5</v>
      </c>
      <c r="I1201">
        <f t="shared" si="330"/>
        <v>7.5</v>
      </c>
      <c r="O1201">
        <f>SUM($C1201:$D1201)</f>
        <v>0</v>
      </c>
      <c r="R1201">
        <f>SUM(E1201:F1201)</f>
        <v>0</v>
      </c>
    </row>
    <row r="1202" spans="1:19" x14ac:dyDescent="0.45">
      <c r="B1202">
        <f>SUM(B1197:B1201)</f>
        <v>0</v>
      </c>
      <c r="C1202">
        <f>SUM(C1197:C1201)</f>
        <v>12</v>
      </c>
      <c r="D1202">
        <f>SUM(D1197:D1201)</f>
        <v>0</v>
      </c>
      <c r="E1202">
        <f>SUM(E1197:E1201)</f>
        <v>15</v>
      </c>
      <c r="F1202">
        <f>SUM(F1197:F1201)</f>
        <v>4</v>
      </c>
      <c r="G1202">
        <f>SUM(G1198:G1201)</f>
        <v>1</v>
      </c>
      <c r="H1202">
        <f>SUM(H1197:H1201)</f>
        <v>7.5</v>
      </c>
      <c r="I1202">
        <f t="shared" si="330"/>
        <v>39.5</v>
      </c>
      <c r="K1202">
        <f>SUM(E1202:F1202)</f>
        <v>19</v>
      </c>
      <c r="L1202">
        <f>SUM($K$1139:K1202)/7.5</f>
        <v>23.066666666666666</v>
      </c>
      <c r="M1202">
        <f>110-L1202</f>
        <v>86.933333333333337</v>
      </c>
      <c r="N1202">
        <f>D1202</f>
        <v>0</v>
      </c>
      <c r="O1202">
        <f>SUM($N$248:$N1202)</f>
        <v>102</v>
      </c>
    </row>
    <row r="1203" spans="1:19" x14ac:dyDescent="0.45">
      <c r="B1203" s="6">
        <f t="shared" ref="B1203:H1203" si="331">B1202/37.5</f>
        <v>0</v>
      </c>
      <c r="C1203" s="6">
        <f t="shared" si="331"/>
        <v>0.32</v>
      </c>
      <c r="D1203" s="6">
        <f t="shared" si="331"/>
        <v>0</v>
      </c>
      <c r="E1203" s="6">
        <f t="shared" si="331"/>
        <v>0.4</v>
      </c>
      <c r="F1203" s="6">
        <f t="shared" si="331"/>
        <v>0.10666666666666667</v>
      </c>
      <c r="G1203" s="6">
        <f t="shared" si="331"/>
        <v>2.6666666666666668E-2</v>
      </c>
      <c r="H1203" s="6">
        <f t="shared" si="331"/>
        <v>0.2</v>
      </c>
    </row>
    <row r="1204" spans="1:19" x14ac:dyDescent="0.45">
      <c r="B1204" s="2"/>
      <c r="C1204" s="2"/>
      <c r="D1204" s="2"/>
      <c r="E1204" s="2"/>
      <c r="F1204" s="2"/>
    </row>
    <row r="1205" spans="1:19" x14ac:dyDescent="0.45">
      <c r="C1205" t="s">
        <v>14</v>
      </c>
      <c r="D1205" t="s">
        <v>68</v>
      </c>
      <c r="E1205" t="s">
        <v>15</v>
      </c>
      <c r="F1205" t="s">
        <v>329</v>
      </c>
      <c r="G1205" t="s">
        <v>16</v>
      </c>
      <c r="H1205" t="s">
        <v>238</v>
      </c>
    </row>
    <row r="1206" spans="1:19" x14ac:dyDescent="0.45">
      <c r="A1206" s="2">
        <v>44704</v>
      </c>
      <c r="H1206" s="7">
        <v>7.5</v>
      </c>
      <c r="I1206">
        <f t="shared" ref="I1206:I1211" si="332">SUM(B1206:H1206)</f>
        <v>7.5</v>
      </c>
      <c r="O1206">
        <f>SUM($C1206:$D1206)</f>
        <v>0</v>
      </c>
      <c r="R1206">
        <f>SUM(E1206:F1206)</f>
        <v>0</v>
      </c>
    </row>
    <row r="1207" spans="1:19" x14ac:dyDescent="0.45">
      <c r="A1207" s="2">
        <v>44705</v>
      </c>
      <c r="C1207">
        <v>5</v>
      </c>
      <c r="E1207">
        <v>3</v>
      </c>
      <c r="I1207">
        <f t="shared" si="332"/>
        <v>8</v>
      </c>
      <c r="O1207">
        <f>SUM($C1207:$D1207)</f>
        <v>5</v>
      </c>
      <c r="R1207">
        <f>SUM(E1207:F1207)</f>
        <v>3</v>
      </c>
      <c r="S1207" t="s">
        <v>843</v>
      </c>
    </row>
    <row r="1208" spans="1:19" x14ac:dyDescent="0.45">
      <c r="A1208" s="2">
        <v>44706</v>
      </c>
      <c r="C1208">
        <v>1</v>
      </c>
      <c r="E1208">
        <v>6</v>
      </c>
      <c r="F1208">
        <v>1</v>
      </c>
      <c r="I1208">
        <f t="shared" si="332"/>
        <v>8</v>
      </c>
      <c r="O1208">
        <f>SUM($C1208:$D1208)</f>
        <v>1</v>
      </c>
      <c r="R1208">
        <f>SUM(E1208:F1208)</f>
        <v>7</v>
      </c>
      <c r="S1208" t="s">
        <v>838</v>
      </c>
    </row>
    <row r="1209" spans="1:19" x14ac:dyDescent="0.45">
      <c r="A1209" s="2">
        <v>44707</v>
      </c>
      <c r="C1209">
        <v>1</v>
      </c>
      <c r="E1209">
        <v>6</v>
      </c>
      <c r="H1209" s="7"/>
      <c r="I1209">
        <f t="shared" si="332"/>
        <v>7</v>
      </c>
      <c r="O1209">
        <f>SUM($C1209:$D1209)</f>
        <v>1</v>
      </c>
      <c r="R1209">
        <f>SUM(E1209:F1209)</f>
        <v>6</v>
      </c>
      <c r="S1209" t="s">
        <v>844</v>
      </c>
    </row>
    <row r="1210" spans="1:19" x14ac:dyDescent="0.45">
      <c r="A1210" s="2">
        <v>44708</v>
      </c>
      <c r="C1210">
        <v>6</v>
      </c>
      <c r="E1210">
        <v>1</v>
      </c>
      <c r="F1210">
        <v>1</v>
      </c>
      <c r="I1210">
        <f t="shared" si="332"/>
        <v>8</v>
      </c>
      <c r="O1210">
        <f>SUM($C1210:$D1210)</f>
        <v>6</v>
      </c>
      <c r="R1210">
        <f>SUM(E1210:F1210)</f>
        <v>2</v>
      </c>
      <c r="S1210" t="s">
        <v>845</v>
      </c>
    </row>
    <row r="1211" spans="1:19" x14ac:dyDescent="0.45">
      <c r="B1211">
        <f>SUM(B1206:B1210)</f>
        <v>0</v>
      </c>
      <c r="C1211">
        <f>SUM(C1206:C1210)</f>
        <v>13</v>
      </c>
      <c r="D1211">
        <f>SUM(D1206:D1210)</f>
        <v>0</v>
      </c>
      <c r="E1211">
        <f>SUM(E1206:E1210)</f>
        <v>16</v>
      </c>
      <c r="F1211">
        <f>SUM(F1206:F1210)</f>
        <v>2</v>
      </c>
      <c r="G1211">
        <f>SUM(G1207:G1210)</f>
        <v>0</v>
      </c>
      <c r="H1211">
        <f>SUM(H1206:H1209)</f>
        <v>7.5</v>
      </c>
      <c r="I1211">
        <f t="shared" si="332"/>
        <v>38.5</v>
      </c>
      <c r="K1211">
        <f>SUM(E1211:F1211)</f>
        <v>18</v>
      </c>
      <c r="L1211">
        <f>SUM($K$1139:K1211)/7.5</f>
        <v>25.466666666666665</v>
      </c>
      <c r="M1211">
        <f>110-L1211</f>
        <v>84.533333333333331</v>
      </c>
      <c r="N1211">
        <f>D1211</f>
        <v>0</v>
      </c>
      <c r="O1211">
        <f>SUM($N$248:$N1211)</f>
        <v>102</v>
      </c>
    </row>
    <row r="1212" spans="1:19" x14ac:dyDescent="0.45">
      <c r="B1212" s="6">
        <f t="shared" ref="B1212:H1212" si="333">B1211/37.5</f>
        <v>0</v>
      </c>
      <c r="C1212" s="6">
        <f t="shared" si="333"/>
        <v>0.34666666666666668</v>
      </c>
      <c r="D1212" s="6">
        <f t="shared" si="333"/>
        <v>0</v>
      </c>
      <c r="E1212" s="6">
        <f t="shared" si="333"/>
        <v>0.42666666666666669</v>
      </c>
      <c r="F1212" s="6">
        <f t="shared" si="333"/>
        <v>5.3333333333333337E-2</v>
      </c>
      <c r="G1212" s="6">
        <f t="shared" si="333"/>
        <v>0</v>
      </c>
      <c r="H1212" s="6">
        <f t="shared" si="333"/>
        <v>0.2</v>
      </c>
    </row>
    <row r="1213" spans="1:19" x14ac:dyDescent="0.45">
      <c r="B1213" s="2"/>
      <c r="C1213" s="2"/>
      <c r="D1213" s="2"/>
      <c r="E1213" s="2"/>
      <c r="F1213" s="2"/>
    </row>
    <row r="1214" spans="1:19" x14ac:dyDescent="0.45">
      <c r="C1214" t="s">
        <v>14</v>
      </c>
      <c r="D1214" t="s">
        <v>68</v>
      </c>
      <c r="E1214" t="s">
        <v>15</v>
      </c>
      <c r="F1214" t="s">
        <v>329</v>
      </c>
      <c r="G1214" t="s">
        <v>16</v>
      </c>
      <c r="H1214" t="s">
        <v>238</v>
      </c>
    </row>
    <row r="1215" spans="1:19" x14ac:dyDescent="0.45">
      <c r="A1215" s="2">
        <v>44711</v>
      </c>
      <c r="C1215">
        <v>2</v>
      </c>
      <c r="E1215">
        <v>5</v>
      </c>
      <c r="H1215" s="7"/>
      <c r="I1215">
        <f t="shared" ref="I1215:I1220" si="334">SUM(B1215:H1215)</f>
        <v>7</v>
      </c>
      <c r="O1215">
        <f>SUM($C1215:$D1215)</f>
        <v>2</v>
      </c>
      <c r="R1215">
        <f>SUM(E1215:F1215)</f>
        <v>5</v>
      </c>
      <c r="S1215" t="s">
        <v>847</v>
      </c>
    </row>
    <row r="1216" spans="1:19" x14ac:dyDescent="0.45">
      <c r="A1216" s="2">
        <v>44712</v>
      </c>
      <c r="C1216">
        <v>6</v>
      </c>
      <c r="E1216">
        <v>2</v>
      </c>
      <c r="F1216">
        <v>1</v>
      </c>
      <c r="I1216">
        <f t="shared" si="334"/>
        <v>9</v>
      </c>
      <c r="O1216">
        <f>SUM($C1216:$D1216)</f>
        <v>6</v>
      </c>
      <c r="R1216">
        <f>SUM(E1216:F1216)</f>
        <v>3</v>
      </c>
      <c r="S1216" t="s">
        <v>848</v>
      </c>
    </row>
    <row r="1217" spans="1:19" x14ac:dyDescent="0.45">
      <c r="A1217" s="2">
        <v>44713</v>
      </c>
      <c r="C1217">
        <v>2</v>
      </c>
      <c r="E1217">
        <v>6</v>
      </c>
      <c r="I1217">
        <f t="shared" si="334"/>
        <v>8</v>
      </c>
      <c r="O1217">
        <f>SUM($C1217:$D1217)</f>
        <v>2</v>
      </c>
      <c r="R1217">
        <f>SUM(E1217:F1217)</f>
        <v>6</v>
      </c>
      <c r="S1217" t="s">
        <v>852</v>
      </c>
    </row>
    <row r="1218" spans="1:19" x14ac:dyDescent="0.45">
      <c r="A1218" s="2">
        <v>44714</v>
      </c>
      <c r="C1218">
        <v>2</v>
      </c>
      <c r="E1218">
        <v>4</v>
      </c>
      <c r="G1218">
        <v>2</v>
      </c>
      <c r="H1218" s="7"/>
      <c r="I1218">
        <f t="shared" si="334"/>
        <v>8</v>
      </c>
      <c r="O1218">
        <f>SUM($C1218:$D1218)</f>
        <v>2</v>
      </c>
      <c r="R1218">
        <f>SUM(E1218:F1218)</f>
        <v>4</v>
      </c>
      <c r="S1218" t="s">
        <v>853</v>
      </c>
    </row>
    <row r="1219" spans="1:19" x14ac:dyDescent="0.45">
      <c r="A1219" s="2">
        <v>44715</v>
      </c>
      <c r="C1219">
        <v>4</v>
      </c>
      <c r="E1219">
        <v>3</v>
      </c>
      <c r="F1219">
        <v>1</v>
      </c>
      <c r="I1219">
        <f t="shared" si="334"/>
        <v>8</v>
      </c>
      <c r="O1219">
        <f>SUM($C1219:$D1219)</f>
        <v>4</v>
      </c>
      <c r="R1219">
        <f>SUM(E1219:F1219)</f>
        <v>4</v>
      </c>
      <c r="S1219" t="s">
        <v>854</v>
      </c>
    </row>
    <row r="1220" spans="1:19" x14ac:dyDescent="0.45">
      <c r="B1220">
        <f>SUM(B1215:B1219)</f>
        <v>0</v>
      </c>
      <c r="C1220">
        <f>SUM(C1215:C1219)</f>
        <v>16</v>
      </c>
      <c r="D1220">
        <f>SUM(D1215:D1219)</f>
        <v>0</v>
      </c>
      <c r="E1220">
        <f>SUM(E1215:E1219)</f>
        <v>20</v>
      </c>
      <c r="F1220">
        <f>SUM(F1215:F1219)</f>
        <v>2</v>
      </c>
      <c r="G1220">
        <f>SUM(G1216:G1219)</f>
        <v>2</v>
      </c>
      <c r="H1220">
        <f>SUM(H1215:H1218)</f>
        <v>0</v>
      </c>
      <c r="I1220">
        <f t="shared" si="334"/>
        <v>40</v>
      </c>
      <c r="K1220">
        <f>SUM(E1220:F1220)</f>
        <v>22</v>
      </c>
      <c r="L1220">
        <f>SUM($K$1139:K1220)/7.5</f>
        <v>28.4</v>
      </c>
      <c r="M1220">
        <f>110-L1220</f>
        <v>81.599999999999994</v>
      </c>
      <c r="N1220">
        <f>D1220</f>
        <v>0</v>
      </c>
      <c r="O1220">
        <f>SUM($N$248:$N1220)</f>
        <v>102</v>
      </c>
    </row>
    <row r="1221" spans="1:19" x14ac:dyDescent="0.45">
      <c r="B1221" s="6">
        <f t="shared" ref="B1221:H1221" si="335">B1220/37.5</f>
        <v>0</v>
      </c>
      <c r="C1221" s="6">
        <f t="shared" si="335"/>
        <v>0.42666666666666669</v>
      </c>
      <c r="D1221" s="6">
        <f t="shared" si="335"/>
        <v>0</v>
      </c>
      <c r="E1221" s="6">
        <f t="shared" si="335"/>
        <v>0.53333333333333333</v>
      </c>
      <c r="F1221" s="6">
        <f t="shared" si="335"/>
        <v>5.3333333333333337E-2</v>
      </c>
      <c r="G1221" s="6">
        <f t="shared" si="335"/>
        <v>5.3333333333333337E-2</v>
      </c>
      <c r="H1221" s="6">
        <f t="shared" si="335"/>
        <v>0</v>
      </c>
    </row>
    <row r="1222" spans="1:19" x14ac:dyDescent="0.45">
      <c r="C1222" s="2"/>
      <c r="D1222" s="2"/>
    </row>
    <row r="1223" spans="1:19" x14ac:dyDescent="0.45">
      <c r="C1223" t="s">
        <v>14</v>
      </c>
      <c r="D1223" t="s">
        <v>68</v>
      </c>
      <c r="E1223" t="s">
        <v>15</v>
      </c>
      <c r="F1223" t="s">
        <v>329</v>
      </c>
      <c r="G1223" t="s">
        <v>16</v>
      </c>
      <c r="H1223" t="s">
        <v>238</v>
      </c>
    </row>
    <row r="1224" spans="1:19" x14ac:dyDescent="0.45">
      <c r="A1224" s="2">
        <v>44718</v>
      </c>
      <c r="C1224">
        <v>3</v>
      </c>
      <c r="E1224">
        <v>4</v>
      </c>
      <c r="F1224">
        <v>1</v>
      </c>
      <c r="H1224" s="7"/>
      <c r="I1224">
        <f>SUM(B1224:H1224)</f>
        <v>8</v>
      </c>
      <c r="O1224">
        <f>SUM($C1224:$D1224)</f>
        <v>3</v>
      </c>
      <c r="R1224">
        <f>SUM(E1224:F1224)</f>
        <v>5</v>
      </c>
      <c r="S1224" t="s">
        <v>855</v>
      </c>
    </row>
    <row r="1225" spans="1:19" x14ac:dyDescent="0.45">
      <c r="A1225" s="2">
        <v>44719</v>
      </c>
      <c r="C1225">
        <v>5</v>
      </c>
      <c r="E1225">
        <v>2</v>
      </c>
      <c r="F1225">
        <v>1</v>
      </c>
      <c r="G1225">
        <v>1</v>
      </c>
      <c r="I1225">
        <f>SUM(B1225:H1225)</f>
        <v>9</v>
      </c>
      <c r="O1225">
        <f>SUM($C1225:$D1225)</f>
        <v>5</v>
      </c>
      <c r="R1225">
        <f>SUM(E1225:F1225)</f>
        <v>3</v>
      </c>
      <c r="S1225" t="s">
        <v>858</v>
      </c>
    </row>
    <row r="1226" spans="1:19" x14ac:dyDescent="0.45">
      <c r="A1226" s="2">
        <v>44720</v>
      </c>
      <c r="C1226">
        <v>3</v>
      </c>
      <c r="E1226">
        <v>4</v>
      </c>
      <c r="F1226">
        <v>1</v>
      </c>
      <c r="I1226">
        <f>SUM(B1226:H1226)</f>
        <v>8</v>
      </c>
      <c r="O1226">
        <f>SUM($C1226:$D1226)</f>
        <v>3</v>
      </c>
      <c r="R1226">
        <f>SUM(E1226:F1226)</f>
        <v>5</v>
      </c>
      <c r="S1226" t="s">
        <v>859</v>
      </c>
    </row>
    <row r="1227" spans="1:19" x14ac:dyDescent="0.45">
      <c r="A1227" s="2">
        <v>44721</v>
      </c>
      <c r="C1227">
        <v>2</v>
      </c>
      <c r="E1227">
        <v>3</v>
      </c>
      <c r="F1227">
        <v>1</v>
      </c>
      <c r="G1227" s="7">
        <v>1</v>
      </c>
      <c r="I1227">
        <f>SUM(B1227:G1227)</f>
        <v>7</v>
      </c>
      <c r="O1227">
        <f>SUM($C1227:$D1227)</f>
        <v>2</v>
      </c>
      <c r="R1227">
        <f>SUM(E1227:F1227)</f>
        <v>4</v>
      </c>
      <c r="S1227" t="s">
        <v>860</v>
      </c>
    </row>
    <row r="1228" spans="1:19" x14ac:dyDescent="0.45">
      <c r="A1228" s="2">
        <v>44722</v>
      </c>
      <c r="C1228">
        <v>5</v>
      </c>
      <c r="E1228">
        <v>2</v>
      </c>
      <c r="F1228">
        <v>1</v>
      </c>
      <c r="I1228">
        <f>SUM(B1228:H1228)</f>
        <v>8</v>
      </c>
      <c r="O1228">
        <f>SUM($C1228:$D1228)</f>
        <v>5</v>
      </c>
      <c r="R1228">
        <f>SUM(E1228:F1228)</f>
        <v>3</v>
      </c>
      <c r="S1228" t="s">
        <v>861</v>
      </c>
    </row>
    <row r="1229" spans="1:19" x14ac:dyDescent="0.45">
      <c r="B1229">
        <f>SUM(B1224:B1228)</f>
        <v>0</v>
      </c>
      <c r="C1229">
        <f>SUM(C1224:C1228)</f>
        <v>18</v>
      </c>
      <c r="D1229">
        <f>SUM(D1224:D1228)</f>
        <v>0</v>
      </c>
      <c r="E1229">
        <f>SUM(E1224:E1228)</f>
        <v>15</v>
      </c>
      <c r="F1229">
        <f>SUM(F1224:F1228)</f>
        <v>5</v>
      </c>
      <c r="G1229">
        <f>SUM(G1225:G1228)</f>
        <v>2</v>
      </c>
      <c r="H1229">
        <f>SUM(H1224:H1227)</f>
        <v>0</v>
      </c>
      <c r="I1229">
        <f>SUM(B1229:H1229)</f>
        <v>40</v>
      </c>
      <c r="K1229">
        <f>SUM(E1229:F1229)</f>
        <v>20</v>
      </c>
      <c r="L1229">
        <f>SUM($K$1139:K1229)/7.5</f>
        <v>31.066666666666666</v>
      </c>
      <c r="M1229">
        <f>110-L1229</f>
        <v>78.933333333333337</v>
      </c>
      <c r="N1229">
        <f>D1229</f>
        <v>0</v>
      </c>
      <c r="O1229">
        <f>SUM($N$248:$N1229)</f>
        <v>102</v>
      </c>
    </row>
    <row r="1230" spans="1:19" x14ac:dyDescent="0.45">
      <c r="B1230" s="6">
        <f t="shared" ref="B1230:H1230" si="336">B1229/37.5</f>
        <v>0</v>
      </c>
      <c r="C1230" s="6">
        <f t="shared" si="336"/>
        <v>0.48</v>
      </c>
      <c r="D1230" s="6">
        <f t="shared" si="336"/>
        <v>0</v>
      </c>
      <c r="E1230" s="6">
        <f t="shared" si="336"/>
        <v>0.4</v>
      </c>
      <c r="F1230" s="6">
        <f t="shared" si="336"/>
        <v>0.13333333333333333</v>
      </c>
      <c r="G1230" s="6">
        <f t="shared" si="336"/>
        <v>5.3333333333333337E-2</v>
      </c>
      <c r="H1230" s="6">
        <f t="shared" si="336"/>
        <v>0</v>
      </c>
    </row>
    <row r="1231" spans="1:19" x14ac:dyDescent="0.45">
      <c r="D1231" s="2"/>
    </row>
    <row r="1232" spans="1:19" x14ac:dyDescent="0.45">
      <c r="C1232" t="s">
        <v>14</v>
      </c>
      <c r="D1232" t="s">
        <v>68</v>
      </c>
      <c r="E1232" t="s">
        <v>15</v>
      </c>
      <c r="F1232" t="s">
        <v>329</v>
      </c>
      <c r="G1232" t="s">
        <v>16</v>
      </c>
      <c r="H1232" t="s">
        <v>238</v>
      </c>
    </row>
    <row r="1233" spans="1:19" x14ac:dyDescent="0.45">
      <c r="A1233" s="2">
        <v>44725</v>
      </c>
      <c r="H1233" s="7">
        <v>7.5</v>
      </c>
      <c r="I1233">
        <f>SUM(B1233:H1233)</f>
        <v>7.5</v>
      </c>
      <c r="O1233">
        <f>SUM($C1233:$D1233)</f>
        <v>0</v>
      </c>
      <c r="R1233">
        <f>SUM(E1233:F1233)</f>
        <v>0</v>
      </c>
      <c r="S1233" t="s">
        <v>862</v>
      </c>
    </row>
    <row r="1234" spans="1:19" x14ac:dyDescent="0.45">
      <c r="A1234" s="2">
        <v>44726</v>
      </c>
      <c r="C1234">
        <v>5</v>
      </c>
      <c r="E1234">
        <v>2</v>
      </c>
      <c r="G1234">
        <v>0.5</v>
      </c>
      <c r="I1234">
        <f>SUM(B1234:H1234)</f>
        <v>7.5</v>
      </c>
      <c r="O1234">
        <f>SUM($C1234:$D1234)</f>
        <v>5</v>
      </c>
      <c r="R1234">
        <f>SUM(E1234:F1234)</f>
        <v>2</v>
      </c>
      <c r="S1234" t="s">
        <v>868</v>
      </c>
    </row>
    <row r="1235" spans="1:19" x14ac:dyDescent="0.45">
      <c r="A1235" s="2">
        <v>44727</v>
      </c>
      <c r="C1235">
        <v>2</v>
      </c>
      <c r="E1235">
        <v>7</v>
      </c>
      <c r="I1235">
        <f>SUM(B1235:H1235)</f>
        <v>9</v>
      </c>
      <c r="O1235">
        <f>SUM($C1235:$D1235)</f>
        <v>2</v>
      </c>
      <c r="R1235">
        <f>SUM(E1235:F1235)</f>
        <v>7</v>
      </c>
      <c r="S1235" t="s">
        <v>869</v>
      </c>
    </row>
    <row r="1236" spans="1:19" x14ac:dyDescent="0.45">
      <c r="A1236" s="2">
        <v>44728</v>
      </c>
      <c r="C1236">
        <v>1</v>
      </c>
      <c r="E1236">
        <v>7</v>
      </c>
      <c r="G1236" s="7"/>
      <c r="I1236">
        <f>SUM(B1236:G1236)</f>
        <v>8</v>
      </c>
      <c r="O1236">
        <f>SUM($C1236:$D1236)</f>
        <v>1</v>
      </c>
      <c r="R1236">
        <f>SUM(E1236:F1236)</f>
        <v>7</v>
      </c>
      <c r="S1236" t="s">
        <v>870</v>
      </c>
    </row>
    <row r="1237" spans="1:19" x14ac:dyDescent="0.45">
      <c r="A1237" s="2">
        <v>44729</v>
      </c>
      <c r="C1237">
        <v>2</v>
      </c>
      <c r="E1237">
        <v>6</v>
      </c>
      <c r="I1237">
        <f>SUM(B1237:H1237)</f>
        <v>8</v>
      </c>
      <c r="O1237">
        <f>SUM($C1237:$D1237)</f>
        <v>2</v>
      </c>
      <c r="R1237">
        <f>SUM(E1237:F1237)</f>
        <v>6</v>
      </c>
      <c r="S1237" t="s">
        <v>867</v>
      </c>
    </row>
    <row r="1238" spans="1:19" x14ac:dyDescent="0.45">
      <c r="B1238">
        <f>SUM(B1233:B1237)</f>
        <v>0</v>
      </c>
      <c r="C1238">
        <f>SUM(C1233:C1237)</f>
        <v>10</v>
      </c>
      <c r="D1238">
        <f>SUM(D1233:D1237)</f>
        <v>0</v>
      </c>
      <c r="E1238">
        <f>SUM(E1233:E1237)</f>
        <v>22</v>
      </c>
      <c r="F1238">
        <f>SUM(F1233:F1237)</f>
        <v>0</v>
      </c>
      <c r="G1238">
        <f>SUM(G1234:G1237)</f>
        <v>0.5</v>
      </c>
      <c r="H1238">
        <f>SUM(H1233:H1236)</f>
        <v>7.5</v>
      </c>
      <c r="I1238">
        <f>SUM(B1238:H1238)</f>
        <v>40</v>
      </c>
      <c r="K1238">
        <f>SUM(E1238:F1238)</f>
        <v>22</v>
      </c>
      <c r="L1238">
        <f>SUM($K$1139:K1238)/7.5</f>
        <v>34</v>
      </c>
      <c r="M1238">
        <f>110-L1238</f>
        <v>76</v>
      </c>
      <c r="N1238">
        <f>D1238</f>
        <v>0</v>
      </c>
      <c r="O1238">
        <f>SUM($N$248:$N1238)</f>
        <v>102</v>
      </c>
    </row>
    <row r="1239" spans="1:19" x14ac:dyDescent="0.45">
      <c r="B1239" s="6">
        <f t="shared" ref="B1239:H1239" si="337">B1238/37.5</f>
        <v>0</v>
      </c>
      <c r="C1239" s="6">
        <f t="shared" si="337"/>
        <v>0.26666666666666666</v>
      </c>
      <c r="D1239" s="6">
        <f t="shared" si="337"/>
        <v>0</v>
      </c>
      <c r="E1239" s="6">
        <f t="shared" si="337"/>
        <v>0.58666666666666667</v>
      </c>
      <c r="F1239" s="6">
        <f t="shared" si="337"/>
        <v>0</v>
      </c>
      <c r="G1239" s="6">
        <f t="shared" si="337"/>
        <v>1.3333333333333334E-2</v>
      </c>
      <c r="H1239" s="6">
        <f t="shared" si="337"/>
        <v>0.2</v>
      </c>
    </row>
    <row r="1241" spans="1:19" x14ac:dyDescent="0.45">
      <c r="C1241" t="s">
        <v>14</v>
      </c>
      <c r="D1241" t="s">
        <v>68</v>
      </c>
      <c r="E1241" t="s">
        <v>15</v>
      </c>
      <c r="F1241" t="s">
        <v>329</v>
      </c>
      <c r="G1241" t="s">
        <v>16</v>
      </c>
      <c r="H1241" t="s">
        <v>238</v>
      </c>
    </row>
    <row r="1242" spans="1:19" x14ac:dyDescent="0.45">
      <c r="A1242" s="2">
        <v>44732</v>
      </c>
      <c r="C1242">
        <v>3</v>
      </c>
      <c r="E1242">
        <v>4</v>
      </c>
      <c r="H1242" s="7"/>
      <c r="I1242">
        <f>SUM(B1242:H1242)</f>
        <v>7</v>
      </c>
      <c r="O1242">
        <f>SUM($C1242:$D1242)</f>
        <v>3</v>
      </c>
      <c r="R1242">
        <f>SUM(E1242:F1242)</f>
        <v>4</v>
      </c>
      <c r="S1242" t="s">
        <v>871</v>
      </c>
    </row>
    <row r="1243" spans="1:19" x14ac:dyDescent="0.45">
      <c r="A1243" s="2">
        <v>44733</v>
      </c>
      <c r="C1243">
        <v>4</v>
      </c>
      <c r="E1243">
        <v>4</v>
      </c>
      <c r="I1243">
        <f>SUM(B1243:H1243)</f>
        <v>8</v>
      </c>
      <c r="O1243">
        <f>SUM($C1243:$D1243)</f>
        <v>4</v>
      </c>
      <c r="R1243">
        <f>SUM(E1243:F1243)</f>
        <v>4</v>
      </c>
      <c r="S1243" t="s">
        <v>871</v>
      </c>
    </row>
    <row r="1244" spans="1:19" x14ac:dyDescent="0.45">
      <c r="A1244" s="2">
        <v>44734</v>
      </c>
      <c r="C1244">
        <v>2</v>
      </c>
      <c r="E1244">
        <v>7</v>
      </c>
      <c r="I1244">
        <f>SUM(B1244:H1244)</f>
        <v>9</v>
      </c>
      <c r="O1244">
        <f>SUM($C1244:$D1244)</f>
        <v>2</v>
      </c>
      <c r="R1244">
        <f>SUM(E1244:F1244)</f>
        <v>7</v>
      </c>
      <c r="S1244" t="s">
        <v>872</v>
      </c>
    </row>
    <row r="1245" spans="1:19" x14ac:dyDescent="0.45">
      <c r="A1245" s="2">
        <v>44735</v>
      </c>
      <c r="C1245">
        <v>2</v>
      </c>
      <c r="E1245">
        <v>4</v>
      </c>
      <c r="G1245" s="7"/>
      <c r="I1245">
        <f>SUM(B1245:G1245)</f>
        <v>6</v>
      </c>
      <c r="O1245">
        <f>SUM($C1245:$D1245)</f>
        <v>2</v>
      </c>
      <c r="R1245">
        <f>SUM(E1245:F1245)</f>
        <v>4</v>
      </c>
      <c r="S1245" t="s">
        <v>873</v>
      </c>
    </row>
    <row r="1246" spans="1:19" x14ac:dyDescent="0.45">
      <c r="A1246" s="2">
        <v>44736</v>
      </c>
      <c r="C1246">
        <v>4</v>
      </c>
      <c r="E1246">
        <v>4</v>
      </c>
      <c r="I1246">
        <f>SUM(B1246:H1246)</f>
        <v>8</v>
      </c>
      <c r="O1246">
        <f>SUM($C1246:$D1246)</f>
        <v>4</v>
      </c>
      <c r="R1246">
        <f>SUM(E1246:F1246)</f>
        <v>4</v>
      </c>
      <c r="S1246" t="s">
        <v>874</v>
      </c>
    </row>
    <row r="1247" spans="1:19" x14ac:dyDescent="0.45">
      <c r="B1247">
        <f>SUM(B1242:B1246)</f>
        <v>0</v>
      </c>
      <c r="C1247">
        <f>SUM(C1242:C1246)</f>
        <v>15</v>
      </c>
      <c r="D1247">
        <f>SUM(D1242:D1246)</f>
        <v>0</v>
      </c>
      <c r="E1247">
        <f>SUM(E1242:E1246)</f>
        <v>23</v>
      </c>
      <c r="F1247">
        <f>SUM(F1242:F1246)</f>
        <v>0</v>
      </c>
      <c r="G1247">
        <f>SUM(G1243:G1246)</f>
        <v>0</v>
      </c>
      <c r="H1247">
        <f>SUM(H1242:H1245)</f>
        <v>0</v>
      </c>
      <c r="I1247">
        <f>SUM(B1247:H1247)</f>
        <v>38</v>
      </c>
      <c r="K1247">
        <f>SUM(E1247:F1247)</f>
        <v>23</v>
      </c>
      <c r="L1247">
        <f>SUM($K$1139:K1247)/7.5</f>
        <v>37.06666666666667</v>
      </c>
      <c r="M1247">
        <f>110-L1247</f>
        <v>72.933333333333337</v>
      </c>
      <c r="N1247">
        <f>D1247</f>
        <v>0</v>
      </c>
      <c r="O1247">
        <f>SUM($N$248:$N1247)</f>
        <v>102</v>
      </c>
    </row>
    <row r="1248" spans="1:19" x14ac:dyDescent="0.45">
      <c r="B1248" s="6">
        <f t="shared" ref="B1248:H1248" si="338">B1247/37.5</f>
        <v>0</v>
      </c>
      <c r="C1248" s="6">
        <f t="shared" si="338"/>
        <v>0.4</v>
      </c>
      <c r="D1248" s="6">
        <f t="shared" si="338"/>
        <v>0</v>
      </c>
      <c r="E1248" s="6">
        <f t="shared" si="338"/>
        <v>0.61333333333333329</v>
      </c>
      <c r="F1248" s="6">
        <f t="shared" si="338"/>
        <v>0</v>
      </c>
      <c r="G1248" s="6">
        <f t="shared" si="338"/>
        <v>0</v>
      </c>
      <c r="H1248" s="6">
        <f t="shared" si="338"/>
        <v>0</v>
      </c>
    </row>
    <row r="1250" spans="1:19" x14ac:dyDescent="0.45">
      <c r="C1250" t="s">
        <v>14</v>
      </c>
      <c r="D1250" t="s">
        <v>68</v>
      </c>
      <c r="E1250" t="s">
        <v>15</v>
      </c>
      <c r="F1250" t="s">
        <v>329</v>
      </c>
      <c r="G1250" t="s">
        <v>16</v>
      </c>
      <c r="H1250" t="s">
        <v>238</v>
      </c>
    </row>
    <row r="1251" spans="1:19" x14ac:dyDescent="0.45">
      <c r="A1251" s="2">
        <v>44739</v>
      </c>
      <c r="C1251">
        <v>1</v>
      </c>
      <c r="E1251">
        <v>7</v>
      </c>
      <c r="H1251" s="7"/>
      <c r="I1251">
        <f>SUM(B1251:H1251)</f>
        <v>8</v>
      </c>
      <c r="O1251">
        <f>SUM($C1251:$D1251)</f>
        <v>1</v>
      </c>
      <c r="R1251">
        <f>SUM(E1251:F1251)</f>
        <v>7</v>
      </c>
      <c r="S1251" t="s">
        <v>875</v>
      </c>
    </row>
    <row r="1252" spans="1:19" x14ac:dyDescent="0.45">
      <c r="A1252" s="2">
        <v>44740</v>
      </c>
      <c r="C1252">
        <v>3</v>
      </c>
      <c r="E1252">
        <v>5</v>
      </c>
      <c r="I1252">
        <f>SUM(B1252:H1252)</f>
        <v>8</v>
      </c>
      <c r="O1252">
        <f>SUM($C1252:$D1252)</f>
        <v>3</v>
      </c>
      <c r="R1252">
        <f>SUM(E1252:F1252)</f>
        <v>5</v>
      </c>
      <c r="S1252" t="s">
        <v>877</v>
      </c>
    </row>
    <row r="1253" spans="1:19" x14ac:dyDescent="0.45">
      <c r="A1253" s="2">
        <v>44741</v>
      </c>
      <c r="C1253">
        <v>3</v>
      </c>
      <c r="E1253">
        <v>5</v>
      </c>
      <c r="G1253">
        <v>0.5</v>
      </c>
      <c r="I1253">
        <f>SUM(B1253:H1253)</f>
        <v>8.5</v>
      </c>
      <c r="O1253">
        <f>SUM($C1253:$D1253)</f>
        <v>3</v>
      </c>
      <c r="R1253">
        <f>SUM(E1253:F1253)</f>
        <v>5</v>
      </c>
      <c r="S1253" t="s">
        <v>878</v>
      </c>
    </row>
    <row r="1254" spans="1:19" x14ac:dyDescent="0.45">
      <c r="A1254" s="2">
        <v>44742</v>
      </c>
      <c r="C1254">
        <v>1</v>
      </c>
      <c r="E1254">
        <v>7</v>
      </c>
      <c r="G1254" s="7"/>
      <c r="I1254">
        <f>SUM(B1254:G1254)</f>
        <v>8</v>
      </c>
      <c r="O1254">
        <f>SUM($C1254:$D1254)</f>
        <v>1</v>
      </c>
      <c r="R1254">
        <f>SUM(E1254:F1254)</f>
        <v>7</v>
      </c>
      <c r="S1254" t="s">
        <v>878</v>
      </c>
    </row>
    <row r="1255" spans="1:19" x14ac:dyDescent="0.45">
      <c r="A1255" s="2">
        <v>44743</v>
      </c>
      <c r="H1255">
        <v>7.5</v>
      </c>
      <c r="I1255">
        <f>SUM(B1255:H1255)</f>
        <v>7.5</v>
      </c>
      <c r="O1255">
        <f>SUM($C1255:$D1255)</f>
        <v>0</v>
      </c>
      <c r="R1255">
        <f>SUM(E1255:F1255)</f>
        <v>0</v>
      </c>
      <c r="S1255" t="s">
        <v>876</v>
      </c>
    </row>
    <row r="1256" spans="1:19" x14ac:dyDescent="0.45">
      <c r="B1256">
        <f>SUM(B1251:B1255)</f>
        <v>0</v>
      </c>
      <c r="C1256">
        <f>SUM(C1251:C1255)</f>
        <v>8</v>
      </c>
      <c r="D1256">
        <f>SUM(D1251:D1255)</f>
        <v>0</v>
      </c>
      <c r="E1256">
        <f>SUM(E1251:E1255)</f>
        <v>24</v>
      </c>
      <c r="F1256">
        <f>SUM(F1251:F1255)</f>
        <v>0</v>
      </c>
      <c r="G1256">
        <f>SUM(G1252:G1255)</f>
        <v>0.5</v>
      </c>
      <c r="H1256">
        <f>SUM(H1252:H1255)</f>
        <v>7.5</v>
      </c>
      <c r="I1256">
        <f>SUM(B1256:H1256)</f>
        <v>40</v>
      </c>
      <c r="K1256">
        <f>SUM(E1256:F1256)</f>
        <v>24</v>
      </c>
      <c r="L1256">
        <f>SUM($K$1139:K1256)/7.5</f>
        <v>40.266666666666666</v>
      </c>
      <c r="M1256">
        <f>110-L1256</f>
        <v>69.733333333333334</v>
      </c>
      <c r="N1256">
        <f>D1256</f>
        <v>0</v>
      </c>
      <c r="O1256">
        <f>SUM($N$248:$N1256)</f>
        <v>102</v>
      </c>
    </row>
    <row r="1257" spans="1:19" x14ac:dyDescent="0.45">
      <c r="B1257" s="6">
        <f t="shared" ref="B1257:H1257" si="339">B1256/37.5</f>
        <v>0</v>
      </c>
      <c r="C1257" s="6">
        <f t="shared" si="339"/>
        <v>0.21333333333333335</v>
      </c>
      <c r="D1257" s="6">
        <f t="shared" si="339"/>
        <v>0</v>
      </c>
      <c r="E1257" s="6">
        <f t="shared" si="339"/>
        <v>0.64</v>
      </c>
      <c r="F1257" s="6">
        <f t="shared" si="339"/>
        <v>0</v>
      </c>
      <c r="G1257" s="6">
        <f t="shared" si="339"/>
        <v>1.3333333333333334E-2</v>
      </c>
      <c r="H1257" s="6">
        <f t="shared" si="339"/>
        <v>0.2</v>
      </c>
    </row>
    <row r="1259" spans="1:19" x14ac:dyDescent="0.45">
      <c r="C1259" t="s">
        <v>14</v>
      </c>
      <c r="D1259" t="s">
        <v>68</v>
      </c>
      <c r="E1259" t="s">
        <v>15</v>
      </c>
      <c r="F1259" t="s">
        <v>329</v>
      </c>
      <c r="G1259" t="s">
        <v>16</v>
      </c>
      <c r="H1259" t="s">
        <v>238</v>
      </c>
    </row>
    <row r="1260" spans="1:19" x14ac:dyDescent="0.45">
      <c r="A1260" s="2">
        <v>44746</v>
      </c>
      <c r="C1260">
        <v>1</v>
      </c>
      <c r="E1260">
        <v>6</v>
      </c>
      <c r="H1260" s="7"/>
      <c r="I1260">
        <f>SUM(B1260:H1260)</f>
        <v>7</v>
      </c>
      <c r="O1260">
        <f>SUM($C1260:$D1260)</f>
        <v>1</v>
      </c>
      <c r="R1260">
        <f>SUM(E1260:F1260)</f>
        <v>6</v>
      </c>
      <c r="S1260" t="s">
        <v>881</v>
      </c>
    </row>
    <row r="1261" spans="1:19" x14ac:dyDescent="0.45">
      <c r="A1261" s="2">
        <v>44747</v>
      </c>
      <c r="C1261">
        <v>5</v>
      </c>
      <c r="E1261">
        <v>5</v>
      </c>
      <c r="I1261">
        <f>SUM(B1261:H1261)</f>
        <v>10</v>
      </c>
      <c r="O1261">
        <f>SUM($C1261:$D1261)</f>
        <v>5</v>
      </c>
      <c r="R1261">
        <f>SUM(E1261:F1261)</f>
        <v>5</v>
      </c>
      <c r="S1261" t="s">
        <v>882</v>
      </c>
    </row>
    <row r="1262" spans="1:19" x14ac:dyDescent="0.45">
      <c r="A1262" s="2">
        <v>44748</v>
      </c>
      <c r="C1262">
        <v>4</v>
      </c>
      <c r="E1262">
        <v>4</v>
      </c>
      <c r="I1262">
        <f>SUM(B1262:H1262)</f>
        <v>8</v>
      </c>
      <c r="O1262">
        <f>SUM($C1262:$D1262)</f>
        <v>4</v>
      </c>
      <c r="R1262">
        <f>SUM(E1262:F1262)</f>
        <v>4</v>
      </c>
      <c r="S1262" t="s">
        <v>883</v>
      </c>
    </row>
    <row r="1263" spans="1:19" x14ac:dyDescent="0.45">
      <c r="A1263" s="2">
        <v>44749</v>
      </c>
      <c r="G1263" s="7"/>
      <c r="H1263">
        <v>7.5</v>
      </c>
      <c r="I1263">
        <f>SUM(B1263:G1263)</f>
        <v>0</v>
      </c>
      <c r="O1263">
        <f>SUM($C1263:$D1263)</f>
        <v>0</v>
      </c>
      <c r="R1263">
        <f>SUM(E1263:F1263)</f>
        <v>0</v>
      </c>
      <c r="S1263" t="s">
        <v>862</v>
      </c>
    </row>
    <row r="1264" spans="1:19" x14ac:dyDescent="0.45">
      <c r="A1264" s="2">
        <v>44750</v>
      </c>
      <c r="C1264">
        <v>5</v>
      </c>
      <c r="E1264">
        <v>2</v>
      </c>
      <c r="G1264">
        <v>0.5</v>
      </c>
      <c r="I1264">
        <f>SUM(B1264:H1264)</f>
        <v>7.5</v>
      </c>
      <c r="O1264">
        <f>SUM($C1264:$D1264)</f>
        <v>5</v>
      </c>
      <c r="R1264">
        <f>SUM(E1264:F1264)</f>
        <v>2</v>
      </c>
      <c r="S1264" t="s">
        <v>884</v>
      </c>
    </row>
    <row r="1265" spans="1:19" x14ac:dyDescent="0.45">
      <c r="B1265">
        <f>SUM(B1260:B1264)</f>
        <v>0</v>
      </c>
      <c r="C1265">
        <f>SUM(C1260:C1264)</f>
        <v>15</v>
      </c>
      <c r="D1265">
        <f>SUM(D1260:D1264)</f>
        <v>0</v>
      </c>
      <c r="E1265">
        <f>SUM(E1260:E1264)</f>
        <v>17</v>
      </c>
      <c r="F1265">
        <f>SUM(F1260:F1264)</f>
        <v>0</v>
      </c>
      <c r="G1265">
        <f>SUM(G1261:G1264)</f>
        <v>0.5</v>
      </c>
      <c r="H1265">
        <f>SUM(H1261:H1263)</f>
        <v>7.5</v>
      </c>
      <c r="I1265">
        <f>SUM(B1265:H1265)</f>
        <v>40</v>
      </c>
      <c r="K1265">
        <f>SUM(E1265:F1265)</f>
        <v>17</v>
      </c>
      <c r="L1265">
        <f>SUM($K$1139:K1265)/7.5</f>
        <v>42.533333333333331</v>
      </c>
      <c r="M1265">
        <f>110-L1265</f>
        <v>67.466666666666669</v>
      </c>
      <c r="N1265">
        <f>D1265</f>
        <v>0</v>
      </c>
      <c r="O1265">
        <f>SUM($N$248:$N1265)</f>
        <v>102</v>
      </c>
    </row>
    <row r="1266" spans="1:19" x14ac:dyDescent="0.45">
      <c r="B1266" s="6">
        <f t="shared" ref="B1266:H1266" si="340">B1265/37.5</f>
        <v>0</v>
      </c>
      <c r="C1266" s="6">
        <f t="shared" si="340"/>
        <v>0.4</v>
      </c>
      <c r="D1266" s="6">
        <f t="shared" si="340"/>
        <v>0</v>
      </c>
      <c r="E1266" s="6">
        <f t="shared" si="340"/>
        <v>0.45333333333333331</v>
      </c>
      <c r="F1266" s="6">
        <f t="shared" si="340"/>
        <v>0</v>
      </c>
      <c r="G1266" s="6">
        <f t="shared" si="340"/>
        <v>1.3333333333333334E-2</v>
      </c>
      <c r="H1266" s="6">
        <f t="shared" si="340"/>
        <v>0.2</v>
      </c>
    </row>
    <row r="1268" spans="1:19" x14ac:dyDescent="0.45">
      <c r="C1268" t="s">
        <v>14</v>
      </c>
      <c r="D1268" t="s">
        <v>68</v>
      </c>
      <c r="E1268" t="s">
        <v>15</v>
      </c>
      <c r="F1268" t="s">
        <v>329</v>
      </c>
      <c r="G1268" t="s">
        <v>16</v>
      </c>
      <c r="H1268" t="s">
        <v>238</v>
      </c>
    </row>
    <row r="1269" spans="1:19" x14ac:dyDescent="0.45">
      <c r="A1269" s="2">
        <v>44753</v>
      </c>
      <c r="C1269">
        <v>3</v>
      </c>
      <c r="E1269">
        <v>4</v>
      </c>
      <c r="H1269" s="7"/>
      <c r="I1269">
        <f>SUM(B1269:H1269)</f>
        <v>7</v>
      </c>
      <c r="O1269">
        <f>SUM($C1269:$D1269)</f>
        <v>3</v>
      </c>
      <c r="R1269">
        <f>SUM(E1269:F1269)</f>
        <v>4</v>
      </c>
      <c r="S1269" t="s">
        <v>887</v>
      </c>
    </row>
    <row r="1270" spans="1:19" x14ac:dyDescent="0.45">
      <c r="A1270" s="2">
        <v>44754</v>
      </c>
      <c r="C1270">
        <v>4</v>
      </c>
      <c r="E1270">
        <v>4</v>
      </c>
      <c r="I1270">
        <f>SUM(B1270:H1270)</f>
        <v>8</v>
      </c>
      <c r="O1270">
        <f>SUM($C1270:$D1270)</f>
        <v>4</v>
      </c>
      <c r="R1270">
        <f>SUM(E1270:F1270)</f>
        <v>4</v>
      </c>
      <c r="S1270" t="s">
        <v>888</v>
      </c>
    </row>
    <row r="1271" spans="1:19" x14ac:dyDescent="0.45">
      <c r="A1271" s="2">
        <v>44755</v>
      </c>
      <c r="H1271">
        <v>7.5</v>
      </c>
      <c r="I1271">
        <f>SUM(B1271:H1271)</f>
        <v>7.5</v>
      </c>
      <c r="O1271">
        <f>SUM($C1271:$D1271)</f>
        <v>0</v>
      </c>
      <c r="R1271">
        <f>SUM(E1271:F1271)</f>
        <v>0</v>
      </c>
      <c r="S1271" t="s">
        <v>862</v>
      </c>
    </row>
    <row r="1272" spans="1:19" x14ac:dyDescent="0.45">
      <c r="A1272" s="2">
        <v>44756</v>
      </c>
      <c r="C1272">
        <v>4</v>
      </c>
      <c r="E1272">
        <v>3</v>
      </c>
      <c r="G1272" s="7"/>
      <c r="I1272">
        <f>SUM(B1272:G1272)</f>
        <v>7</v>
      </c>
      <c r="O1272">
        <f>SUM($C1272:$D1272)</f>
        <v>4</v>
      </c>
      <c r="R1272">
        <f>SUM(E1272:F1272)</f>
        <v>3</v>
      </c>
      <c r="S1272" t="s">
        <v>889</v>
      </c>
    </row>
    <row r="1273" spans="1:19" x14ac:dyDescent="0.45">
      <c r="A1273" s="2">
        <v>44757</v>
      </c>
      <c r="C1273">
        <v>4</v>
      </c>
      <c r="E1273">
        <v>4</v>
      </c>
      <c r="I1273">
        <f>SUM(B1273:H1273)</f>
        <v>8</v>
      </c>
      <c r="O1273">
        <f>SUM($C1273:$D1273)</f>
        <v>4</v>
      </c>
      <c r="R1273">
        <f>SUM(E1273:F1273)</f>
        <v>4</v>
      </c>
      <c r="S1273" t="s">
        <v>889</v>
      </c>
    </row>
    <row r="1274" spans="1:19" x14ac:dyDescent="0.45">
      <c r="B1274">
        <f>SUM(B1269:B1273)</f>
        <v>0</v>
      </c>
      <c r="C1274">
        <f>SUM(C1269:C1273)</f>
        <v>15</v>
      </c>
      <c r="D1274">
        <f>SUM(D1269:D1273)</f>
        <v>0</v>
      </c>
      <c r="E1274">
        <f>SUM(E1269:E1273)</f>
        <v>15</v>
      </c>
      <c r="F1274">
        <f>SUM(F1269:F1273)</f>
        <v>0</v>
      </c>
      <c r="G1274">
        <f>SUM(G1270:G1273)</f>
        <v>0</v>
      </c>
      <c r="H1274">
        <f>SUM(H1270:H1271)</f>
        <v>7.5</v>
      </c>
      <c r="I1274">
        <f>SUM(B1274:H1274)</f>
        <v>37.5</v>
      </c>
      <c r="K1274">
        <f>SUM(E1274:F1274)</f>
        <v>15</v>
      </c>
      <c r="L1274">
        <f>SUM($K$1139:K1274)/7.5</f>
        <v>44.533333333333331</v>
      </c>
      <c r="M1274">
        <f>110-L1274</f>
        <v>65.466666666666669</v>
      </c>
      <c r="N1274">
        <f>D1274</f>
        <v>0</v>
      </c>
      <c r="O1274">
        <f>SUM($N$248:$N1274)</f>
        <v>102</v>
      </c>
    </row>
    <row r="1275" spans="1:19" x14ac:dyDescent="0.45">
      <c r="B1275" s="6">
        <f t="shared" ref="B1275:H1275" si="341">B1274/37.5</f>
        <v>0</v>
      </c>
      <c r="C1275" s="6">
        <f t="shared" si="341"/>
        <v>0.4</v>
      </c>
      <c r="D1275" s="6">
        <f t="shared" si="341"/>
        <v>0</v>
      </c>
      <c r="E1275" s="6">
        <f t="shared" si="341"/>
        <v>0.4</v>
      </c>
      <c r="F1275" s="6">
        <f t="shared" si="341"/>
        <v>0</v>
      </c>
      <c r="G1275" s="6">
        <f t="shared" si="341"/>
        <v>0</v>
      </c>
      <c r="H1275" s="6">
        <f t="shared" si="341"/>
        <v>0.2</v>
      </c>
    </row>
    <row r="1276" spans="1:19" x14ac:dyDescent="0.45">
      <c r="C1276" s="2"/>
      <c r="D1276" s="2"/>
      <c r="E1276" s="2"/>
      <c r="F1276" s="2"/>
    </row>
    <row r="1277" spans="1:19" x14ac:dyDescent="0.45">
      <c r="C1277" t="s">
        <v>14</v>
      </c>
      <c r="D1277" t="s">
        <v>68</v>
      </c>
      <c r="E1277" t="s">
        <v>15</v>
      </c>
      <c r="F1277" t="s">
        <v>329</v>
      </c>
      <c r="G1277" t="s">
        <v>16</v>
      </c>
      <c r="H1277" t="s">
        <v>238</v>
      </c>
    </row>
    <row r="1278" spans="1:19" x14ac:dyDescent="0.45">
      <c r="A1278" s="2">
        <v>44760</v>
      </c>
      <c r="C1278">
        <v>3</v>
      </c>
      <c r="E1278">
        <v>4</v>
      </c>
      <c r="H1278" s="7"/>
      <c r="I1278">
        <f t="shared" ref="I1278:I1283" si="342">SUM(B1278:H1278)</f>
        <v>7</v>
      </c>
      <c r="O1278">
        <f>SUM($C1278:$D1278)</f>
        <v>3</v>
      </c>
      <c r="R1278">
        <f>SUM(E1278:F1278)</f>
        <v>4</v>
      </c>
      <c r="S1278" t="s">
        <v>893</v>
      </c>
    </row>
    <row r="1279" spans="1:19" x14ac:dyDescent="0.45">
      <c r="A1279" s="2">
        <v>44761</v>
      </c>
      <c r="C1279">
        <v>3</v>
      </c>
      <c r="E1279">
        <v>5</v>
      </c>
      <c r="I1279">
        <f t="shared" si="342"/>
        <v>8</v>
      </c>
      <c r="O1279">
        <f>SUM($C1279:$D1279)</f>
        <v>3</v>
      </c>
      <c r="R1279">
        <f>SUM(E1279:F1279)</f>
        <v>5</v>
      </c>
      <c r="S1279" t="s">
        <v>894</v>
      </c>
    </row>
    <row r="1280" spans="1:19" x14ac:dyDescent="0.45">
      <c r="A1280" s="2">
        <v>44762</v>
      </c>
      <c r="C1280">
        <v>4</v>
      </c>
      <c r="E1280">
        <v>3</v>
      </c>
      <c r="G1280">
        <v>1</v>
      </c>
      <c r="I1280">
        <f t="shared" si="342"/>
        <v>8</v>
      </c>
      <c r="O1280">
        <f>SUM($C1280:$D1280)</f>
        <v>4</v>
      </c>
      <c r="R1280">
        <f>SUM(E1280:F1280)</f>
        <v>3</v>
      </c>
      <c r="S1280" t="s">
        <v>894</v>
      </c>
    </row>
    <row r="1281" spans="1:19" x14ac:dyDescent="0.45">
      <c r="A1281" s="2">
        <v>44763</v>
      </c>
      <c r="C1281">
        <v>4</v>
      </c>
      <c r="E1281">
        <v>2</v>
      </c>
      <c r="G1281" s="7"/>
      <c r="H1281">
        <v>1</v>
      </c>
      <c r="I1281">
        <f t="shared" si="342"/>
        <v>7</v>
      </c>
      <c r="O1281">
        <f>SUM($C1281:$D1281)</f>
        <v>4</v>
      </c>
      <c r="R1281">
        <f>SUM(E1281:F1281)</f>
        <v>2</v>
      </c>
      <c r="S1281" t="s">
        <v>894</v>
      </c>
    </row>
    <row r="1282" spans="1:19" x14ac:dyDescent="0.45">
      <c r="A1282" s="2">
        <v>44764</v>
      </c>
      <c r="C1282">
        <v>4</v>
      </c>
      <c r="E1282">
        <v>5</v>
      </c>
      <c r="I1282">
        <f t="shared" si="342"/>
        <v>9</v>
      </c>
      <c r="O1282">
        <f>SUM($C1282:$D1282)</f>
        <v>4</v>
      </c>
      <c r="R1282">
        <f>SUM(E1282:F1282)</f>
        <v>5</v>
      </c>
      <c r="S1282" t="s">
        <v>895</v>
      </c>
    </row>
    <row r="1283" spans="1:19" x14ac:dyDescent="0.45">
      <c r="B1283">
        <f>SUM(B1278:B1282)</f>
        <v>0</v>
      </c>
      <c r="C1283">
        <f>SUM(C1278:C1282)</f>
        <v>18</v>
      </c>
      <c r="D1283">
        <f>SUM(D1278:D1282)</f>
        <v>0</v>
      </c>
      <c r="E1283">
        <f>SUM(E1278:E1282)</f>
        <v>19</v>
      </c>
      <c r="F1283">
        <f>SUM(F1278:F1282)</f>
        <v>0</v>
      </c>
      <c r="G1283">
        <f>SUM(G1279:G1282)</f>
        <v>1</v>
      </c>
      <c r="H1283">
        <f>SUM(H1279:H1280)</f>
        <v>0</v>
      </c>
      <c r="I1283">
        <f t="shared" si="342"/>
        <v>38</v>
      </c>
      <c r="K1283">
        <f>SUM(E1283:F1283)</f>
        <v>19</v>
      </c>
      <c r="L1283">
        <f>SUM($K$1139:K1283)/7.5</f>
        <v>47.06666666666667</v>
      </c>
      <c r="M1283">
        <f>110-L1283</f>
        <v>62.93333333333333</v>
      </c>
      <c r="N1283">
        <f>D1283</f>
        <v>0</v>
      </c>
      <c r="O1283">
        <f>SUM($N$248:$N1283)</f>
        <v>102</v>
      </c>
    </row>
    <row r="1284" spans="1:19" x14ac:dyDescent="0.45">
      <c r="B1284" s="6">
        <f t="shared" ref="B1284:H1284" si="343">B1283/37.5</f>
        <v>0</v>
      </c>
      <c r="C1284" s="6">
        <f t="shared" si="343"/>
        <v>0.48</v>
      </c>
      <c r="D1284" s="6">
        <f t="shared" si="343"/>
        <v>0</v>
      </c>
      <c r="E1284" s="6">
        <f t="shared" si="343"/>
        <v>0.50666666666666671</v>
      </c>
      <c r="F1284" s="6">
        <f t="shared" si="343"/>
        <v>0</v>
      </c>
      <c r="G1284" s="6">
        <f t="shared" si="343"/>
        <v>2.6666666666666668E-2</v>
      </c>
      <c r="H1284" s="6">
        <f t="shared" si="343"/>
        <v>0</v>
      </c>
    </row>
    <row r="1286" spans="1:19" x14ac:dyDescent="0.45">
      <c r="C1286" t="s">
        <v>14</v>
      </c>
      <c r="D1286" t="s">
        <v>68</v>
      </c>
      <c r="E1286" t="s">
        <v>15</v>
      </c>
      <c r="F1286" t="s">
        <v>329</v>
      </c>
      <c r="G1286" t="s">
        <v>16</v>
      </c>
      <c r="H1286" t="s">
        <v>238</v>
      </c>
    </row>
    <row r="1287" spans="1:19" x14ac:dyDescent="0.45">
      <c r="A1287" s="2">
        <v>44767</v>
      </c>
      <c r="C1287">
        <v>3</v>
      </c>
      <c r="E1287">
        <v>4</v>
      </c>
      <c r="H1287" s="7"/>
      <c r="I1287">
        <f t="shared" ref="I1287:I1292" si="344">SUM(B1287:H1287)</f>
        <v>7</v>
      </c>
      <c r="O1287">
        <f>SUM($C1287:$D1287)</f>
        <v>3</v>
      </c>
      <c r="R1287">
        <f>SUM(E1287:F1287)</f>
        <v>4</v>
      </c>
      <c r="S1287" t="s">
        <v>897</v>
      </c>
    </row>
    <row r="1288" spans="1:19" x14ac:dyDescent="0.45">
      <c r="A1288" s="2">
        <v>44768</v>
      </c>
      <c r="C1288">
        <v>2</v>
      </c>
      <c r="E1288">
        <v>7</v>
      </c>
      <c r="I1288">
        <f t="shared" si="344"/>
        <v>9</v>
      </c>
      <c r="O1288">
        <f>SUM($C1288:$D1288)</f>
        <v>2</v>
      </c>
      <c r="R1288">
        <f>SUM(E1288:F1288)</f>
        <v>7</v>
      </c>
      <c r="S1288" t="s">
        <v>897</v>
      </c>
    </row>
    <row r="1289" spans="1:19" x14ac:dyDescent="0.45">
      <c r="A1289" s="2">
        <v>44769</v>
      </c>
      <c r="C1289">
        <v>5</v>
      </c>
      <c r="E1289">
        <v>2</v>
      </c>
      <c r="I1289">
        <f t="shared" si="344"/>
        <v>7</v>
      </c>
      <c r="O1289">
        <f>SUM($C1289:$D1289)</f>
        <v>5</v>
      </c>
      <c r="R1289">
        <f>SUM(E1289:F1289)</f>
        <v>2</v>
      </c>
      <c r="S1289" t="s">
        <v>897</v>
      </c>
    </row>
    <row r="1290" spans="1:19" x14ac:dyDescent="0.45">
      <c r="A1290" s="2">
        <v>44770</v>
      </c>
      <c r="G1290" s="7"/>
      <c r="H1290">
        <v>7.5</v>
      </c>
      <c r="I1290">
        <f t="shared" si="344"/>
        <v>7.5</v>
      </c>
      <c r="O1290">
        <f>SUM($C1290:$D1290)</f>
        <v>0</v>
      </c>
      <c r="R1290">
        <f>SUM(E1290:F1290)</f>
        <v>0</v>
      </c>
      <c r="S1290" t="s">
        <v>862</v>
      </c>
    </row>
    <row r="1291" spans="1:19" x14ac:dyDescent="0.45">
      <c r="A1291" s="2">
        <v>44771</v>
      </c>
      <c r="C1291">
        <v>5</v>
      </c>
      <c r="E1291">
        <v>2</v>
      </c>
      <c r="I1291">
        <f t="shared" si="344"/>
        <v>7</v>
      </c>
      <c r="O1291">
        <f>SUM($C1291:$D1291)</f>
        <v>5</v>
      </c>
      <c r="R1291">
        <f>SUM(E1291:F1291)</f>
        <v>2</v>
      </c>
      <c r="S1291" t="s">
        <v>897</v>
      </c>
    </row>
    <row r="1292" spans="1:19" x14ac:dyDescent="0.45">
      <c r="B1292">
        <f>SUM(B1287:B1291)</f>
        <v>0</v>
      </c>
      <c r="C1292">
        <f>SUM(C1287:C1291)</f>
        <v>15</v>
      </c>
      <c r="D1292">
        <f>SUM(D1287:D1291)</f>
        <v>0</v>
      </c>
      <c r="E1292">
        <f>SUM(E1287:E1291)</f>
        <v>15</v>
      </c>
      <c r="F1292">
        <f>SUM(F1287:F1291)</f>
        <v>0</v>
      </c>
      <c r="G1292">
        <f>SUM(G1288:G1291)</f>
        <v>0</v>
      </c>
      <c r="H1292">
        <f>SUM(H1287:H1291)</f>
        <v>7.5</v>
      </c>
      <c r="I1292">
        <f t="shared" si="344"/>
        <v>37.5</v>
      </c>
      <c r="K1292">
        <f>SUM(E1292:F1292)</f>
        <v>15</v>
      </c>
      <c r="L1292">
        <f>SUM($K$1139:K1292)/7.5</f>
        <v>49.06666666666667</v>
      </c>
      <c r="M1292">
        <f>110-L1292</f>
        <v>60.93333333333333</v>
      </c>
      <c r="N1292">
        <f>D1292</f>
        <v>0</v>
      </c>
      <c r="O1292">
        <f>SUM($N$248:$N1292)</f>
        <v>102</v>
      </c>
    </row>
    <row r="1293" spans="1:19" x14ac:dyDescent="0.45">
      <c r="B1293" s="6">
        <f t="shared" ref="B1293:H1293" si="345">B1292/37.5</f>
        <v>0</v>
      </c>
      <c r="C1293" s="6">
        <f t="shared" si="345"/>
        <v>0.4</v>
      </c>
      <c r="D1293" s="6">
        <f t="shared" si="345"/>
        <v>0</v>
      </c>
      <c r="E1293" s="6">
        <f t="shared" si="345"/>
        <v>0.4</v>
      </c>
      <c r="F1293" s="6">
        <f t="shared" si="345"/>
        <v>0</v>
      </c>
      <c r="G1293" s="6">
        <f t="shared" si="345"/>
        <v>0</v>
      </c>
      <c r="H1293" s="6">
        <f t="shared" si="345"/>
        <v>0.2</v>
      </c>
    </row>
    <row r="1295" spans="1:19" x14ac:dyDescent="0.45">
      <c r="C1295" t="s">
        <v>14</v>
      </c>
      <c r="D1295" t="s">
        <v>68</v>
      </c>
      <c r="E1295" t="s">
        <v>15</v>
      </c>
      <c r="F1295" t="s">
        <v>329</v>
      </c>
      <c r="G1295" t="s">
        <v>16</v>
      </c>
      <c r="H1295" t="s">
        <v>238</v>
      </c>
    </row>
    <row r="1296" spans="1:19" x14ac:dyDescent="0.45">
      <c r="A1296" s="2">
        <v>44774</v>
      </c>
      <c r="H1296" s="7">
        <v>7.5</v>
      </c>
      <c r="I1296">
        <f t="shared" ref="I1296:I1301" si="346">SUM(B1296:H1296)</f>
        <v>7.5</v>
      </c>
      <c r="O1296">
        <f>SUM($C1296:$D1296)</f>
        <v>0</v>
      </c>
      <c r="R1296">
        <f>SUM(E1296:F1296)</f>
        <v>0</v>
      </c>
      <c r="S1296" t="s">
        <v>898</v>
      </c>
    </row>
    <row r="1297" spans="1:19" x14ac:dyDescent="0.45">
      <c r="A1297" s="2">
        <v>44775</v>
      </c>
      <c r="C1297">
        <v>4</v>
      </c>
      <c r="E1297">
        <v>4</v>
      </c>
      <c r="I1297">
        <f t="shared" si="346"/>
        <v>8</v>
      </c>
      <c r="O1297">
        <f>SUM($C1297:$D1297)</f>
        <v>4</v>
      </c>
      <c r="R1297">
        <f>SUM(E1297:F1297)</f>
        <v>4</v>
      </c>
      <c r="S1297" t="s">
        <v>897</v>
      </c>
    </row>
    <row r="1298" spans="1:19" x14ac:dyDescent="0.45">
      <c r="A1298" s="2">
        <v>44776</v>
      </c>
      <c r="C1298">
        <v>4</v>
      </c>
      <c r="E1298">
        <v>4</v>
      </c>
      <c r="I1298">
        <f t="shared" si="346"/>
        <v>8</v>
      </c>
      <c r="O1298">
        <f>SUM($C1298:$D1298)</f>
        <v>4</v>
      </c>
      <c r="R1298">
        <f>SUM(E1298:F1298)</f>
        <v>4</v>
      </c>
      <c r="S1298" t="s">
        <v>897</v>
      </c>
    </row>
    <row r="1299" spans="1:19" x14ac:dyDescent="0.45">
      <c r="A1299" s="2">
        <v>44777</v>
      </c>
      <c r="C1299">
        <v>4</v>
      </c>
      <c r="E1299">
        <v>4</v>
      </c>
      <c r="G1299" s="7"/>
      <c r="I1299">
        <f t="shared" si="346"/>
        <v>8</v>
      </c>
      <c r="O1299">
        <f>SUM($C1299:$D1299)</f>
        <v>4</v>
      </c>
      <c r="R1299">
        <f>SUM(E1299:F1299)</f>
        <v>4</v>
      </c>
      <c r="S1299" t="s">
        <v>897</v>
      </c>
    </row>
    <row r="1300" spans="1:19" x14ac:dyDescent="0.45">
      <c r="A1300" s="2">
        <v>44778</v>
      </c>
      <c r="H1300">
        <v>7.5</v>
      </c>
      <c r="I1300">
        <f t="shared" si="346"/>
        <v>7.5</v>
      </c>
      <c r="O1300">
        <f>SUM($C1300:$D1300)</f>
        <v>0</v>
      </c>
      <c r="R1300">
        <f>SUM(E1300:F1300)</f>
        <v>0</v>
      </c>
      <c r="S1300" t="s">
        <v>903</v>
      </c>
    </row>
    <row r="1301" spans="1:19" x14ac:dyDescent="0.45">
      <c r="B1301">
        <f>SUM(B1296:B1300)</f>
        <v>0</v>
      </c>
      <c r="C1301">
        <f>SUM(C1296:C1300)</f>
        <v>12</v>
      </c>
      <c r="D1301">
        <f>SUM(D1296:D1300)</f>
        <v>0</v>
      </c>
      <c r="E1301">
        <f>SUM(E1296:E1300)</f>
        <v>12</v>
      </c>
      <c r="F1301">
        <f>SUM(F1296:F1300)</f>
        <v>0</v>
      </c>
      <c r="G1301">
        <f>SUM(G1297:G1300)</f>
        <v>0</v>
      </c>
      <c r="H1301">
        <f>SUM(H1296:H1300)</f>
        <v>15</v>
      </c>
      <c r="I1301">
        <f t="shared" si="346"/>
        <v>39</v>
      </c>
      <c r="K1301">
        <f>SUM(E1301:F1301)</f>
        <v>12</v>
      </c>
      <c r="L1301">
        <f>SUM($K$1139:K1301)/7.5</f>
        <v>50.666666666666664</v>
      </c>
      <c r="M1301">
        <f>110-L1301</f>
        <v>59.333333333333336</v>
      </c>
      <c r="N1301">
        <f>D1301</f>
        <v>0</v>
      </c>
      <c r="O1301">
        <f>SUM($N$248:$N1301)</f>
        <v>102</v>
      </c>
    </row>
    <row r="1302" spans="1:19" x14ac:dyDescent="0.45">
      <c r="B1302" s="6">
        <f t="shared" ref="B1302:H1302" si="347">B1301/37.5</f>
        <v>0</v>
      </c>
      <c r="C1302" s="6">
        <f t="shared" si="347"/>
        <v>0.32</v>
      </c>
      <c r="D1302" s="6">
        <f t="shared" si="347"/>
        <v>0</v>
      </c>
      <c r="E1302" s="6">
        <f t="shared" si="347"/>
        <v>0.32</v>
      </c>
      <c r="F1302" s="6">
        <f t="shared" si="347"/>
        <v>0</v>
      </c>
      <c r="G1302" s="6">
        <f t="shared" si="347"/>
        <v>0</v>
      </c>
      <c r="H1302" s="6">
        <f t="shared" si="347"/>
        <v>0.4</v>
      </c>
    </row>
    <row r="1304" spans="1:19" x14ac:dyDescent="0.45">
      <c r="C1304" t="s">
        <v>14</v>
      </c>
      <c r="D1304" t="s">
        <v>68</v>
      </c>
      <c r="E1304" t="s">
        <v>15</v>
      </c>
      <c r="F1304" t="s">
        <v>329</v>
      </c>
      <c r="G1304" t="s">
        <v>16</v>
      </c>
      <c r="H1304" t="s">
        <v>238</v>
      </c>
    </row>
    <row r="1305" spans="1:19" x14ac:dyDescent="0.45">
      <c r="A1305" s="2">
        <v>44788</v>
      </c>
      <c r="C1305">
        <v>4</v>
      </c>
      <c r="E1305">
        <v>3</v>
      </c>
      <c r="H1305" s="7"/>
      <c r="I1305">
        <f t="shared" ref="I1305:I1310" si="348">SUM(B1305:H1305)</f>
        <v>7</v>
      </c>
      <c r="O1305">
        <f>SUM($C1305:$D1305)</f>
        <v>4</v>
      </c>
      <c r="R1305">
        <f>SUM(E1305:F1305)</f>
        <v>3</v>
      </c>
      <c r="S1305" t="s">
        <v>906</v>
      </c>
    </row>
    <row r="1306" spans="1:19" x14ac:dyDescent="0.45">
      <c r="A1306" s="2">
        <v>44789</v>
      </c>
      <c r="C1306">
        <v>5</v>
      </c>
      <c r="E1306">
        <v>3</v>
      </c>
      <c r="I1306">
        <f t="shared" si="348"/>
        <v>8</v>
      </c>
      <c r="O1306">
        <f>SUM($C1306:$D1306)</f>
        <v>5</v>
      </c>
      <c r="R1306">
        <f>SUM(E1306:F1306)</f>
        <v>3</v>
      </c>
      <c r="S1306" t="s">
        <v>907</v>
      </c>
    </row>
    <row r="1307" spans="1:19" x14ac:dyDescent="0.45">
      <c r="A1307" s="2">
        <v>44790</v>
      </c>
      <c r="C1307">
        <v>2</v>
      </c>
      <c r="E1307">
        <v>5</v>
      </c>
      <c r="G1307">
        <v>1</v>
      </c>
      <c r="I1307">
        <f t="shared" si="348"/>
        <v>8</v>
      </c>
      <c r="O1307">
        <f>SUM($C1307:$D1307)</f>
        <v>2</v>
      </c>
      <c r="R1307">
        <f>SUM(E1307:F1307)</f>
        <v>5</v>
      </c>
      <c r="S1307" t="s">
        <v>908</v>
      </c>
    </row>
    <row r="1308" spans="1:19" x14ac:dyDescent="0.45">
      <c r="A1308" s="2">
        <v>44791</v>
      </c>
      <c r="C1308">
        <v>2</v>
      </c>
      <c r="E1308">
        <v>3</v>
      </c>
      <c r="G1308" s="7">
        <v>2</v>
      </c>
      <c r="I1308">
        <f t="shared" si="348"/>
        <v>7</v>
      </c>
      <c r="O1308">
        <f>SUM($C1308:$D1308)</f>
        <v>2</v>
      </c>
      <c r="R1308">
        <f>SUM(E1308:F1308)</f>
        <v>3</v>
      </c>
      <c r="S1308" t="s">
        <v>909</v>
      </c>
    </row>
    <row r="1309" spans="1:19" x14ac:dyDescent="0.45">
      <c r="A1309" s="2">
        <v>44792</v>
      </c>
      <c r="C1309">
        <v>5</v>
      </c>
      <c r="E1309">
        <v>3</v>
      </c>
      <c r="I1309">
        <f t="shared" si="348"/>
        <v>8</v>
      </c>
      <c r="O1309">
        <f>SUM($C1309:$D1309)</f>
        <v>5</v>
      </c>
      <c r="R1309">
        <f>SUM(E1309:F1309)</f>
        <v>3</v>
      </c>
      <c r="S1309" t="s">
        <v>910</v>
      </c>
    </row>
    <row r="1310" spans="1:19" x14ac:dyDescent="0.45">
      <c r="B1310">
        <f>SUM(B1305:B1309)</f>
        <v>0</v>
      </c>
      <c r="C1310">
        <f>SUM(C1305:C1309)</f>
        <v>18</v>
      </c>
      <c r="D1310">
        <f>SUM(D1305:D1309)</f>
        <v>0</v>
      </c>
      <c r="E1310">
        <f>SUM(E1305:E1309)</f>
        <v>17</v>
      </c>
      <c r="F1310">
        <f>SUM(F1305:F1309)</f>
        <v>0</v>
      </c>
      <c r="G1310">
        <f>SUM(G1306:G1309)</f>
        <v>3</v>
      </c>
      <c r="H1310">
        <f>SUM(H1305:H1309)</f>
        <v>0</v>
      </c>
      <c r="I1310">
        <f t="shared" si="348"/>
        <v>38</v>
      </c>
      <c r="K1310">
        <f>SUM(E1310:F1310)</f>
        <v>17</v>
      </c>
      <c r="L1310">
        <f>SUM($K$1139:K1310)/7.5</f>
        <v>52.93333333333333</v>
      </c>
      <c r="M1310">
        <f>110-L1310</f>
        <v>57.06666666666667</v>
      </c>
      <c r="N1310">
        <f>D1310</f>
        <v>0</v>
      </c>
      <c r="O1310">
        <f>SUM($N$248:$N1310)</f>
        <v>102</v>
      </c>
    </row>
    <row r="1311" spans="1:19" x14ac:dyDescent="0.45">
      <c r="B1311" s="6">
        <f t="shared" ref="B1311:H1311" si="349">B1310/37.5</f>
        <v>0</v>
      </c>
      <c r="C1311" s="6">
        <f t="shared" si="349"/>
        <v>0.48</v>
      </c>
      <c r="D1311" s="6">
        <f t="shared" si="349"/>
        <v>0</v>
      </c>
      <c r="E1311" s="6">
        <f t="shared" si="349"/>
        <v>0.45333333333333331</v>
      </c>
      <c r="F1311" s="6">
        <f t="shared" si="349"/>
        <v>0</v>
      </c>
      <c r="G1311" s="6">
        <f t="shared" si="349"/>
        <v>0.08</v>
      </c>
      <c r="H1311" s="6">
        <f t="shared" si="349"/>
        <v>0</v>
      </c>
    </row>
    <row r="1313" spans="1:19" x14ac:dyDescent="0.45">
      <c r="C1313" t="s">
        <v>14</v>
      </c>
      <c r="D1313" t="s">
        <v>68</v>
      </c>
      <c r="E1313" t="s">
        <v>15</v>
      </c>
      <c r="F1313" t="s">
        <v>329</v>
      </c>
      <c r="G1313" t="s">
        <v>16</v>
      </c>
      <c r="H1313" t="s">
        <v>238</v>
      </c>
    </row>
    <row r="1314" spans="1:19" x14ac:dyDescent="0.45">
      <c r="A1314" s="2">
        <v>44795</v>
      </c>
      <c r="H1314">
        <v>7.5</v>
      </c>
      <c r="I1314">
        <f t="shared" ref="I1314:I1319" si="350">SUM(B1314:H1314)</f>
        <v>7.5</v>
      </c>
      <c r="O1314">
        <f>SUM($C1314:$D1314)</f>
        <v>0</v>
      </c>
      <c r="R1314">
        <f>SUM(E1314:F1314)</f>
        <v>0</v>
      </c>
    </row>
    <row r="1315" spans="1:19" x14ac:dyDescent="0.45">
      <c r="A1315" s="2">
        <v>44796</v>
      </c>
      <c r="H1315">
        <v>7.5</v>
      </c>
      <c r="I1315">
        <f t="shared" si="350"/>
        <v>7.5</v>
      </c>
      <c r="O1315">
        <f>SUM($C1315:$D1315)</f>
        <v>0</v>
      </c>
      <c r="R1315">
        <f>SUM(E1315:F1315)</f>
        <v>0</v>
      </c>
    </row>
    <row r="1316" spans="1:19" x14ac:dyDescent="0.45">
      <c r="A1316" s="2">
        <v>44797</v>
      </c>
      <c r="H1316">
        <v>7.5</v>
      </c>
      <c r="I1316">
        <f t="shared" si="350"/>
        <v>7.5</v>
      </c>
      <c r="O1316">
        <f>SUM($C1316:$D1316)</f>
        <v>0</v>
      </c>
      <c r="R1316">
        <f>SUM(E1316:F1316)</f>
        <v>0</v>
      </c>
    </row>
    <row r="1317" spans="1:19" x14ac:dyDescent="0.45">
      <c r="A1317" s="2">
        <v>44798</v>
      </c>
      <c r="G1317" s="7"/>
      <c r="H1317">
        <v>7.5</v>
      </c>
      <c r="I1317">
        <f t="shared" si="350"/>
        <v>7.5</v>
      </c>
      <c r="O1317">
        <f>SUM($C1317:$D1317)</f>
        <v>0</v>
      </c>
      <c r="R1317">
        <f>SUM(E1317:F1317)</f>
        <v>0</v>
      </c>
    </row>
    <row r="1318" spans="1:19" x14ac:dyDescent="0.45">
      <c r="A1318" s="2">
        <v>44799</v>
      </c>
      <c r="C1318">
        <v>7.5</v>
      </c>
      <c r="I1318">
        <f t="shared" si="350"/>
        <v>7.5</v>
      </c>
      <c r="O1318">
        <f>SUM($C1318:$D1318)</f>
        <v>7.5</v>
      </c>
      <c r="R1318">
        <f>SUM(E1318:F1318)</f>
        <v>0</v>
      </c>
    </row>
    <row r="1319" spans="1:19" x14ac:dyDescent="0.45">
      <c r="B1319">
        <f>SUM(B1314:B1318)</f>
        <v>0</v>
      </c>
      <c r="C1319">
        <f>SUM(C1314:C1318)</f>
        <v>7.5</v>
      </c>
      <c r="D1319">
        <f>SUM(D1314:D1318)</f>
        <v>0</v>
      </c>
      <c r="E1319">
        <f>SUM(E1314:E1318)</f>
        <v>0</v>
      </c>
      <c r="F1319">
        <f>SUM(F1314:F1318)</f>
        <v>0</v>
      </c>
      <c r="G1319">
        <f>SUM(G1315:G1318)</f>
        <v>0</v>
      </c>
      <c r="H1319">
        <f>SUM(H1314:H1318)</f>
        <v>30</v>
      </c>
      <c r="I1319">
        <f t="shared" si="350"/>
        <v>37.5</v>
      </c>
      <c r="K1319">
        <f>SUM(E1319:F1319)</f>
        <v>0</v>
      </c>
      <c r="L1319">
        <f>SUM($K$1139:K1319)/7.5</f>
        <v>52.93333333333333</v>
      </c>
      <c r="M1319">
        <f>110-L1319</f>
        <v>57.06666666666667</v>
      </c>
      <c r="N1319">
        <f>D1319</f>
        <v>0</v>
      </c>
      <c r="O1319">
        <f>SUM($N$248:$N1319)</f>
        <v>102</v>
      </c>
    </row>
    <row r="1320" spans="1:19" x14ac:dyDescent="0.45">
      <c r="B1320" s="6">
        <f t="shared" ref="B1320:H1320" si="351">B1319/37.5</f>
        <v>0</v>
      </c>
      <c r="C1320" s="6">
        <f t="shared" si="351"/>
        <v>0.2</v>
      </c>
      <c r="D1320" s="6">
        <f t="shared" si="351"/>
        <v>0</v>
      </c>
      <c r="E1320" s="6">
        <f t="shared" si="351"/>
        <v>0</v>
      </c>
      <c r="F1320" s="6">
        <f t="shared" si="351"/>
        <v>0</v>
      </c>
      <c r="G1320" s="6">
        <f t="shared" si="351"/>
        <v>0</v>
      </c>
      <c r="H1320" s="6">
        <f t="shared" si="351"/>
        <v>0.8</v>
      </c>
    </row>
    <row r="1322" spans="1:19" x14ac:dyDescent="0.45">
      <c r="C1322" t="s">
        <v>14</v>
      </c>
      <c r="D1322" t="s">
        <v>68</v>
      </c>
      <c r="E1322" t="s">
        <v>15</v>
      </c>
      <c r="F1322" t="s">
        <v>329</v>
      </c>
      <c r="G1322" t="s">
        <v>16</v>
      </c>
      <c r="H1322" t="s">
        <v>238</v>
      </c>
    </row>
    <row r="1323" spans="1:19" x14ac:dyDescent="0.45">
      <c r="A1323" s="2">
        <v>44802</v>
      </c>
      <c r="C1323">
        <v>5</v>
      </c>
      <c r="E1323">
        <v>3</v>
      </c>
      <c r="H1323" s="7"/>
      <c r="I1323">
        <f t="shared" ref="I1323:I1328" si="352">SUM(B1323:H1323)</f>
        <v>8</v>
      </c>
      <c r="O1323">
        <f>SUM($C1323:$D1323)</f>
        <v>5</v>
      </c>
      <c r="R1323">
        <f>SUM(E1323:F1323)</f>
        <v>3</v>
      </c>
      <c r="S1323" t="s">
        <v>904</v>
      </c>
    </row>
    <row r="1324" spans="1:19" x14ac:dyDescent="0.45">
      <c r="A1324" s="2">
        <v>44803</v>
      </c>
      <c r="C1324">
        <v>3</v>
      </c>
      <c r="E1324">
        <v>5</v>
      </c>
      <c r="I1324">
        <f t="shared" si="352"/>
        <v>8</v>
      </c>
      <c r="O1324">
        <f>SUM($C1324:$D1324)</f>
        <v>3</v>
      </c>
      <c r="R1324">
        <f>SUM(E1324:F1324)</f>
        <v>5</v>
      </c>
      <c r="S1324" t="s">
        <v>905</v>
      </c>
    </row>
    <row r="1325" spans="1:19" x14ac:dyDescent="0.45">
      <c r="A1325" s="2">
        <v>44804</v>
      </c>
      <c r="C1325">
        <v>2</v>
      </c>
      <c r="E1325">
        <v>6</v>
      </c>
      <c r="I1325">
        <f t="shared" si="352"/>
        <v>8</v>
      </c>
      <c r="O1325">
        <f>SUM($C1325:$D1325)</f>
        <v>2</v>
      </c>
      <c r="R1325">
        <f>SUM(E1325:F1325)</f>
        <v>6</v>
      </c>
      <c r="S1325" t="s">
        <v>902</v>
      </c>
    </row>
    <row r="1326" spans="1:19" x14ac:dyDescent="0.45">
      <c r="A1326" s="2">
        <v>44805</v>
      </c>
      <c r="C1326">
        <v>3</v>
      </c>
      <c r="E1326">
        <v>3</v>
      </c>
      <c r="G1326" s="7">
        <v>1.5</v>
      </c>
      <c r="I1326">
        <f t="shared" si="352"/>
        <v>7.5</v>
      </c>
      <c r="O1326">
        <f>SUM($C1326:$D1326)</f>
        <v>3</v>
      </c>
      <c r="R1326">
        <f>SUM(E1326:F1326)</f>
        <v>3</v>
      </c>
      <c r="S1326" t="s">
        <v>912</v>
      </c>
    </row>
    <row r="1327" spans="1:19" x14ac:dyDescent="0.45">
      <c r="A1327" s="2">
        <v>44806</v>
      </c>
      <c r="C1327">
        <v>3</v>
      </c>
      <c r="E1327">
        <v>3</v>
      </c>
      <c r="G1327">
        <v>0.5</v>
      </c>
      <c r="I1327">
        <f t="shared" si="352"/>
        <v>6.5</v>
      </c>
      <c r="O1327">
        <f>SUM($C1327:$D1327)</f>
        <v>3</v>
      </c>
      <c r="R1327">
        <f>SUM(E1327:F1327)</f>
        <v>3</v>
      </c>
      <c r="S1327" t="s">
        <v>912</v>
      </c>
    </row>
    <row r="1328" spans="1:19" x14ac:dyDescent="0.45">
      <c r="B1328">
        <f>SUM(B1323:B1327)</f>
        <v>0</v>
      </c>
      <c r="C1328">
        <f>SUM(C1323:C1327)</f>
        <v>16</v>
      </c>
      <c r="D1328">
        <f>SUM(D1323:D1327)</f>
        <v>0</v>
      </c>
      <c r="E1328">
        <f>SUM(E1323:E1327)</f>
        <v>20</v>
      </c>
      <c r="F1328">
        <f>SUM(F1323:F1327)</f>
        <v>0</v>
      </c>
      <c r="G1328">
        <f>SUM(G1324:G1327)</f>
        <v>2</v>
      </c>
      <c r="H1328">
        <f>SUM(H1323:H1327)</f>
        <v>0</v>
      </c>
      <c r="I1328">
        <f t="shared" si="352"/>
        <v>38</v>
      </c>
      <c r="K1328">
        <f>SUM(E1328:F1328)</f>
        <v>20</v>
      </c>
      <c r="L1328">
        <f>SUM($K$1139:K1328)/7.5</f>
        <v>55.6</v>
      </c>
      <c r="M1328">
        <f>110-L1328</f>
        <v>54.4</v>
      </c>
      <c r="N1328">
        <f>D1328</f>
        <v>0</v>
      </c>
      <c r="O1328">
        <f>SUM($N$248:$N1328)</f>
        <v>102</v>
      </c>
    </row>
    <row r="1329" spans="1:19" x14ac:dyDescent="0.45">
      <c r="B1329" s="6">
        <f t="shared" ref="B1329:H1329" si="353">B1328/37.5</f>
        <v>0</v>
      </c>
      <c r="C1329" s="6">
        <f t="shared" si="353"/>
        <v>0.42666666666666669</v>
      </c>
      <c r="D1329" s="6">
        <f t="shared" si="353"/>
        <v>0</v>
      </c>
      <c r="E1329" s="6">
        <f t="shared" si="353"/>
        <v>0.53333333333333333</v>
      </c>
      <c r="F1329" s="6">
        <f t="shared" si="353"/>
        <v>0</v>
      </c>
      <c r="G1329" s="6">
        <f t="shared" si="353"/>
        <v>5.3333333333333337E-2</v>
      </c>
      <c r="H1329" s="6">
        <f t="shared" si="353"/>
        <v>0</v>
      </c>
    </row>
    <row r="1331" spans="1:19" x14ac:dyDescent="0.45">
      <c r="C1331" t="s">
        <v>14</v>
      </c>
      <c r="D1331" t="s">
        <v>68</v>
      </c>
      <c r="E1331" t="s">
        <v>15</v>
      </c>
      <c r="F1331" t="s">
        <v>329</v>
      </c>
      <c r="G1331" t="s">
        <v>16</v>
      </c>
      <c r="H1331" t="s">
        <v>238</v>
      </c>
    </row>
    <row r="1332" spans="1:19" x14ac:dyDescent="0.45">
      <c r="A1332" s="2">
        <v>44809</v>
      </c>
      <c r="H1332" s="7">
        <v>7.5</v>
      </c>
      <c r="I1332">
        <f t="shared" ref="I1332:I1337" si="354">SUM(B1332:H1332)</f>
        <v>7.5</v>
      </c>
      <c r="O1332">
        <f>SUM($C1332:$D1332)</f>
        <v>0</v>
      </c>
      <c r="R1332">
        <f>SUM(E1332:F1332)</f>
        <v>0</v>
      </c>
    </row>
    <row r="1333" spans="1:19" x14ac:dyDescent="0.45">
      <c r="A1333" s="2">
        <v>44810</v>
      </c>
      <c r="H1333">
        <v>7.5</v>
      </c>
      <c r="I1333">
        <f t="shared" si="354"/>
        <v>7.5</v>
      </c>
      <c r="O1333">
        <f>SUM($C1333:$D1333)</f>
        <v>0</v>
      </c>
      <c r="R1333">
        <f>SUM(E1333:F1333)</f>
        <v>0</v>
      </c>
    </row>
    <row r="1334" spans="1:19" x14ac:dyDescent="0.45">
      <c r="A1334" s="2">
        <v>44811</v>
      </c>
      <c r="C1334">
        <v>2</v>
      </c>
      <c r="E1334">
        <v>6</v>
      </c>
      <c r="I1334">
        <f t="shared" si="354"/>
        <v>8</v>
      </c>
      <c r="O1334">
        <f>SUM($C1334:$D1334)</f>
        <v>2</v>
      </c>
      <c r="R1334">
        <f>SUM(E1334:F1334)</f>
        <v>6</v>
      </c>
      <c r="S1334" t="s">
        <v>916</v>
      </c>
    </row>
    <row r="1335" spans="1:19" x14ac:dyDescent="0.45">
      <c r="A1335" s="2">
        <v>44812</v>
      </c>
      <c r="C1335">
        <v>5</v>
      </c>
      <c r="E1335">
        <v>3</v>
      </c>
      <c r="G1335" s="7"/>
      <c r="I1335">
        <f t="shared" si="354"/>
        <v>8</v>
      </c>
      <c r="O1335">
        <f>SUM($C1335:$D1335)</f>
        <v>5</v>
      </c>
      <c r="R1335">
        <f>SUM(E1335:F1335)</f>
        <v>3</v>
      </c>
      <c r="S1335" t="s">
        <v>915</v>
      </c>
    </row>
    <row r="1336" spans="1:19" x14ac:dyDescent="0.45">
      <c r="A1336" s="2">
        <v>44813</v>
      </c>
      <c r="C1336">
        <v>2</v>
      </c>
      <c r="E1336">
        <v>6</v>
      </c>
      <c r="I1336">
        <f t="shared" si="354"/>
        <v>8</v>
      </c>
      <c r="O1336">
        <f>SUM($C1336:$D1336)</f>
        <v>2</v>
      </c>
      <c r="R1336">
        <f>SUM(E1336:F1336)</f>
        <v>6</v>
      </c>
      <c r="S1336" t="s">
        <v>914</v>
      </c>
    </row>
    <row r="1337" spans="1:19" x14ac:dyDescent="0.45">
      <c r="B1337">
        <f>SUM(B1332:B1336)</f>
        <v>0</v>
      </c>
      <c r="C1337">
        <f>SUM(C1332:C1336)</f>
        <v>9</v>
      </c>
      <c r="D1337">
        <f>SUM(D1332:D1336)</f>
        <v>0</v>
      </c>
      <c r="E1337">
        <f>SUM(E1332:E1336)</f>
        <v>15</v>
      </c>
      <c r="F1337">
        <f>SUM(F1332:F1336)</f>
        <v>0</v>
      </c>
      <c r="G1337">
        <f>SUM(G1333:G1336)</f>
        <v>0</v>
      </c>
      <c r="H1337">
        <f>SUM(H1332:H1336)</f>
        <v>15</v>
      </c>
      <c r="I1337">
        <f t="shared" si="354"/>
        <v>39</v>
      </c>
      <c r="K1337">
        <f>SUM(E1337:F1337)</f>
        <v>15</v>
      </c>
      <c r="L1337">
        <f>SUM($K$1139:K1337)/7.5</f>
        <v>57.6</v>
      </c>
      <c r="M1337">
        <f>110-L1337</f>
        <v>52.4</v>
      </c>
      <c r="N1337">
        <f>D1337</f>
        <v>0</v>
      </c>
      <c r="O1337">
        <f>SUM($N$248:$N1337)</f>
        <v>102</v>
      </c>
    </row>
    <row r="1338" spans="1:19" x14ac:dyDescent="0.45">
      <c r="B1338" s="6">
        <f t="shared" ref="B1338:H1338" si="355">B1337/37.5</f>
        <v>0</v>
      </c>
      <c r="C1338" s="6">
        <f t="shared" si="355"/>
        <v>0.24</v>
      </c>
      <c r="D1338" s="6">
        <f t="shared" si="355"/>
        <v>0</v>
      </c>
      <c r="E1338" s="6">
        <f t="shared" si="355"/>
        <v>0.4</v>
      </c>
      <c r="F1338" s="6">
        <f t="shared" si="355"/>
        <v>0</v>
      </c>
      <c r="G1338" s="6">
        <f t="shared" si="355"/>
        <v>0</v>
      </c>
      <c r="H1338" s="6">
        <f t="shared" si="355"/>
        <v>0.4</v>
      </c>
    </row>
    <row r="1340" spans="1:19" x14ac:dyDescent="0.45">
      <c r="C1340" t="s">
        <v>14</v>
      </c>
      <c r="D1340" t="s">
        <v>68</v>
      </c>
      <c r="E1340" t="s">
        <v>15</v>
      </c>
      <c r="F1340" t="s">
        <v>329</v>
      </c>
      <c r="G1340" t="s">
        <v>16</v>
      </c>
      <c r="H1340" t="s">
        <v>238</v>
      </c>
    </row>
    <row r="1341" spans="1:19" x14ac:dyDescent="0.45">
      <c r="A1341" s="2">
        <v>44816</v>
      </c>
      <c r="C1341">
        <v>3</v>
      </c>
      <c r="E1341">
        <v>4</v>
      </c>
      <c r="G1341">
        <v>0.5</v>
      </c>
      <c r="H1341" s="7"/>
      <c r="I1341">
        <f t="shared" ref="I1341:I1346" si="356">SUM(B1341:H1341)</f>
        <v>7.5</v>
      </c>
      <c r="O1341">
        <f>SUM($C1341:$D1341)</f>
        <v>3</v>
      </c>
      <c r="R1341">
        <f>SUM(E1341:F1341)</f>
        <v>4</v>
      </c>
      <c r="S1341" t="s">
        <v>919</v>
      </c>
    </row>
    <row r="1342" spans="1:19" x14ac:dyDescent="0.45">
      <c r="A1342" s="2">
        <v>44817</v>
      </c>
      <c r="C1342">
        <v>2</v>
      </c>
      <c r="E1342">
        <v>6</v>
      </c>
      <c r="I1342">
        <f t="shared" si="356"/>
        <v>8</v>
      </c>
      <c r="O1342">
        <f>SUM($C1342:$D1342)</f>
        <v>2</v>
      </c>
      <c r="R1342">
        <f>SUM(E1342:F1342)</f>
        <v>6</v>
      </c>
      <c r="S1342" t="s">
        <v>919</v>
      </c>
    </row>
    <row r="1343" spans="1:19" x14ac:dyDescent="0.45">
      <c r="A1343" s="2">
        <v>44818</v>
      </c>
      <c r="C1343">
        <v>2</v>
      </c>
      <c r="E1343">
        <v>6</v>
      </c>
      <c r="I1343">
        <f t="shared" si="356"/>
        <v>8</v>
      </c>
      <c r="O1343">
        <f>SUM($C1343:$D1343)</f>
        <v>2</v>
      </c>
      <c r="R1343">
        <f>SUM(E1343:F1343)</f>
        <v>6</v>
      </c>
      <c r="S1343" t="s">
        <v>919</v>
      </c>
    </row>
    <row r="1344" spans="1:19" x14ac:dyDescent="0.45">
      <c r="A1344" s="2">
        <v>44819</v>
      </c>
      <c r="C1344">
        <v>2</v>
      </c>
      <c r="D1344">
        <v>2</v>
      </c>
      <c r="E1344">
        <v>4</v>
      </c>
      <c r="G1344" s="7"/>
      <c r="I1344">
        <f t="shared" si="356"/>
        <v>8</v>
      </c>
      <c r="O1344">
        <f>SUM($C1344:$D1344)</f>
        <v>4</v>
      </c>
      <c r="R1344">
        <f>SUM(E1344:F1344)</f>
        <v>4</v>
      </c>
      <c r="S1344" t="s">
        <v>919</v>
      </c>
    </row>
    <row r="1345" spans="1:19" x14ac:dyDescent="0.45">
      <c r="A1345" s="2">
        <v>44820</v>
      </c>
      <c r="C1345">
        <v>4</v>
      </c>
      <c r="E1345">
        <v>4</v>
      </c>
      <c r="G1345">
        <v>0.5</v>
      </c>
      <c r="I1345">
        <f t="shared" si="356"/>
        <v>8.5</v>
      </c>
      <c r="O1345">
        <f>SUM($C1345:$D1345)</f>
        <v>4</v>
      </c>
      <c r="R1345">
        <f>SUM(E1345:F1345)</f>
        <v>4</v>
      </c>
      <c r="S1345" t="s">
        <v>920</v>
      </c>
    </row>
    <row r="1346" spans="1:19" x14ac:dyDescent="0.45">
      <c r="B1346">
        <f>SUM(B1341:B1345)</f>
        <v>0</v>
      </c>
      <c r="C1346">
        <f>SUM(C1341:C1345)</f>
        <v>13</v>
      </c>
      <c r="D1346">
        <f>SUM(D1341:D1345)</f>
        <v>2</v>
      </c>
      <c r="E1346">
        <f>SUM(E1341:E1345)</f>
        <v>24</v>
      </c>
      <c r="F1346">
        <f>SUM(F1341:F1345)</f>
        <v>0</v>
      </c>
      <c r="G1346">
        <f>SUM(G1342:G1345)</f>
        <v>0.5</v>
      </c>
      <c r="H1346">
        <f>SUM(H1341:H1345)</f>
        <v>0</v>
      </c>
      <c r="I1346">
        <f t="shared" si="356"/>
        <v>39.5</v>
      </c>
      <c r="K1346">
        <f>SUM(E1346:F1346)</f>
        <v>24</v>
      </c>
      <c r="L1346">
        <f>SUM($K$1139:K1346)/7.5</f>
        <v>60.8</v>
      </c>
      <c r="M1346">
        <f>110-L1346</f>
        <v>49.2</v>
      </c>
      <c r="N1346">
        <f>D1346</f>
        <v>2</v>
      </c>
      <c r="O1346">
        <f>SUM($N$248:$N1346)</f>
        <v>104</v>
      </c>
    </row>
    <row r="1347" spans="1:19" x14ac:dyDescent="0.45">
      <c r="B1347" s="6">
        <f t="shared" ref="B1347:H1347" si="357">B1346/37.5</f>
        <v>0</v>
      </c>
      <c r="C1347" s="6">
        <f t="shared" si="357"/>
        <v>0.34666666666666668</v>
      </c>
      <c r="D1347" s="6">
        <f t="shared" si="357"/>
        <v>5.3333333333333337E-2</v>
      </c>
      <c r="E1347" s="6">
        <f t="shared" si="357"/>
        <v>0.64</v>
      </c>
      <c r="F1347" s="6">
        <f t="shared" si="357"/>
        <v>0</v>
      </c>
      <c r="G1347" s="6">
        <f t="shared" si="357"/>
        <v>1.3333333333333334E-2</v>
      </c>
      <c r="H1347" s="6">
        <f t="shared" si="357"/>
        <v>0</v>
      </c>
    </row>
    <row r="1349" spans="1:19" x14ac:dyDescent="0.45">
      <c r="C1349" t="s">
        <v>14</v>
      </c>
      <c r="D1349" t="s">
        <v>68</v>
      </c>
      <c r="E1349" t="s">
        <v>15</v>
      </c>
      <c r="F1349" t="s">
        <v>329</v>
      </c>
      <c r="G1349" t="s">
        <v>16</v>
      </c>
      <c r="H1349" t="s">
        <v>238</v>
      </c>
    </row>
    <row r="1350" spans="1:19" x14ac:dyDescent="0.45">
      <c r="A1350" s="2">
        <v>44823</v>
      </c>
      <c r="C1350">
        <v>1</v>
      </c>
      <c r="D1350">
        <v>2</v>
      </c>
      <c r="E1350">
        <v>3</v>
      </c>
      <c r="G1350">
        <v>1.5</v>
      </c>
      <c r="H1350" s="7"/>
      <c r="I1350">
        <f t="shared" ref="I1350:I1355" si="358">SUM(B1350:H1350)</f>
        <v>7.5</v>
      </c>
      <c r="O1350">
        <f>SUM($C1350:$D1350)</f>
        <v>3</v>
      </c>
      <c r="R1350">
        <f>SUM(E1350:F1350)</f>
        <v>3</v>
      </c>
      <c r="S1350" t="s">
        <v>926</v>
      </c>
    </row>
    <row r="1351" spans="1:19" x14ac:dyDescent="0.45">
      <c r="A1351" s="2">
        <v>44824</v>
      </c>
      <c r="C1351">
        <v>4</v>
      </c>
      <c r="E1351">
        <v>3</v>
      </c>
      <c r="G1351">
        <v>0.5</v>
      </c>
      <c r="I1351">
        <f t="shared" si="358"/>
        <v>7.5</v>
      </c>
      <c r="O1351">
        <f>SUM($C1351:$D1351)</f>
        <v>4</v>
      </c>
      <c r="R1351">
        <f>SUM(E1351:F1351)</f>
        <v>3</v>
      </c>
      <c r="S1351" t="s">
        <v>927</v>
      </c>
    </row>
    <row r="1352" spans="1:19" x14ac:dyDescent="0.45">
      <c r="A1352" s="2">
        <v>44825</v>
      </c>
      <c r="C1352">
        <v>2</v>
      </c>
      <c r="D1352">
        <v>3</v>
      </c>
      <c r="E1352">
        <v>3</v>
      </c>
      <c r="I1352">
        <f t="shared" si="358"/>
        <v>8</v>
      </c>
      <c r="O1352">
        <f>SUM($C1352:$D1352)</f>
        <v>5</v>
      </c>
      <c r="R1352">
        <f>SUM(E1352:F1352)</f>
        <v>3</v>
      </c>
      <c r="S1352" t="s">
        <v>925</v>
      </c>
    </row>
    <row r="1353" spans="1:19" x14ac:dyDescent="0.45">
      <c r="A1353" s="2">
        <v>44826</v>
      </c>
      <c r="C1353">
        <v>2</v>
      </c>
      <c r="D1353">
        <v>1</v>
      </c>
      <c r="E1353">
        <v>5</v>
      </c>
      <c r="G1353" s="7"/>
      <c r="I1353">
        <f t="shared" si="358"/>
        <v>8</v>
      </c>
      <c r="O1353">
        <f>SUM($C1353:$D1353)</f>
        <v>3</v>
      </c>
      <c r="R1353">
        <f>SUM(E1353:F1353)</f>
        <v>5</v>
      </c>
      <c r="S1353" t="s">
        <v>928</v>
      </c>
    </row>
    <row r="1354" spans="1:19" x14ac:dyDescent="0.45">
      <c r="A1354" s="2">
        <v>44827</v>
      </c>
      <c r="C1354">
        <v>1</v>
      </c>
      <c r="D1354">
        <v>2</v>
      </c>
      <c r="E1354">
        <v>4</v>
      </c>
      <c r="G1354">
        <v>1</v>
      </c>
      <c r="I1354">
        <f t="shared" si="358"/>
        <v>8</v>
      </c>
      <c r="O1354">
        <f>SUM($C1354:$D1354)</f>
        <v>3</v>
      </c>
      <c r="R1354">
        <f>SUM(E1354:F1354)</f>
        <v>4</v>
      </c>
      <c r="S1354" t="s">
        <v>929</v>
      </c>
    </row>
    <row r="1355" spans="1:19" x14ac:dyDescent="0.45">
      <c r="B1355">
        <f t="shared" ref="B1355:H1355" si="359">SUM(B1350:B1354)</f>
        <v>0</v>
      </c>
      <c r="C1355">
        <f t="shared" si="359"/>
        <v>10</v>
      </c>
      <c r="D1355">
        <f t="shared" si="359"/>
        <v>8</v>
      </c>
      <c r="E1355">
        <f t="shared" si="359"/>
        <v>18</v>
      </c>
      <c r="F1355">
        <f t="shared" si="359"/>
        <v>0</v>
      </c>
      <c r="G1355">
        <f t="shared" si="359"/>
        <v>3</v>
      </c>
      <c r="H1355">
        <f t="shared" si="359"/>
        <v>0</v>
      </c>
      <c r="I1355">
        <f t="shared" si="358"/>
        <v>39</v>
      </c>
      <c r="K1355">
        <f>SUM(E1355:F1355)</f>
        <v>18</v>
      </c>
      <c r="L1355">
        <f>SUM($K$1139:K1355)/7.5</f>
        <v>63.2</v>
      </c>
      <c r="M1355">
        <f>110-L1355</f>
        <v>46.8</v>
      </c>
      <c r="N1355">
        <f>D1355</f>
        <v>8</v>
      </c>
      <c r="O1355">
        <f>SUM($N$248:$N1355)</f>
        <v>112</v>
      </c>
    </row>
    <row r="1356" spans="1:19" x14ac:dyDescent="0.45">
      <c r="B1356" s="6">
        <f t="shared" ref="B1356:H1356" si="360">B1355/37.5</f>
        <v>0</v>
      </c>
      <c r="C1356" s="6">
        <f t="shared" si="360"/>
        <v>0.26666666666666666</v>
      </c>
      <c r="D1356" s="6">
        <f t="shared" si="360"/>
        <v>0.21333333333333335</v>
      </c>
      <c r="E1356" s="6">
        <f t="shared" si="360"/>
        <v>0.48</v>
      </c>
      <c r="F1356" s="6">
        <f t="shared" si="360"/>
        <v>0</v>
      </c>
      <c r="G1356" s="6">
        <f t="shared" si="360"/>
        <v>0.08</v>
      </c>
      <c r="H1356" s="6">
        <f t="shared" si="360"/>
        <v>0</v>
      </c>
    </row>
    <row r="1358" spans="1:19" x14ac:dyDescent="0.45">
      <c r="C1358" t="s">
        <v>14</v>
      </c>
      <c r="D1358" t="s">
        <v>68</v>
      </c>
      <c r="E1358" t="s">
        <v>15</v>
      </c>
      <c r="F1358" t="s">
        <v>329</v>
      </c>
      <c r="G1358" t="s">
        <v>16</v>
      </c>
      <c r="H1358" t="s">
        <v>238</v>
      </c>
    </row>
    <row r="1359" spans="1:19" x14ac:dyDescent="0.45">
      <c r="A1359" s="2">
        <v>44830</v>
      </c>
      <c r="C1359">
        <v>1</v>
      </c>
      <c r="E1359">
        <v>7</v>
      </c>
      <c r="H1359" s="7"/>
      <c r="I1359">
        <f t="shared" ref="I1359:I1364" si="361">SUM(B1359:H1359)</f>
        <v>8</v>
      </c>
      <c r="O1359">
        <f>SUM($C1359:$D1359)</f>
        <v>1</v>
      </c>
      <c r="R1359">
        <f>SUM(E1359:F1359)</f>
        <v>7</v>
      </c>
      <c r="S1359" t="s">
        <v>932</v>
      </c>
    </row>
    <row r="1360" spans="1:19" x14ac:dyDescent="0.45">
      <c r="A1360" s="2">
        <v>44831</v>
      </c>
      <c r="C1360">
        <v>4</v>
      </c>
      <c r="E1360">
        <v>4</v>
      </c>
      <c r="I1360">
        <f t="shared" si="361"/>
        <v>8</v>
      </c>
      <c r="O1360">
        <f>SUM($C1360:$D1360)</f>
        <v>4</v>
      </c>
      <c r="R1360">
        <f>SUM(E1360:F1360)</f>
        <v>4</v>
      </c>
      <c r="S1360" t="s">
        <v>933</v>
      </c>
    </row>
    <row r="1361" spans="1:19" x14ac:dyDescent="0.45">
      <c r="A1361" s="2">
        <v>44832</v>
      </c>
      <c r="C1361">
        <v>5</v>
      </c>
      <c r="E1361">
        <v>3</v>
      </c>
      <c r="G1361">
        <v>0.5</v>
      </c>
      <c r="I1361">
        <f t="shared" si="361"/>
        <v>8.5</v>
      </c>
      <c r="O1361">
        <f>SUM($C1361:$D1361)</f>
        <v>5</v>
      </c>
      <c r="R1361">
        <f>SUM(E1361:F1361)</f>
        <v>3</v>
      </c>
      <c r="S1361" t="s">
        <v>934</v>
      </c>
    </row>
    <row r="1362" spans="1:19" x14ac:dyDescent="0.45">
      <c r="A1362" s="2">
        <v>44833</v>
      </c>
      <c r="C1362">
        <v>4</v>
      </c>
      <c r="E1362">
        <v>4</v>
      </c>
      <c r="G1362" s="7"/>
      <c r="I1362">
        <f t="shared" si="361"/>
        <v>8</v>
      </c>
      <c r="O1362">
        <f>SUM($C1362:$D1362)</f>
        <v>4</v>
      </c>
      <c r="R1362">
        <f>SUM(E1362:F1362)</f>
        <v>4</v>
      </c>
      <c r="S1362" t="s">
        <v>935</v>
      </c>
    </row>
    <row r="1363" spans="1:19" x14ac:dyDescent="0.45">
      <c r="A1363" s="2">
        <v>44834</v>
      </c>
      <c r="H1363">
        <v>7.5</v>
      </c>
      <c r="I1363">
        <f t="shared" si="361"/>
        <v>7.5</v>
      </c>
      <c r="O1363">
        <f>SUM($C1363:$D1363)</f>
        <v>0</v>
      </c>
      <c r="R1363">
        <f>SUM(E1363:F1363)</f>
        <v>0</v>
      </c>
    </row>
    <row r="1364" spans="1:19" x14ac:dyDescent="0.45">
      <c r="B1364">
        <f t="shared" ref="B1364:H1364" si="362">SUM(B1359:B1363)</f>
        <v>0</v>
      </c>
      <c r="C1364">
        <f>SUM(C1359:C1362)</f>
        <v>14</v>
      </c>
      <c r="D1364">
        <f t="shared" si="362"/>
        <v>0</v>
      </c>
      <c r="E1364">
        <f>SUM(E1359:E1362)</f>
        <v>18</v>
      </c>
      <c r="F1364">
        <f t="shared" si="362"/>
        <v>0</v>
      </c>
      <c r="G1364">
        <f t="shared" si="362"/>
        <v>0.5</v>
      </c>
      <c r="H1364">
        <f t="shared" si="362"/>
        <v>7.5</v>
      </c>
      <c r="I1364">
        <f t="shared" si="361"/>
        <v>40</v>
      </c>
      <c r="K1364">
        <f>SUM(E1364:F1364)</f>
        <v>18</v>
      </c>
      <c r="L1364">
        <f>SUM($K$1139:K1364)/7.5</f>
        <v>65.599999999999994</v>
      </c>
      <c r="M1364">
        <f>110-L1364</f>
        <v>44.400000000000006</v>
      </c>
      <c r="N1364">
        <f>D1364</f>
        <v>0</v>
      </c>
      <c r="O1364">
        <f>SUM($N$248:$N1364)</f>
        <v>112</v>
      </c>
    </row>
    <row r="1365" spans="1:19" x14ac:dyDescent="0.45">
      <c r="B1365" s="6">
        <f t="shared" ref="B1365:H1365" si="363">B1364/37.5</f>
        <v>0</v>
      </c>
      <c r="C1365" s="6">
        <f t="shared" si="363"/>
        <v>0.37333333333333335</v>
      </c>
      <c r="D1365" s="6">
        <f t="shared" si="363"/>
        <v>0</v>
      </c>
      <c r="E1365" s="6">
        <f t="shared" si="363"/>
        <v>0.48</v>
      </c>
      <c r="F1365" s="6">
        <f t="shared" si="363"/>
        <v>0</v>
      </c>
      <c r="G1365" s="6">
        <f t="shared" si="363"/>
        <v>1.3333333333333334E-2</v>
      </c>
      <c r="H1365" s="6">
        <f t="shared" si="363"/>
        <v>0.2</v>
      </c>
    </row>
    <row r="1367" spans="1:19" x14ac:dyDescent="0.45">
      <c r="C1367" t="s">
        <v>14</v>
      </c>
      <c r="D1367" t="s">
        <v>68</v>
      </c>
      <c r="E1367" t="s">
        <v>15</v>
      </c>
      <c r="F1367" t="s">
        <v>329</v>
      </c>
      <c r="G1367" t="s">
        <v>16</v>
      </c>
      <c r="H1367" t="s">
        <v>238</v>
      </c>
    </row>
    <row r="1368" spans="1:19" x14ac:dyDescent="0.45">
      <c r="A1368" s="2">
        <v>44837</v>
      </c>
      <c r="C1368">
        <v>5</v>
      </c>
      <c r="E1368">
        <v>2</v>
      </c>
      <c r="G1368">
        <v>1</v>
      </c>
      <c r="H1368" s="7"/>
      <c r="I1368">
        <f t="shared" ref="I1368:I1373" si="364">SUM(B1368:H1368)</f>
        <v>8</v>
      </c>
      <c r="O1368">
        <f>SUM($C1368:$D1368)</f>
        <v>5</v>
      </c>
      <c r="R1368">
        <f>SUM(E1368:F1368)</f>
        <v>2</v>
      </c>
      <c r="S1368" t="s">
        <v>940</v>
      </c>
    </row>
    <row r="1369" spans="1:19" x14ac:dyDescent="0.45">
      <c r="A1369" s="2">
        <v>44838</v>
      </c>
      <c r="C1369">
        <v>5</v>
      </c>
      <c r="E1369">
        <v>3</v>
      </c>
      <c r="I1369">
        <f t="shared" si="364"/>
        <v>8</v>
      </c>
      <c r="O1369">
        <f>SUM($C1369:$D1369)</f>
        <v>5</v>
      </c>
      <c r="R1369">
        <f>SUM(E1369:F1369)</f>
        <v>3</v>
      </c>
      <c r="S1369" t="s">
        <v>941</v>
      </c>
    </row>
    <row r="1370" spans="1:19" x14ac:dyDescent="0.45">
      <c r="A1370" s="2">
        <v>44839</v>
      </c>
      <c r="C1370">
        <v>1</v>
      </c>
      <c r="E1370">
        <v>7</v>
      </c>
      <c r="I1370">
        <f t="shared" si="364"/>
        <v>8</v>
      </c>
      <c r="O1370">
        <f>SUM($C1370:$D1370)</f>
        <v>1</v>
      </c>
      <c r="R1370">
        <f>SUM(E1370:F1370)</f>
        <v>7</v>
      </c>
      <c r="S1370" t="s">
        <v>942</v>
      </c>
    </row>
    <row r="1371" spans="1:19" x14ac:dyDescent="0.45">
      <c r="A1371" s="2">
        <v>44840</v>
      </c>
      <c r="C1371">
        <v>4</v>
      </c>
      <c r="E1371">
        <v>4</v>
      </c>
      <c r="G1371" s="7"/>
      <c r="I1371">
        <f t="shared" si="364"/>
        <v>8</v>
      </c>
      <c r="O1371">
        <f>SUM($C1371:$D1371)</f>
        <v>4</v>
      </c>
      <c r="R1371">
        <f>SUM(E1371:F1371)</f>
        <v>4</v>
      </c>
      <c r="S1371" t="s">
        <v>940</v>
      </c>
    </row>
    <row r="1372" spans="1:19" x14ac:dyDescent="0.45">
      <c r="A1372" s="2">
        <v>44841</v>
      </c>
      <c r="C1372">
        <v>4</v>
      </c>
      <c r="E1372">
        <v>2</v>
      </c>
      <c r="G1372">
        <v>2</v>
      </c>
      <c r="I1372">
        <f t="shared" si="364"/>
        <v>8</v>
      </c>
      <c r="O1372">
        <f>SUM($C1372:$D1372)</f>
        <v>4</v>
      </c>
      <c r="R1372">
        <f>SUM(E1372:F1372)</f>
        <v>2</v>
      </c>
      <c r="S1372" t="s">
        <v>943</v>
      </c>
    </row>
    <row r="1373" spans="1:19" x14ac:dyDescent="0.45">
      <c r="B1373">
        <f t="shared" ref="B1373:H1373" si="365">SUM(B1368:B1372)</f>
        <v>0</v>
      </c>
      <c r="C1373">
        <f t="shared" si="365"/>
        <v>19</v>
      </c>
      <c r="D1373">
        <f t="shared" si="365"/>
        <v>0</v>
      </c>
      <c r="E1373">
        <f t="shared" si="365"/>
        <v>18</v>
      </c>
      <c r="F1373">
        <f t="shared" si="365"/>
        <v>0</v>
      </c>
      <c r="G1373">
        <f t="shared" si="365"/>
        <v>3</v>
      </c>
      <c r="H1373">
        <f t="shared" si="365"/>
        <v>0</v>
      </c>
      <c r="I1373">
        <f t="shared" si="364"/>
        <v>40</v>
      </c>
      <c r="K1373">
        <f>SUM(E1373:F1373)</f>
        <v>18</v>
      </c>
      <c r="L1373">
        <f>SUM($K$1139:K1373)/7.5</f>
        <v>68</v>
      </c>
      <c r="M1373">
        <f>110-L1373</f>
        <v>42</v>
      </c>
      <c r="N1373">
        <f>D1373</f>
        <v>0</v>
      </c>
      <c r="O1373">
        <f>SUM($N$248:$N1373)</f>
        <v>112</v>
      </c>
    </row>
    <row r="1374" spans="1:19" x14ac:dyDescent="0.45">
      <c r="B1374" s="6">
        <f t="shared" ref="B1374:H1374" si="366">B1373/37.5</f>
        <v>0</v>
      </c>
      <c r="C1374" s="6">
        <f t="shared" si="366"/>
        <v>0.50666666666666671</v>
      </c>
      <c r="D1374" s="6">
        <f t="shared" si="366"/>
        <v>0</v>
      </c>
      <c r="E1374" s="6">
        <f t="shared" si="366"/>
        <v>0.48</v>
      </c>
      <c r="F1374" s="6">
        <f t="shared" si="366"/>
        <v>0</v>
      </c>
      <c r="G1374" s="6">
        <f t="shared" si="366"/>
        <v>0.08</v>
      </c>
      <c r="H1374" s="6">
        <f t="shared" si="366"/>
        <v>0</v>
      </c>
    </row>
    <row r="1376" spans="1:19" x14ac:dyDescent="0.45">
      <c r="C1376" t="s">
        <v>14</v>
      </c>
      <c r="D1376" t="s">
        <v>68</v>
      </c>
      <c r="E1376" t="s">
        <v>15</v>
      </c>
      <c r="F1376" t="s">
        <v>329</v>
      </c>
      <c r="G1376" t="s">
        <v>16</v>
      </c>
      <c r="H1376" t="s">
        <v>238</v>
      </c>
    </row>
    <row r="1377" spans="1:19" x14ac:dyDescent="0.45">
      <c r="A1377" s="2">
        <v>44844</v>
      </c>
      <c r="H1377" s="7">
        <v>7.5</v>
      </c>
      <c r="I1377">
        <f>SUM(B1377:H1377)</f>
        <v>7.5</v>
      </c>
      <c r="O1377">
        <f>SUM($C1377:$D1377)</f>
        <v>0</v>
      </c>
      <c r="R1377">
        <f>SUM(E1377:F1377)</f>
        <v>0</v>
      </c>
      <c r="S1377" t="s">
        <v>944</v>
      </c>
    </row>
    <row r="1378" spans="1:19" x14ac:dyDescent="0.45">
      <c r="A1378" s="2">
        <v>44845</v>
      </c>
      <c r="C1378">
        <v>3</v>
      </c>
      <c r="E1378">
        <v>4</v>
      </c>
      <c r="G1378">
        <v>1</v>
      </c>
      <c r="I1378">
        <f>SUM(B1378:G1378)</f>
        <v>8</v>
      </c>
      <c r="O1378">
        <f>SUM($C1378:$D1378)</f>
        <v>3</v>
      </c>
      <c r="R1378">
        <f>SUM(E1378:F1378)</f>
        <v>4</v>
      </c>
      <c r="S1378" t="s">
        <v>950</v>
      </c>
    </row>
    <row r="1379" spans="1:19" x14ac:dyDescent="0.45">
      <c r="A1379" s="2">
        <v>44846</v>
      </c>
      <c r="C1379">
        <v>3</v>
      </c>
      <c r="E1379">
        <v>5</v>
      </c>
      <c r="G1379">
        <v>0.5</v>
      </c>
      <c r="I1379">
        <f>SUM(B1379:G1379)</f>
        <v>8.5</v>
      </c>
      <c r="O1379">
        <f>SUM($C1379:$D1379)</f>
        <v>3</v>
      </c>
      <c r="R1379">
        <f>SUM(E1379:F1379)</f>
        <v>5</v>
      </c>
      <c r="S1379" t="s">
        <v>953</v>
      </c>
    </row>
    <row r="1380" spans="1:19" x14ac:dyDescent="0.45">
      <c r="A1380" s="2">
        <v>44847</v>
      </c>
      <c r="C1380">
        <v>4</v>
      </c>
      <c r="E1380">
        <v>2</v>
      </c>
      <c r="G1380">
        <v>1</v>
      </c>
      <c r="I1380">
        <f>SUM(B1380:G1380)</f>
        <v>7</v>
      </c>
      <c r="O1380">
        <f>SUM($C1380:$D1380)</f>
        <v>4</v>
      </c>
      <c r="R1380">
        <f>SUM(E1380:F1380)</f>
        <v>2</v>
      </c>
      <c r="S1380" t="s">
        <v>951</v>
      </c>
    </row>
    <row r="1381" spans="1:19" x14ac:dyDescent="0.45">
      <c r="A1381" s="2">
        <v>44848</v>
      </c>
      <c r="C1381">
        <v>4</v>
      </c>
      <c r="E1381">
        <v>4</v>
      </c>
      <c r="G1381">
        <v>1</v>
      </c>
      <c r="I1381">
        <f>SUM(B1381:G1381)</f>
        <v>9</v>
      </c>
      <c r="O1381">
        <f>SUM($C1381:$D1381)</f>
        <v>4</v>
      </c>
      <c r="R1381">
        <f>SUM(E1381:F1381)</f>
        <v>4</v>
      </c>
      <c r="S1381" t="s">
        <v>952</v>
      </c>
    </row>
    <row r="1382" spans="1:19" x14ac:dyDescent="0.45">
      <c r="B1382">
        <f t="shared" ref="B1382:H1382" si="367">SUM(B1377:B1381)</f>
        <v>0</v>
      </c>
      <c r="C1382">
        <f t="shared" si="367"/>
        <v>14</v>
      </c>
      <c r="D1382">
        <f t="shared" si="367"/>
        <v>0</v>
      </c>
      <c r="E1382">
        <f t="shared" si="367"/>
        <v>15</v>
      </c>
      <c r="F1382">
        <f t="shared" si="367"/>
        <v>0</v>
      </c>
      <c r="G1382">
        <f t="shared" si="367"/>
        <v>3.5</v>
      </c>
      <c r="H1382">
        <f t="shared" si="367"/>
        <v>7.5</v>
      </c>
      <c r="I1382">
        <f>SUM(B1382:H1382)</f>
        <v>40</v>
      </c>
      <c r="K1382">
        <f>SUM(E1382:F1382)</f>
        <v>15</v>
      </c>
      <c r="L1382">
        <f>SUM($K$1139:K1382)/7.5</f>
        <v>70</v>
      </c>
      <c r="M1382">
        <f>110-L1382</f>
        <v>40</v>
      </c>
      <c r="N1382">
        <f>D1382</f>
        <v>0</v>
      </c>
      <c r="O1382">
        <f>SUM($N$248:$N1382)</f>
        <v>112</v>
      </c>
    </row>
    <row r="1383" spans="1:19" x14ac:dyDescent="0.45">
      <c r="B1383" s="6">
        <f t="shared" ref="B1383:H1383" si="368">B1382/37.5</f>
        <v>0</v>
      </c>
      <c r="C1383" s="6">
        <f t="shared" si="368"/>
        <v>0.37333333333333335</v>
      </c>
      <c r="D1383" s="6">
        <f t="shared" si="368"/>
        <v>0</v>
      </c>
      <c r="E1383" s="6">
        <f t="shared" si="368"/>
        <v>0.4</v>
      </c>
      <c r="F1383" s="6">
        <f t="shared" si="368"/>
        <v>0</v>
      </c>
      <c r="G1383" s="6">
        <f t="shared" si="368"/>
        <v>9.3333333333333338E-2</v>
      </c>
      <c r="H1383" s="6">
        <f t="shared" si="368"/>
        <v>0.2</v>
      </c>
    </row>
    <row r="1385" spans="1:19" x14ac:dyDescent="0.45">
      <c r="C1385" t="s">
        <v>14</v>
      </c>
      <c r="D1385" t="s">
        <v>68</v>
      </c>
      <c r="E1385" t="s">
        <v>15</v>
      </c>
      <c r="F1385" t="s">
        <v>329</v>
      </c>
      <c r="G1385" t="s">
        <v>16</v>
      </c>
      <c r="H1385" t="s">
        <v>238</v>
      </c>
    </row>
    <row r="1386" spans="1:19" x14ac:dyDescent="0.45">
      <c r="A1386" s="2">
        <v>44851</v>
      </c>
      <c r="C1386">
        <v>5</v>
      </c>
      <c r="E1386" s="3">
        <v>2</v>
      </c>
      <c r="F1386" s="3">
        <v>1</v>
      </c>
      <c r="H1386" s="7"/>
      <c r="I1386">
        <f>SUM(B1386:H1386)</f>
        <v>8</v>
      </c>
      <c r="K1386" t="s">
        <v>978</v>
      </c>
      <c r="O1386">
        <f>SUM($C1386:$D1386)</f>
        <v>5</v>
      </c>
      <c r="R1386">
        <f>SUM(E1386:F1386)</f>
        <v>3</v>
      </c>
      <c r="S1386" t="s">
        <v>964</v>
      </c>
    </row>
    <row r="1387" spans="1:19" x14ac:dyDescent="0.45">
      <c r="A1387" s="2">
        <v>44579</v>
      </c>
      <c r="C1387">
        <v>4</v>
      </c>
      <c r="E1387">
        <v>3</v>
      </c>
      <c r="G1387">
        <v>1</v>
      </c>
      <c r="I1387">
        <f>SUM(B1387:G1387)</f>
        <v>8</v>
      </c>
      <c r="O1387">
        <f>SUM($C1387:$D1387)</f>
        <v>4</v>
      </c>
      <c r="R1387">
        <f>SUM(E1387:F1387)</f>
        <v>3</v>
      </c>
      <c r="S1387" t="s">
        <v>963</v>
      </c>
    </row>
    <row r="1388" spans="1:19" x14ac:dyDescent="0.45">
      <c r="A1388" s="2">
        <v>44853</v>
      </c>
      <c r="C1388">
        <v>5</v>
      </c>
      <c r="E1388">
        <v>3</v>
      </c>
      <c r="I1388">
        <f>SUM(B1388:G1388)</f>
        <v>8</v>
      </c>
      <c r="O1388">
        <f>SUM($C1388:$D1388)</f>
        <v>5</v>
      </c>
      <c r="R1388">
        <f>SUM(E1388:F1388)</f>
        <v>3</v>
      </c>
      <c r="S1388" t="s">
        <v>962</v>
      </c>
    </row>
    <row r="1389" spans="1:19" x14ac:dyDescent="0.45">
      <c r="A1389" s="2">
        <v>44854</v>
      </c>
      <c r="C1389">
        <v>3</v>
      </c>
      <c r="E1389">
        <v>4</v>
      </c>
      <c r="G1389">
        <v>1</v>
      </c>
      <c r="I1389">
        <f>SUM(B1389:G1389)</f>
        <v>8</v>
      </c>
      <c r="O1389">
        <f>SUM($C1389:$D1389)</f>
        <v>3</v>
      </c>
      <c r="R1389">
        <f>SUM(E1389:F1389)</f>
        <v>4</v>
      </c>
      <c r="S1389" t="s">
        <v>961</v>
      </c>
    </row>
    <row r="1390" spans="1:19" x14ac:dyDescent="0.45">
      <c r="A1390" s="2">
        <v>44855</v>
      </c>
      <c r="C1390">
        <v>3</v>
      </c>
      <c r="E1390">
        <v>4</v>
      </c>
      <c r="I1390">
        <f>SUM(B1390:G1390)</f>
        <v>7</v>
      </c>
      <c r="O1390">
        <f>SUM($C1390:$D1390)</f>
        <v>3</v>
      </c>
      <c r="R1390">
        <f>SUM(E1390:F1390)</f>
        <v>4</v>
      </c>
      <c r="S1390" t="s">
        <v>960</v>
      </c>
    </row>
    <row r="1391" spans="1:19" x14ac:dyDescent="0.45">
      <c r="B1391">
        <f t="shared" ref="B1391:H1391" si="369">SUM(B1386:B1390)</f>
        <v>0</v>
      </c>
      <c r="C1391">
        <f t="shared" si="369"/>
        <v>20</v>
      </c>
      <c r="D1391">
        <f t="shared" si="369"/>
        <v>0</v>
      </c>
      <c r="E1391">
        <f t="shared" si="369"/>
        <v>16</v>
      </c>
      <c r="F1391">
        <f t="shared" si="369"/>
        <v>1</v>
      </c>
      <c r="G1391">
        <f t="shared" si="369"/>
        <v>2</v>
      </c>
      <c r="H1391">
        <f t="shared" si="369"/>
        <v>0</v>
      </c>
      <c r="I1391">
        <f>SUM(B1391:H1391)</f>
        <v>39</v>
      </c>
      <c r="K1391">
        <f>SUM(E1391:F1391)</f>
        <v>17</v>
      </c>
      <c r="L1391">
        <f>SUM($K$1139:K1391)/7.5</f>
        <v>72.266666666666666</v>
      </c>
      <c r="M1391">
        <f>110-L1391</f>
        <v>37.733333333333334</v>
      </c>
      <c r="N1391">
        <f>D1391</f>
        <v>0</v>
      </c>
      <c r="O1391">
        <f>SUM($N$248:$N1391)</f>
        <v>112</v>
      </c>
    </row>
    <row r="1392" spans="1:19" x14ac:dyDescent="0.45">
      <c r="B1392" s="6">
        <f t="shared" ref="B1392:H1392" si="370">B1391/37.5</f>
        <v>0</v>
      </c>
      <c r="C1392" s="6">
        <f t="shared" si="370"/>
        <v>0.53333333333333333</v>
      </c>
      <c r="D1392" s="6">
        <f t="shared" si="370"/>
        <v>0</v>
      </c>
      <c r="E1392" s="6">
        <f t="shared" si="370"/>
        <v>0.42666666666666669</v>
      </c>
      <c r="F1392" s="6">
        <f t="shared" si="370"/>
        <v>2.6666666666666668E-2</v>
      </c>
      <c r="G1392" s="6">
        <f t="shared" si="370"/>
        <v>5.3333333333333337E-2</v>
      </c>
      <c r="H1392" s="6">
        <f t="shared" si="370"/>
        <v>0</v>
      </c>
    </row>
    <row r="1394" spans="1:19" x14ac:dyDescent="0.45">
      <c r="C1394" t="s">
        <v>14</v>
      </c>
      <c r="D1394" t="s">
        <v>68</v>
      </c>
      <c r="E1394" t="s">
        <v>15</v>
      </c>
      <c r="F1394" t="s">
        <v>329</v>
      </c>
      <c r="G1394" t="s">
        <v>16</v>
      </c>
      <c r="H1394" t="s">
        <v>238</v>
      </c>
    </row>
    <row r="1395" spans="1:19" x14ac:dyDescent="0.45">
      <c r="A1395" s="2">
        <v>44858</v>
      </c>
      <c r="C1395">
        <v>3</v>
      </c>
      <c r="E1395">
        <v>5</v>
      </c>
      <c r="H1395" s="7"/>
      <c r="I1395">
        <f>SUM(B1395:H1395)</f>
        <v>8</v>
      </c>
      <c r="O1395">
        <f>SUM($C1395:$D1395)</f>
        <v>3</v>
      </c>
      <c r="R1395">
        <f>SUM(E1395:F1395)</f>
        <v>5</v>
      </c>
      <c r="S1395" t="s">
        <v>966</v>
      </c>
    </row>
    <row r="1396" spans="1:19" x14ac:dyDescent="0.45">
      <c r="A1396" s="2">
        <v>44859</v>
      </c>
      <c r="C1396">
        <v>5</v>
      </c>
      <c r="E1396">
        <v>2</v>
      </c>
      <c r="G1396">
        <v>1</v>
      </c>
      <c r="I1396">
        <f>SUM(B1396:G1396)</f>
        <v>8</v>
      </c>
      <c r="O1396">
        <f>SUM($C1396:$D1396)</f>
        <v>5</v>
      </c>
      <c r="R1396">
        <f>SUM(E1396:F1396)</f>
        <v>2</v>
      </c>
      <c r="S1396" t="s">
        <v>967</v>
      </c>
    </row>
    <row r="1397" spans="1:19" x14ac:dyDescent="0.45">
      <c r="A1397" s="2">
        <v>44860</v>
      </c>
      <c r="C1397">
        <v>2</v>
      </c>
      <c r="E1397">
        <v>6</v>
      </c>
      <c r="I1397">
        <f>SUM(B1397:G1397)</f>
        <v>8</v>
      </c>
      <c r="O1397">
        <f>SUM($C1397:$D1397)</f>
        <v>2</v>
      </c>
      <c r="R1397">
        <f>SUM(E1397:F1397)</f>
        <v>6</v>
      </c>
      <c r="S1397" t="s">
        <v>968</v>
      </c>
    </row>
    <row r="1398" spans="1:19" x14ac:dyDescent="0.45">
      <c r="A1398" s="2">
        <v>44861</v>
      </c>
      <c r="C1398">
        <v>2</v>
      </c>
      <c r="D1398">
        <v>4</v>
      </c>
      <c r="E1398">
        <v>2</v>
      </c>
      <c r="I1398">
        <f>SUM(B1398:G1398)</f>
        <v>8</v>
      </c>
      <c r="O1398">
        <f>SUM($C1398:$D1398)</f>
        <v>6</v>
      </c>
      <c r="R1398">
        <f>SUM(E1398:F1398)</f>
        <v>2</v>
      </c>
      <c r="S1398" t="s">
        <v>967</v>
      </c>
    </row>
    <row r="1399" spans="1:19" x14ac:dyDescent="0.45">
      <c r="A1399" s="2">
        <v>44862</v>
      </c>
      <c r="C1399">
        <v>3</v>
      </c>
      <c r="E1399">
        <v>5</v>
      </c>
      <c r="I1399">
        <f>SUM(B1399:G1399)</f>
        <v>8</v>
      </c>
      <c r="O1399">
        <f>SUM($C1399:$D1399)</f>
        <v>3</v>
      </c>
      <c r="R1399">
        <f>SUM(E1399:F1399)</f>
        <v>5</v>
      </c>
      <c r="S1399" t="s">
        <v>969</v>
      </c>
    </row>
    <row r="1400" spans="1:19" x14ac:dyDescent="0.45">
      <c r="B1400">
        <f t="shared" ref="B1400:H1400" si="371">SUM(B1395:B1399)</f>
        <v>0</v>
      </c>
      <c r="C1400">
        <f t="shared" si="371"/>
        <v>15</v>
      </c>
      <c r="D1400">
        <f t="shared" si="371"/>
        <v>4</v>
      </c>
      <c r="E1400">
        <f t="shared" si="371"/>
        <v>20</v>
      </c>
      <c r="F1400">
        <f t="shared" si="371"/>
        <v>0</v>
      </c>
      <c r="G1400">
        <f t="shared" si="371"/>
        <v>1</v>
      </c>
      <c r="H1400">
        <f t="shared" si="371"/>
        <v>0</v>
      </c>
      <c r="I1400">
        <f>SUM(B1400:H1400)</f>
        <v>40</v>
      </c>
      <c r="K1400">
        <f>SUM(E1400:F1400)</f>
        <v>20</v>
      </c>
      <c r="L1400">
        <f>SUM($K$1139:K1400)/7.5</f>
        <v>74.933333333333337</v>
      </c>
      <c r="M1400">
        <f>110-L1400</f>
        <v>35.066666666666663</v>
      </c>
      <c r="N1400">
        <f>D1400</f>
        <v>4</v>
      </c>
      <c r="O1400">
        <f>SUM($N$248:$N1400)</f>
        <v>116</v>
      </c>
    </row>
    <row r="1401" spans="1:19" x14ac:dyDescent="0.45">
      <c r="B1401" s="6">
        <f t="shared" ref="B1401:H1401" si="372">B1400/37.5</f>
        <v>0</v>
      </c>
      <c r="C1401" s="6">
        <f t="shared" si="372"/>
        <v>0.4</v>
      </c>
      <c r="D1401" s="6">
        <f t="shared" si="372"/>
        <v>0.10666666666666667</v>
      </c>
      <c r="E1401" s="6">
        <f t="shared" si="372"/>
        <v>0.53333333333333333</v>
      </c>
      <c r="F1401" s="6">
        <f t="shared" si="372"/>
        <v>0</v>
      </c>
      <c r="G1401" s="6">
        <f t="shared" si="372"/>
        <v>2.6666666666666668E-2</v>
      </c>
      <c r="H1401" s="6">
        <f t="shared" si="372"/>
        <v>0</v>
      </c>
    </row>
    <row r="1403" spans="1:19" x14ac:dyDescent="0.45">
      <c r="C1403" t="s">
        <v>14</v>
      </c>
      <c r="D1403" t="s">
        <v>68</v>
      </c>
      <c r="E1403" t="s">
        <v>15</v>
      </c>
      <c r="F1403" t="s">
        <v>329</v>
      </c>
      <c r="G1403" t="s">
        <v>16</v>
      </c>
      <c r="H1403" t="s">
        <v>238</v>
      </c>
    </row>
    <row r="1404" spans="1:19" x14ac:dyDescent="0.45">
      <c r="A1404" s="2">
        <v>44865</v>
      </c>
      <c r="C1404">
        <v>4</v>
      </c>
      <c r="E1404">
        <v>4</v>
      </c>
      <c r="H1404" s="7"/>
      <c r="I1404">
        <f>SUM(B1404:H1404)</f>
        <v>8</v>
      </c>
      <c r="O1404">
        <f>SUM($C1404:$D1404)</f>
        <v>4</v>
      </c>
      <c r="R1404">
        <f>SUM(E1404:F1404)</f>
        <v>4</v>
      </c>
      <c r="S1404" t="s">
        <v>970</v>
      </c>
    </row>
    <row r="1405" spans="1:19" x14ac:dyDescent="0.45">
      <c r="A1405" s="2">
        <v>44866</v>
      </c>
      <c r="C1405">
        <v>4</v>
      </c>
      <c r="E1405">
        <v>4</v>
      </c>
      <c r="I1405">
        <f>SUM(B1405:G1405)</f>
        <v>8</v>
      </c>
      <c r="O1405">
        <f>SUM($C1405:$D1405)</f>
        <v>4</v>
      </c>
      <c r="R1405">
        <f>SUM(E1405:F1405)</f>
        <v>4</v>
      </c>
      <c r="S1405" t="s">
        <v>974</v>
      </c>
    </row>
    <row r="1406" spans="1:19" x14ac:dyDescent="0.45">
      <c r="A1406" s="2">
        <v>44867</v>
      </c>
      <c r="C1406">
        <v>3</v>
      </c>
      <c r="E1406">
        <v>4</v>
      </c>
      <c r="I1406">
        <f>SUM(B1406:G1406)</f>
        <v>7</v>
      </c>
      <c r="O1406">
        <f>SUM($C1406:$D1406)</f>
        <v>3</v>
      </c>
      <c r="R1406">
        <f>SUM(E1406:F1406)</f>
        <v>4</v>
      </c>
      <c r="S1406" t="s">
        <v>975</v>
      </c>
    </row>
    <row r="1407" spans="1:19" x14ac:dyDescent="0.45">
      <c r="A1407" s="2">
        <v>44868</v>
      </c>
      <c r="C1407">
        <v>4</v>
      </c>
      <c r="E1407">
        <v>2</v>
      </c>
      <c r="F1407">
        <v>1</v>
      </c>
      <c r="G1407">
        <v>1</v>
      </c>
      <c r="I1407">
        <f>SUM(B1407:G1407)</f>
        <v>8</v>
      </c>
      <c r="O1407">
        <f>SUM($C1407:$D1407)</f>
        <v>4</v>
      </c>
      <c r="R1407">
        <f>SUM(E1407:F1407)</f>
        <v>3</v>
      </c>
      <c r="S1407" t="s">
        <v>976</v>
      </c>
    </row>
    <row r="1408" spans="1:19" x14ac:dyDescent="0.45">
      <c r="A1408" s="2">
        <v>44869</v>
      </c>
      <c r="C1408">
        <v>3</v>
      </c>
      <c r="E1408">
        <v>5</v>
      </c>
      <c r="I1408">
        <f>SUM(B1408:G1408)</f>
        <v>8</v>
      </c>
      <c r="O1408">
        <f>SUM($C1408:$D1408)</f>
        <v>3</v>
      </c>
      <c r="R1408">
        <f>SUM(E1408:F1408)</f>
        <v>5</v>
      </c>
      <c r="S1408" t="s">
        <v>977</v>
      </c>
    </row>
    <row r="1409" spans="1:19" x14ac:dyDescent="0.45">
      <c r="B1409">
        <f t="shared" ref="B1409:H1409" si="373">SUM(B1404:B1408)</f>
        <v>0</v>
      </c>
      <c r="C1409">
        <f t="shared" si="373"/>
        <v>18</v>
      </c>
      <c r="D1409">
        <f t="shared" si="373"/>
        <v>0</v>
      </c>
      <c r="E1409">
        <f t="shared" si="373"/>
        <v>19</v>
      </c>
      <c r="F1409">
        <f t="shared" si="373"/>
        <v>1</v>
      </c>
      <c r="G1409">
        <f t="shared" si="373"/>
        <v>1</v>
      </c>
      <c r="H1409">
        <f t="shared" si="373"/>
        <v>0</v>
      </c>
      <c r="I1409">
        <f>SUM(B1409:H1409)</f>
        <v>39</v>
      </c>
      <c r="K1409">
        <f>SUM(E1409:F1409)</f>
        <v>20</v>
      </c>
      <c r="L1409">
        <f>SUM($K$1139:K1409)/7.5</f>
        <v>77.599999999999994</v>
      </c>
      <c r="M1409">
        <f>110-L1409</f>
        <v>32.400000000000006</v>
      </c>
      <c r="N1409">
        <f>D1409</f>
        <v>0</v>
      </c>
      <c r="O1409">
        <f>SUM($N$248:$N1409)</f>
        <v>116</v>
      </c>
    </row>
    <row r="1410" spans="1:19" x14ac:dyDescent="0.45">
      <c r="B1410" s="6">
        <f t="shared" ref="B1410:H1410" si="374">B1409/37.5</f>
        <v>0</v>
      </c>
      <c r="C1410" s="6">
        <f t="shared" si="374"/>
        <v>0.48</v>
      </c>
      <c r="D1410" s="6">
        <f t="shared" si="374"/>
        <v>0</v>
      </c>
      <c r="E1410" s="6">
        <f t="shared" si="374"/>
        <v>0.50666666666666671</v>
      </c>
      <c r="F1410" s="6">
        <f t="shared" si="374"/>
        <v>2.6666666666666668E-2</v>
      </c>
      <c r="G1410" s="6">
        <f t="shared" si="374"/>
        <v>2.6666666666666668E-2</v>
      </c>
      <c r="H1410" s="6">
        <f t="shared" si="374"/>
        <v>0</v>
      </c>
    </row>
    <row r="1412" spans="1:19" x14ac:dyDescent="0.45">
      <c r="C1412" t="s">
        <v>14</v>
      </c>
      <c r="D1412" t="s">
        <v>68</v>
      </c>
      <c r="E1412" t="s">
        <v>15</v>
      </c>
      <c r="F1412" t="s">
        <v>329</v>
      </c>
      <c r="G1412" t="s">
        <v>16</v>
      </c>
      <c r="H1412" t="s">
        <v>238</v>
      </c>
    </row>
    <row r="1413" spans="1:19" x14ac:dyDescent="0.45">
      <c r="A1413" s="2">
        <v>44872</v>
      </c>
      <c r="C1413">
        <v>4</v>
      </c>
      <c r="E1413">
        <v>4</v>
      </c>
      <c r="H1413" s="7"/>
      <c r="I1413">
        <f>SUM(B1413:H1413)</f>
        <v>8</v>
      </c>
      <c r="O1413">
        <f>SUM($C1413:$D1413)</f>
        <v>4</v>
      </c>
      <c r="R1413">
        <f>SUM(E1413:F1413)</f>
        <v>4</v>
      </c>
      <c r="S1413" t="s">
        <v>981</v>
      </c>
    </row>
    <row r="1414" spans="1:19" x14ac:dyDescent="0.45">
      <c r="A1414" s="2">
        <v>44873</v>
      </c>
      <c r="C1414">
        <v>4</v>
      </c>
      <c r="E1414">
        <v>4</v>
      </c>
      <c r="I1414">
        <f>SUM(B1414:G1414)</f>
        <v>8</v>
      </c>
      <c r="O1414">
        <f>SUM($C1414:$D1414)</f>
        <v>4</v>
      </c>
      <c r="R1414">
        <f>SUM(E1414:F1414)</f>
        <v>4</v>
      </c>
      <c r="S1414" t="s">
        <v>981</v>
      </c>
    </row>
    <row r="1415" spans="1:19" x14ac:dyDescent="0.45">
      <c r="A1415" s="2">
        <v>44874</v>
      </c>
      <c r="C1415">
        <v>2</v>
      </c>
      <c r="E1415">
        <v>6</v>
      </c>
      <c r="I1415">
        <f>SUM(B1415:G1415)</f>
        <v>8</v>
      </c>
      <c r="O1415">
        <f>SUM($C1415:$D1415)</f>
        <v>2</v>
      </c>
      <c r="R1415">
        <f>SUM(E1415:F1415)</f>
        <v>6</v>
      </c>
      <c r="S1415" t="s">
        <v>983</v>
      </c>
    </row>
    <row r="1416" spans="1:19" x14ac:dyDescent="0.45">
      <c r="A1416" s="2">
        <v>44875</v>
      </c>
      <c r="C1416">
        <v>4</v>
      </c>
      <c r="E1416">
        <v>4</v>
      </c>
      <c r="I1416">
        <f>SUM(B1416:G1416)</f>
        <v>8</v>
      </c>
      <c r="O1416">
        <f>SUM($C1416:$D1416)</f>
        <v>4</v>
      </c>
      <c r="R1416">
        <f>SUM(E1416:F1416)</f>
        <v>4</v>
      </c>
      <c r="S1416" t="s">
        <v>981</v>
      </c>
    </row>
    <row r="1417" spans="1:19" x14ac:dyDescent="0.45">
      <c r="A1417" s="2">
        <v>44876</v>
      </c>
      <c r="H1417">
        <v>7.5</v>
      </c>
      <c r="I1417">
        <f>SUM(B1417:G1417)</f>
        <v>0</v>
      </c>
      <c r="O1417">
        <f>SUM($C1417:$D1417)</f>
        <v>0</v>
      </c>
      <c r="R1417">
        <f>SUM(E1417:F1417)</f>
        <v>0</v>
      </c>
      <c r="S1417" t="s">
        <v>982</v>
      </c>
    </row>
    <row r="1418" spans="1:19" x14ac:dyDescent="0.45">
      <c r="B1418">
        <f t="shared" ref="B1418:H1418" si="375">SUM(B1413:B1417)</f>
        <v>0</v>
      </c>
      <c r="C1418">
        <f t="shared" si="375"/>
        <v>14</v>
      </c>
      <c r="D1418">
        <f t="shared" si="375"/>
        <v>0</v>
      </c>
      <c r="E1418">
        <f t="shared" si="375"/>
        <v>18</v>
      </c>
      <c r="F1418">
        <f t="shared" si="375"/>
        <v>0</v>
      </c>
      <c r="G1418">
        <f t="shared" si="375"/>
        <v>0</v>
      </c>
      <c r="H1418">
        <f t="shared" si="375"/>
        <v>7.5</v>
      </c>
      <c r="I1418">
        <f>SUM(B1418:H1418)</f>
        <v>39.5</v>
      </c>
      <c r="K1418">
        <f>SUM(E1418:F1418)</f>
        <v>18</v>
      </c>
      <c r="L1418">
        <f>SUM($K$1139:K1418)/7.5</f>
        <v>80</v>
      </c>
      <c r="M1418">
        <f>110-L1418</f>
        <v>30</v>
      </c>
      <c r="N1418">
        <f>D1418</f>
        <v>0</v>
      </c>
      <c r="O1418">
        <f>SUM($N$248:$N1418)</f>
        <v>116</v>
      </c>
    </row>
    <row r="1419" spans="1:19" x14ac:dyDescent="0.45">
      <c r="B1419" s="6">
        <f t="shared" ref="B1419:H1419" si="376">B1418/37.5</f>
        <v>0</v>
      </c>
      <c r="C1419" s="6">
        <f t="shared" si="376"/>
        <v>0.37333333333333335</v>
      </c>
      <c r="D1419" s="6">
        <f t="shared" si="376"/>
        <v>0</v>
      </c>
      <c r="E1419" s="6">
        <f t="shared" si="376"/>
        <v>0.48</v>
      </c>
      <c r="F1419" s="6">
        <f t="shared" si="376"/>
        <v>0</v>
      </c>
      <c r="G1419" s="6">
        <f t="shared" si="376"/>
        <v>0</v>
      </c>
      <c r="H1419" s="6">
        <f t="shared" si="376"/>
        <v>0.2</v>
      </c>
    </row>
    <row r="1421" spans="1:19" x14ac:dyDescent="0.45">
      <c r="C1421" t="s">
        <v>14</v>
      </c>
      <c r="D1421" t="s">
        <v>68</v>
      </c>
      <c r="E1421" t="s">
        <v>15</v>
      </c>
      <c r="F1421" t="s">
        <v>329</v>
      </c>
      <c r="G1421" t="s">
        <v>16</v>
      </c>
      <c r="H1421" t="s">
        <v>238</v>
      </c>
    </row>
    <row r="1422" spans="1:19" x14ac:dyDescent="0.45">
      <c r="A1422" s="2">
        <v>44879</v>
      </c>
      <c r="H1422">
        <v>7.5</v>
      </c>
      <c r="I1422">
        <f>SUM(B1422:H1422)</f>
        <v>7.5</v>
      </c>
      <c r="O1422">
        <f>SUM($C1422:$D1422)</f>
        <v>0</v>
      </c>
      <c r="R1422">
        <f>SUM(E1422:F1422)</f>
        <v>0</v>
      </c>
      <c r="S1422" t="s">
        <v>985</v>
      </c>
    </row>
    <row r="1423" spans="1:19" x14ac:dyDescent="0.45">
      <c r="A1423" s="2">
        <v>44880</v>
      </c>
      <c r="C1423">
        <v>3</v>
      </c>
      <c r="E1423">
        <v>4</v>
      </c>
      <c r="I1423">
        <f>SUM(B1423:G1423)</f>
        <v>7</v>
      </c>
      <c r="O1423">
        <f>SUM($C1423:$D1423)</f>
        <v>3</v>
      </c>
      <c r="R1423">
        <f>SUM(E1423:F1423)</f>
        <v>4</v>
      </c>
      <c r="S1423" t="s">
        <v>989</v>
      </c>
    </row>
    <row r="1424" spans="1:19" x14ac:dyDescent="0.45">
      <c r="A1424" s="2">
        <v>44881</v>
      </c>
      <c r="C1424">
        <v>4</v>
      </c>
      <c r="E1424">
        <v>4</v>
      </c>
      <c r="I1424">
        <f>SUM(B1424:G1424)</f>
        <v>8</v>
      </c>
      <c r="O1424">
        <f>SUM($C1424:$D1424)</f>
        <v>4</v>
      </c>
      <c r="R1424">
        <f>SUM(E1424:F1424)</f>
        <v>4</v>
      </c>
      <c r="S1424" t="s">
        <v>989</v>
      </c>
    </row>
    <row r="1425" spans="1:19" x14ac:dyDescent="0.45">
      <c r="A1425" s="2">
        <v>44882</v>
      </c>
      <c r="C1425">
        <v>4</v>
      </c>
      <c r="E1425">
        <v>3</v>
      </c>
      <c r="F1425">
        <v>1</v>
      </c>
      <c r="I1425">
        <f>SUM(B1425:G1425)</f>
        <v>8</v>
      </c>
      <c r="O1425">
        <f>SUM($C1425:$D1425)</f>
        <v>4</v>
      </c>
      <c r="R1425">
        <f>SUM(E1425:F1425)</f>
        <v>4</v>
      </c>
      <c r="S1425" t="s">
        <v>990</v>
      </c>
    </row>
    <row r="1426" spans="1:19" x14ac:dyDescent="0.45">
      <c r="A1426" s="2">
        <v>44883</v>
      </c>
      <c r="C1426">
        <v>3</v>
      </c>
      <c r="E1426">
        <v>5</v>
      </c>
      <c r="I1426">
        <f>SUM(B1426:G1426)</f>
        <v>8</v>
      </c>
      <c r="O1426">
        <f>SUM($C1426:$D1426)</f>
        <v>3</v>
      </c>
      <c r="R1426">
        <f>SUM(E1426:F1426)</f>
        <v>5</v>
      </c>
      <c r="S1426" t="s">
        <v>988</v>
      </c>
    </row>
    <row r="1427" spans="1:19" x14ac:dyDescent="0.45">
      <c r="B1427">
        <f t="shared" ref="B1427:G1427" si="377">SUM(B1422:B1426)</f>
        <v>0</v>
      </c>
      <c r="C1427">
        <f t="shared" si="377"/>
        <v>14</v>
      </c>
      <c r="D1427">
        <f t="shared" si="377"/>
        <v>0</v>
      </c>
      <c r="E1427">
        <f t="shared" si="377"/>
        <v>16</v>
      </c>
      <c r="F1427">
        <f t="shared" si="377"/>
        <v>1</v>
      </c>
      <c r="G1427">
        <f t="shared" si="377"/>
        <v>0</v>
      </c>
      <c r="H1427">
        <f>SUM(H1422:H1425)</f>
        <v>7.5</v>
      </c>
      <c r="I1427">
        <f>SUM(B1427:H1427)</f>
        <v>38.5</v>
      </c>
      <c r="K1427">
        <f>SUM(E1427:F1427)</f>
        <v>17</v>
      </c>
      <c r="L1427">
        <f>SUM($K$1139:K1427)/7.5</f>
        <v>82.266666666666666</v>
      </c>
      <c r="M1427">
        <f>110-L1427</f>
        <v>27.733333333333334</v>
      </c>
      <c r="N1427">
        <f>D1427</f>
        <v>0</v>
      </c>
      <c r="O1427">
        <f>SUM($N$248:$N1427)</f>
        <v>116</v>
      </c>
    </row>
    <row r="1428" spans="1:19" x14ac:dyDescent="0.45">
      <c r="B1428" s="6">
        <f t="shared" ref="B1428:H1428" si="378">B1427/37.5</f>
        <v>0</v>
      </c>
      <c r="C1428" s="6">
        <f t="shared" si="378"/>
        <v>0.37333333333333335</v>
      </c>
      <c r="D1428" s="6">
        <f t="shared" si="378"/>
        <v>0</v>
      </c>
      <c r="E1428" s="6">
        <f t="shared" si="378"/>
        <v>0.42666666666666669</v>
      </c>
      <c r="F1428" s="6">
        <f t="shared" si="378"/>
        <v>2.6666666666666668E-2</v>
      </c>
      <c r="G1428" s="6">
        <f t="shared" si="378"/>
        <v>0</v>
      </c>
      <c r="H1428" s="6">
        <f t="shared" si="378"/>
        <v>0.2</v>
      </c>
    </row>
    <row r="1430" spans="1:19" x14ac:dyDescent="0.45">
      <c r="C1430" t="s">
        <v>14</v>
      </c>
      <c r="D1430" t="s">
        <v>68</v>
      </c>
      <c r="E1430" t="s">
        <v>15</v>
      </c>
      <c r="F1430" t="s">
        <v>329</v>
      </c>
      <c r="G1430" t="s">
        <v>16</v>
      </c>
      <c r="H1430" t="s">
        <v>238</v>
      </c>
    </row>
    <row r="1431" spans="1:19" x14ac:dyDescent="0.45">
      <c r="A1431" s="2">
        <v>44886</v>
      </c>
      <c r="C1431">
        <v>3</v>
      </c>
      <c r="E1431">
        <v>5</v>
      </c>
      <c r="I1431">
        <f>SUM(B1431:H1431)</f>
        <v>8</v>
      </c>
      <c r="O1431">
        <f>SUM($C1431:$D1431)</f>
        <v>3</v>
      </c>
      <c r="R1431">
        <f>SUM(E1431:F1431)</f>
        <v>5</v>
      </c>
      <c r="S1431" t="s">
        <v>992</v>
      </c>
    </row>
    <row r="1432" spans="1:19" x14ac:dyDescent="0.45">
      <c r="A1432" s="2">
        <v>44887</v>
      </c>
      <c r="C1432">
        <v>3</v>
      </c>
      <c r="E1432">
        <v>4</v>
      </c>
      <c r="F1432">
        <v>1</v>
      </c>
      <c r="I1432">
        <f>SUM(B1432:G1432)</f>
        <v>8</v>
      </c>
      <c r="O1432">
        <f>SUM($C1432:$D1432)</f>
        <v>3</v>
      </c>
      <c r="R1432">
        <f>SUM(E1432:F1432)</f>
        <v>5</v>
      </c>
      <c r="S1432" t="s">
        <v>993</v>
      </c>
    </row>
    <row r="1433" spans="1:19" x14ac:dyDescent="0.45">
      <c r="A1433" s="2">
        <v>44888</v>
      </c>
      <c r="C1433">
        <v>5</v>
      </c>
      <c r="E1433">
        <v>1</v>
      </c>
      <c r="F1433">
        <v>2</v>
      </c>
      <c r="I1433">
        <f>SUM(B1433:G1433)</f>
        <v>8</v>
      </c>
      <c r="O1433">
        <f>SUM($C1433:$D1433)</f>
        <v>5</v>
      </c>
      <c r="R1433">
        <f>SUM(E1433:F1433)</f>
        <v>3</v>
      </c>
      <c r="S1433" t="s">
        <v>994</v>
      </c>
    </row>
    <row r="1434" spans="1:19" x14ac:dyDescent="0.45">
      <c r="A1434" s="2">
        <v>44889</v>
      </c>
      <c r="C1434">
        <v>4</v>
      </c>
      <c r="E1434">
        <v>4</v>
      </c>
      <c r="I1434">
        <f>SUM(B1434:G1434)</f>
        <v>8</v>
      </c>
      <c r="O1434">
        <f>SUM($C1434:$D1434)</f>
        <v>4</v>
      </c>
      <c r="R1434">
        <f>SUM(E1434:F1434)</f>
        <v>4</v>
      </c>
      <c r="S1434" t="s">
        <v>995</v>
      </c>
    </row>
    <row r="1435" spans="1:19" x14ac:dyDescent="0.45">
      <c r="A1435" s="2">
        <v>44890</v>
      </c>
      <c r="C1435">
        <v>6</v>
      </c>
      <c r="E1435">
        <v>2</v>
      </c>
      <c r="I1435">
        <f>SUM(B1435:G1435)</f>
        <v>8</v>
      </c>
      <c r="O1435">
        <f>SUM($C1435:$D1435)</f>
        <v>6</v>
      </c>
      <c r="R1435">
        <f>SUM(E1435:F1435)</f>
        <v>2</v>
      </c>
      <c r="S1435" t="s">
        <v>996</v>
      </c>
    </row>
    <row r="1436" spans="1:19" x14ac:dyDescent="0.45">
      <c r="B1436">
        <f t="shared" ref="B1436:G1436" si="379">SUM(B1431:B1435)</f>
        <v>0</v>
      </c>
      <c r="C1436">
        <f t="shared" si="379"/>
        <v>21</v>
      </c>
      <c r="D1436">
        <f t="shared" si="379"/>
        <v>0</v>
      </c>
      <c r="E1436">
        <f t="shared" si="379"/>
        <v>16</v>
      </c>
      <c r="F1436">
        <f t="shared" si="379"/>
        <v>3</v>
      </c>
      <c r="G1436">
        <f t="shared" si="379"/>
        <v>0</v>
      </c>
      <c r="H1436">
        <f>SUM(H1431:H1434)</f>
        <v>0</v>
      </c>
      <c r="I1436">
        <f>SUM(B1436:H1436)</f>
        <v>40</v>
      </c>
      <c r="K1436">
        <f>SUM(E1436:F1436)</f>
        <v>19</v>
      </c>
      <c r="L1436">
        <f>SUM($K$1139:K1436)/7.5</f>
        <v>84.8</v>
      </c>
      <c r="M1436">
        <f>110-L1436</f>
        <v>25.200000000000003</v>
      </c>
      <c r="N1436">
        <f>D1436</f>
        <v>0</v>
      </c>
      <c r="O1436">
        <f>SUM($N$248:$N1436)</f>
        <v>116</v>
      </c>
    </row>
    <row r="1437" spans="1:19" x14ac:dyDescent="0.45">
      <c r="B1437" s="6">
        <f t="shared" ref="B1437:H1437" si="380">B1436/37.5</f>
        <v>0</v>
      </c>
      <c r="C1437" s="6">
        <f t="shared" si="380"/>
        <v>0.56000000000000005</v>
      </c>
      <c r="D1437" s="6">
        <f t="shared" si="380"/>
        <v>0</v>
      </c>
      <c r="E1437" s="6">
        <f t="shared" si="380"/>
        <v>0.42666666666666669</v>
      </c>
      <c r="F1437" s="6">
        <f t="shared" si="380"/>
        <v>0.08</v>
      </c>
      <c r="G1437" s="6">
        <f t="shared" si="380"/>
        <v>0</v>
      </c>
      <c r="H1437" s="6">
        <f t="shared" si="380"/>
        <v>0</v>
      </c>
    </row>
    <row r="1439" spans="1:19" x14ac:dyDescent="0.45">
      <c r="C1439" t="s">
        <v>14</v>
      </c>
      <c r="D1439" t="s">
        <v>68</v>
      </c>
      <c r="E1439" t="s">
        <v>15</v>
      </c>
      <c r="F1439" t="s">
        <v>329</v>
      </c>
      <c r="G1439" t="s">
        <v>16</v>
      </c>
      <c r="H1439" t="s">
        <v>238</v>
      </c>
    </row>
    <row r="1440" spans="1:19" x14ac:dyDescent="0.45">
      <c r="A1440" s="2">
        <v>44893</v>
      </c>
      <c r="C1440">
        <v>6</v>
      </c>
      <c r="E1440">
        <v>2</v>
      </c>
      <c r="I1440">
        <f>SUM(B1440:H1440)</f>
        <v>8</v>
      </c>
      <c r="O1440">
        <f>SUM($C1440:$D1440)</f>
        <v>6</v>
      </c>
      <c r="R1440">
        <f>SUM(E1440:F1440)</f>
        <v>2</v>
      </c>
      <c r="S1440" t="s">
        <v>996</v>
      </c>
    </row>
    <row r="1441" spans="1:19" x14ac:dyDescent="0.45">
      <c r="A1441" s="2">
        <v>44894</v>
      </c>
      <c r="C1441">
        <v>5</v>
      </c>
      <c r="E1441">
        <v>3</v>
      </c>
      <c r="I1441">
        <f>SUM(B1441:G1441)</f>
        <v>8</v>
      </c>
      <c r="O1441">
        <f>SUM($C1441:$D1441)</f>
        <v>5</v>
      </c>
      <c r="R1441">
        <f>SUM(E1441:F1441)</f>
        <v>3</v>
      </c>
      <c r="S1441" t="s">
        <v>998</v>
      </c>
    </row>
    <row r="1442" spans="1:19" x14ac:dyDescent="0.45">
      <c r="A1442" s="2">
        <v>44895</v>
      </c>
      <c r="C1442">
        <v>1</v>
      </c>
      <c r="E1442">
        <v>5</v>
      </c>
      <c r="F1442">
        <v>1</v>
      </c>
      <c r="I1442">
        <f>SUM(B1442:G1442)</f>
        <v>7</v>
      </c>
      <c r="O1442">
        <f>SUM($C1442:$D1442)</f>
        <v>1</v>
      </c>
      <c r="R1442">
        <f>SUM(E1442:F1442)</f>
        <v>6</v>
      </c>
      <c r="S1442" t="s">
        <v>999</v>
      </c>
    </row>
    <row r="1443" spans="1:19" x14ac:dyDescent="0.45">
      <c r="A1443" s="2">
        <v>44896</v>
      </c>
      <c r="C1443">
        <v>1</v>
      </c>
      <c r="E1443">
        <v>7</v>
      </c>
      <c r="I1443">
        <f>SUM(B1443:G1443)</f>
        <v>8</v>
      </c>
      <c r="O1443">
        <f>SUM($C1443:$D1443)</f>
        <v>1</v>
      </c>
      <c r="R1443">
        <f>SUM(E1443:F1443)</f>
        <v>7</v>
      </c>
      <c r="S1443" t="s">
        <v>1000</v>
      </c>
    </row>
    <row r="1444" spans="1:19" x14ac:dyDescent="0.45">
      <c r="A1444" s="2">
        <v>44897</v>
      </c>
      <c r="C1444">
        <v>5</v>
      </c>
      <c r="E1444">
        <v>1</v>
      </c>
      <c r="F1444">
        <v>1</v>
      </c>
      <c r="I1444">
        <f>SUM(B1444:G1444)</f>
        <v>7</v>
      </c>
      <c r="O1444">
        <f>SUM($C1444:$D1444)</f>
        <v>5</v>
      </c>
      <c r="R1444">
        <f>SUM(E1444:F1444)</f>
        <v>2</v>
      </c>
      <c r="S1444" t="s">
        <v>1001</v>
      </c>
    </row>
    <row r="1445" spans="1:19" x14ac:dyDescent="0.45">
      <c r="B1445">
        <f t="shared" ref="B1445:G1445" si="381">SUM(B1440:B1444)</f>
        <v>0</v>
      </c>
      <c r="C1445">
        <f t="shared" si="381"/>
        <v>18</v>
      </c>
      <c r="D1445">
        <f t="shared" si="381"/>
        <v>0</v>
      </c>
      <c r="E1445">
        <f t="shared" si="381"/>
        <v>18</v>
      </c>
      <c r="F1445">
        <f t="shared" si="381"/>
        <v>2</v>
      </c>
      <c r="G1445">
        <f t="shared" si="381"/>
        <v>0</v>
      </c>
      <c r="H1445">
        <f>SUM(H1440:H1443)</f>
        <v>0</v>
      </c>
      <c r="I1445">
        <f>SUM(B1445:H1445)</f>
        <v>38</v>
      </c>
      <c r="K1445">
        <f>SUM(E1445:F1445)</f>
        <v>20</v>
      </c>
      <c r="L1445">
        <f>SUM($K$1139:K1445)/7.5</f>
        <v>87.466666666666669</v>
      </c>
      <c r="M1445">
        <f>110-L1445</f>
        <v>22.533333333333331</v>
      </c>
      <c r="N1445">
        <f>D1445</f>
        <v>0</v>
      </c>
      <c r="O1445">
        <f>SUM($N$248:$N1445)</f>
        <v>116</v>
      </c>
    </row>
    <row r="1446" spans="1:19" x14ac:dyDescent="0.45">
      <c r="B1446" s="6">
        <f t="shared" ref="B1446:H1446" si="382">B1445/37.5</f>
        <v>0</v>
      </c>
      <c r="C1446" s="6">
        <f t="shared" si="382"/>
        <v>0.48</v>
      </c>
      <c r="D1446" s="6">
        <f t="shared" si="382"/>
        <v>0</v>
      </c>
      <c r="E1446" s="6">
        <f t="shared" si="382"/>
        <v>0.48</v>
      </c>
      <c r="F1446" s="6">
        <f t="shared" si="382"/>
        <v>5.3333333333333337E-2</v>
      </c>
      <c r="G1446" s="6">
        <f t="shared" si="382"/>
        <v>0</v>
      </c>
      <c r="H1446" s="6">
        <f t="shared" si="382"/>
        <v>0</v>
      </c>
    </row>
    <row r="1448" spans="1:19" x14ac:dyDescent="0.45">
      <c r="C1448" t="s">
        <v>14</v>
      </c>
      <c r="D1448" t="s">
        <v>68</v>
      </c>
      <c r="E1448" t="s">
        <v>15</v>
      </c>
      <c r="F1448" t="s">
        <v>329</v>
      </c>
      <c r="G1448" t="s">
        <v>16</v>
      </c>
      <c r="H1448" t="s">
        <v>238</v>
      </c>
    </row>
    <row r="1449" spans="1:19" x14ac:dyDescent="0.45">
      <c r="A1449" s="2">
        <v>44900</v>
      </c>
      <c r="C1449">
        <v>3</v>
      </c>
      <c r="E1449">
        <v>2</v>
      </c>
      <c r="F1449">
        <v>2</v>
      </c>
      <c r="I1449">
        <f>SUM(B1449:H1449)</f>
        <v>7</v>
      </c>
      <c r="O1449">
        <f>SUM($C1449:$D1449)</f>
        <v>3</v>
      </c>
      <c r="R1449">
        <f>SUM(E1449:F1449)</f>
        <v>4</v>
      </c>
      <c r="S1449" t="s">
        <v>1004</v>
      </c>
    </row>
    <row r="1450" spans="1:19" x14ac:dyDescent="0.45">
      <c r="A1450" s="2">
        <v>44901</v>
      </c>
      <c r="C1450">
        <v>5</v>
      </c>
      <c r="E1450">
        <v>3.5</v>
      </c>
      <c r="I1450">
        <f>SUM(B1450:G1450)</f>
        <v>8.5</v>
      </c>
      <c r="O1450">
        <f>SUM($C1450:$D1450)</f>
        <v>5</v>
      </c>
      <c r="R1450">
        <f>SUM(E1450:F1450)</f>
        <v>3.5</v>
      </c>
      <c r="S1450" t="s">
        <v>1005</v>
      </c>
    </row>
    <row r="1451" spans="1:19" x14ac:dyDescent="0.45">
      <c r="A1451" s="2">
        <v>44902</v>
      </c>
      <c r="C1451">
        <v>1.5</v>
      </c>
      <c r="E1451">
        <v>5</v>
      </c>
      <c r="I1451">
        <f>SUM(B1451:G1451)</f>
        <v>6.5</v>
      </c>
      <c r="O1451">
        <f>SUM($C1451:$D1451)</f>
        <v>1.5</v>
      </c>
      <c r="R1451">
        <f>SUM(E1451:F1451)</f>
        <v>5</v>
      </c>
      <c r="S1451" t="s">
        <v>1005</v>
      </c>
    </row>
    <row r="1452" spans="1:19" x14ac:dyDescent="0.45">
      <c r="A1452" s="2">
        <v>44903</v>
      </c>
      <c r="C1452">
        <v>5</v>
      </c>
      <c r="E1452">
        <v>3</v>
      </c>
      <c r="I1452">
        <f>SUM(B1452:G1452)</f>
        <v>8</v>
      </c>
      <c r="O1452">
        <f>SUM($C1452:$D1452)</f>
        <v>5</v>
      </c>
      <c r="R1452">
        <f>SUM(E1452:F1452)</f>
        <v>3</v>
      </c>
      <c r="S1452" t="s">
        <v>1005</v>
      </c>
    </row>
    <row r="1453" spans="1:19" x14ac:dyDescent="0.45">
      <c r="A1453" s="2">
        <v>44904</v>
      </c>
      <c r="C1453">
        <v>4</v>
      </c>
      <c r="E1453">
        <v>4</v>
      </c>
      <c r="I1453">
        <f>SUM(B1453:G1453)</f>
        <v>8</v>
      </c>
      <c r="O1453">
        <f>SUM($C1453:$D1453)</f>
        <v>4</v>
      </c>
      <c r="R1453">
        <f>SUM(E1453:F1453)</f>
        <v>4</v>
      </c>
      <c r="S1453" t="s">
        <v>1006</v>
      </c>
    </row>
    <row r="1454" spans="1:19" x14ac:dyDescent="0.45">
      <c r="B1454">
        <f t="shared" ref="B1454:G1454" si="383">SUM(B1449:B1453)</f>
        <v>0</v>
      </c>
      <c r="C1454">
        <f t="shared" si="383"/>
        <v>18.5</v>
      </c>
      <c r="D1454">
        <f t="shared" si="383"/>
        <v>0</v>
      </c>
      <c r="E1454">
        <f t="shared" si="383"/>
        <v>17.5</v>
      </c>
      <c r="F1454">
        <f t="shared" si="383"/>
        <v>2</v>
      </c>
      <c r="G1454">
        <f t="shared" si="383"/>
        <v>0</v>
      </c>
      <c r="H1454">
        <f>SUM(H1449:H1452)</f>
        <v>0</v>
      </c>
      <c r="I1454">
        <f>SUM(B1454:H1454)</f>
        <v>38</v>
      </c>
      <c r="K1454">
        <f>SUM(E1454:F1454)</f>
        <v>19.5</v>
      </c>
      <c r="L1454">
        <f>SUM($K$1139:K1454)/7.5</f>
        <v>90.066666666666663</v>
      </c>
      <c r="M1454">
        <f>110-L1454</f>
        <v>19.933333333333337</v>
      </c>
      <c r="N1454">
        <f>D1454</f>
        <v>0</v>
      </c>
      <c r="O1454">
        <f>SUM($N$248:$N1454)</f>
        <v>116</v>
      </c>
    </row>
    <row r="1455" spans="1:19" x14ac:dyDescent="0.45">
      <c r="B1455" s="6">
        <f t="shared" ref="B1455:H1455" si="384">B1454/37.5</f>
        <v>0</v>
      </c>
      <c r="C1455" s="6">
        <f t="shared" si="384"/>
        <v>0.49333333333333335</v>
      </c>
      <c r="D1455" s="6">
        <f t="shared" si="384"/>
        <v>0</v>
      </c>
      <c r="E1455" s="6">
        <f t="shared" si="384"/>
        <v>0.46666666666666667</v>
      </c>
      <c r="F1455" s="6">
        <f t="shared" si="384"/>
        <v>5.3333333333333337E-2</v>
      </c>
      <c r="G1455" s="6">
        <f t="shared" si="384"/>
        <v>0</v>
      </c>
      <c r="H1455" s="6">
        <f t="shared" si="384"/>
        <v>0</v>
      </c>
    </row>
    <row r="1457" spans="1:19" x14ac:dyDescent="0.45">
      <c r="C1457" t="s">
        <v>14</v>
      </c>
      <c r="D1457" t="s">
        <v>68</v>
      </c>
      <c r="E1457" t="s">
        <v>15</v>
      </c>
      <c r="F1457" t="s">
        <v>329</v>
      </c>
      <c r="G1457" t="s">
        <v>16</v>
      </c>
      <c r="H1457" t="s">
        <v>238</v>
      </c>
    </row>
    <row r="1458" spans="1:19" x14ac:dyDescent="0.45">
      <c r="A1458" s="2">
        <v>44907</v>
      </c>
      <c r="C1458">
        <v>1</v>
      </c>
      <c r="D1458">
        <v>3</v>
      </c>
      <c r="E1458">
        <v>4</v>
      </c>
      <c r="I1458">
        <f>SUM(B1458:H1458)</f>
        <v>8</v>
      </c>
      <c r="O1458">
        <f>SUM($C1458:$D1458)</f>
        <v>4</v>
      </c>
      <c r="R1458">
        <f>SUM(E1458:F1458)</f>
        <v>4</v>
      </c>
      <c r="S1458" t="s">
        <v>1011</v>
      </c>
    </row>
    <row r="1459" spans="1:19" x14ac:dyDescent="0.45">
      <c r="A1459" s="2">
        <v>44908</v>
      </c>
      <c r="C1459">
        <v>4</v>
      </c>
      <c r="E1459">
        <v>3.5</v>
      </c>
      <c r="I1459">
        <f>SUM(B1459:G1459)</f>
        <v>7.5</v>
      </c>
      <c r="O1459">
        <f>SUM($C1459:$D1459)</f>
        <v>4</v>
      </c>
      <c r="R1459">
        <f>SUM(E1459:F1459)</f>
        <v>3.5</v>
      </c>
      <c r="S1459" t="s">
        <v>1012</v>
      </c>
    </row>
    <row r="1460" spans="1:19" x14ac:dyDescent="0.45">
      <c r="A1460" s="2">
        <v>44909</v>
      </c>
      <c r="C1460">
        <v>3</v>
      </c>
      <c r="E1460">
        <v>4.5</v>
      </c>
      <c r="I1460">
        <f>SUM(B1460:G1460)</f>
        <v>7.5</v>
      </c>
      <c r="O1460">
        <f>SUM($C1460:$D1460)</f>
        <v>3</v>
      </c>
      <c r="R1460">
        <f>SUM(E1460:F1460)</f>
        <v>4.5</v>
      </c>
      <c r="S1460" t="s">
        <v>1013</v>
      </c>
    </row>
    <row r="1461" spans="1:19" x14ac:dyDescent="0.45">
      <c r="A1461" s="2">
        <v>44910</v>
      </c>
      <c r="C1461">
        <v>2</v>
      </c>
      <c r="E1461">
        <v>6</v>
      </c>
      <c r="I1461">
        <f>SUM(B1461:G1461)</f>
        <v>8</v>
      </c>
      <c r="O1461">
        <f>SUM($C1461:$D1461)</f>
        <v>2</v>
      </c>
      <c r="R1461">
        <f>SUM(E1461:F1461)</f>
        <v>6</v>
      </c>
      <c r="S1461" t="s">
        <v>1014</v>
      </c>
    </row>
    <row r="1462" spans="1:19" x14ac:dyDescent="0.45">
      <c r="A1462" s="2">
        <v>44911</v>
      </c>
      <c r="C1462">
        <v>5</v>
      </c>
      <c r="E1462">
        <v>3</v>
      </c>
      <c r="I1462">
        <f>SUM(B1462:G1462)</f>
        <v>8</v>
      </c>
      <c r="O1462">
        <f>SUM($C1462:$D1462)</f>
        <v>5</v>
      </c>
      <c r="R1462">
        <f>SUM(E1462:F1462)</f>
        <v>3</v>
      </c>
      <c r="S1462" t="s">
        <v>1015</v>
      </c>
    </row>
    <row r="1463" spans="1:19" x14ac:dyDescent="0.45">
      <c r="B1463">
        <f t="shared" ref="B1463:G1463" si="385">SUM(B1458:B1462)</f>
        <v>0</v>
      </c>
      <c r="C1463">
        <f t="shared" si="385"/>
        <v>15</v>
      </c>
      <c r="D1463">
        <f t="shared" si="385"/>
        <v>3</v>
      </c>
      <c r="E1463">
        <f t="shared" si="385"/>
        <v>21</v>
      </c>
      <c r="F1463">
        <f t="shared" si="385"/>
        <v>0</v>
      </c>
      <c r="G1463">
        <f t="shared" si="385"/>
        <v>0</v>
      </c>
      <c r="H1463">
        <f>SUM(H1458:H1461)</f>
        <v>0</v>
      </c>
      <c r="I1463">
        <f>SUM(B1463:H1463)</f>
        <v>39</v>
      </c>
      <c r="K1463">
        <f>SUM(E1463:F1463)</f>
        <v>21</v>
      </c>
      <c r="L1463">
        <f>SUM($K$1139:K1463)/7.5</f>
        <v>92.86666666666666</v>
      </c>
      <c r="M1463">
        <f>110-L1463</f>
        <v>17.13333333333334</v>
      </c>
      <c r="N1463">
        <f>D1463</f>
        <v>3</v>
      </c>
      <c r="O1463">
        <f>SUM($N$248:$N1463)</f>
        <v>119</v>
      </c>
    </row>
    <row r="1464" spans="1:19" x14ac:dyDescent="0.45">
      <c r="B1464" s="6">
        <f t="shared" ref="B1464:H1464" si="386">B1463/37.5</f>
        <v>0</v>
      </c>
      <c r="C1464" s="6">
        <f t="shared" si="386"/>
        <v>0.4</v>
      </c>
      <c r="D1464" s="6">
        <f t="shared" si="386"/>
        <v>0.08</v>
      </c>
      <c r="E1464" s="6">
        <f t="shared" si="386"/>
        <v>0.56000000000000005</v>
      </c>
      <c r="F1464" s="6">
        <f t="shared" si="386"/>
        <v>0</v>
      </c>
      <c r="G1464" s="6">
        <f t="shared" si="386"/>
        <v>0</v>
      </c>
      <c r="H1464" s="6">
        <f t="shared" si="386"/>
        <v>0</v>
      </c>
    </row>
    <row r="1466" spans="1:19" x14ac:dyDescent="0.45">
      <c r="C1466" t="s">
        <v>14</v>
      </c>
      <c r="D1466" t="s">
        <v>68</v>
      </c>
      <c r="E1466" t="s">
        <v>15</v>
      </c>
      <c r="F1466" t="s">
        <v>329</v>
      </c>
      <c r="G1466" t="s">
        <v>16</v>
      </c>
      <c r="H1466" t="s">
        <v>238</v>
      </c>
    </row>
    <row r="1467" spans="1:19" x14ac:dyDescent="0.45">
      <c r="A1467" s="2">
        <v>44914</v>
      </c>
      <c r="C1467">
        <v>4</v>
      </c>
      <c r="E1467">
        <v>3.5</v>
      </c>
      <c r="I1467">
        <f>SUM(B1467:H1467)</f>
        <v>7.5</v>
      </c>
      <c r="O1467">
        <f>SUM($C1467:$D1467)</f>
        <v>4</v>
      </c>
      <c r="R1467">
        <f>SUM(E1467:F1467)</f>
        <v>3.5</v>
      </c>
      <c r="S1467" t="s">
        <v>1018</v>
      </c>
    </row>
    <row r="1468" spans="1:19" x14ac:dyDescent="0.45">
      <c r="A1468" s="2">
        <v>44915</v>
      </c>
      <c r="C1468">
        <v>4</v>
      </c>
      <c r="E1468">
        <v>3.5</v>
      </c>
      <c r="I1468">
        <f>SUM(B1468:G1468)</f>
        <v>7.5</v>
      </c>
      <c r="O1468">
        <f>SUM($C1468:$D1468)</f>
        <v>4</v>
      </c>
      <c r="R1468">
        <f>SUM(E1468:F1468)</f>
        <v>3.5</v>
      </c>
      <c r="S1468" t="s">
        <v>1018</v>
      </c>
    </row>
    <row r="1469" spans="1:19" x14ac:dyDescent="0.45">
      <c r="A1469" s="2">
        <v>44916</v>
      </c>
      <c r="C1469">
        <v>4</v>
      </c>
      <c r="E1469">
        <v>3.5</v>
      </c>
      <c r="I1469">
        <f>SUM(B1469:G1469)</f>
        <v>7.5</v>
      </c>
      <c r="O1469">
        <f>SUM($C1469:$D1469)</f>
        <v>4</v>
      </c>
      <c r="R1469">
        <f>SUM(E1469:F1469)</f>
        <v>3.5</v>
      </c>
      <c r="S1469" t="s">
        <v>1018</v>
      </c>
    </row>
    <row r="1470" spans="1:19" x14ac:dyDescent="0.45">
      <c r="A1470" s="2">
        <v>44917</v>
      </c>
      <c r="H1470">
        <v>7.5</v>
      </c>
      <c r="I1470">
        <f>SUM(B1470:G1470)</f>
        <v>0</v>
      </c>
      <c r="O1470">
        <f>SUM($C1470:$D1470)</f>
        <v>0</v>
      </c>
      <c r="R1470">
        <f>SUM(E1470:F1470)</f>
        <v>0</v>
      </c>
      <c r="S1470" t="s">
        <v>1017</v>
      </c>
    </row>
    <row r="1471" spans="1:19" x14ac:dyDescent="0.45">
      <c r="A1471" s="2">
        <v>44918</v>
      </c>
      <c r="H1471">
        <v>7.5</v>
      </c>
      <c r="I1471">
        <f>SUM(B1471:G1471)</f>
        <v>0</v>
      </c>
      <c r="O1471">
        <f>SUM($C1471:$D1471)</f>
        <v>0</v>
      </c>
      <c r="R1471">
        <f>SUM(E1471:F1471)</f>
        <v>0</v>
      </c>
      <c r="S1471" t="s">
        <v>1017</v>
      </c>
    </row>
    <row r="1472" spans="1:19" x14ac:dyDescent="0.45">
      <c r="B1472">
        <f t="shared" ref="B1472:G1472" si="387">SUM(B1467:B1471)</f>
        <v>0</v>
      </c>
      <c r="C1472">
        <f t="shared" si="387"/>
        <v>12</v>
      </c>
      <c r="D1472">
        <f t="shared" si="387"/>
        <v>0</v>
      </c>
      <c r="E1472">
        <f t="shared" si="387"/>
        <v>10.5</v>
      </c>
      <c r="F1472">
        <f t="shared" si="387"/>
        <v>0</v>
      </c>
      <c r="G1472">
        <f t="shared" si="387"/>
        <v>0</v>
      </c>
      <c r="H1472">
        <f>SUM(H1467:H1470)</f>
        <v>7.5</v>
      </c>
      <c r="I1472">
        <f>SUM(B1472:H1472)</f>
        <v>30</v>
      </c>
      <c r="K1472">
        <f>SUM(E1472:F1472)</f>
        <v>10.5</v>
      </c>
      <c r="L1472">
        <f>SUM($K$1139:K1472)/7.5</f>
        <v>94.266666666666666</v>
      </c>
      <c r="M1472">
        <f>110-L1472</f>
        <v>15.733333333333334</v>
      </c>
      <c r="N1472">
        <f>D1472</f>
        <v>0</v>
      </c>
      <c r="O1472">
        <f>SUM($N$248:$N1472)</f>
        <v>119</v>
      </c>
    </row>
    <row r="1473" spans="1:19" x14ac:dyDescent="0.45">
      <c r="B1473" s="6">
        <f t="shared" ref="B1473:H1473" si="388">B1472/37.5</f>
        <v>0</v>
      </c>
      <c r="C1473" s="6">
        <f t="shared" si="388"/>
        <v>0.32</v>
      </c>
      <c r="D1473" s="6">
        <f t="shared" si="388"/>
        <v>0</v>
      </c>
      <c r="E1473" s="6">
        <f t="shared" si="388"/>
        <v>0.28000000000000003</v>
      </c>
      <c r="F1473" s="6">
        <f t="shared" si="388"/>
        <v>0</v>
      </c>
      <c r="G1473" s="6">
        <f t="shared" si="388"/>
        <v>0</v>
      </c>
      <c r="H1473" s="6">
        <f t="shared" si="388"/>
        <v>0.2</v>
      </c>
    </row>
    <row r="1475" spans="1:19" x14ac:dyDescent="0.45">
      <c r="C1475" t="s">
        <v>14</v>
      </c>
      <c r="D1475" t="s">
        <v>68</v>
      </c>
      <c r="E1475" t="s">
        <v>15</v>
      </c>
      <c r="F1475" t="s">
        <v>329</v>
      </c>
      <c r="G1475" t="s">
        <v>16</v>
      </c>
      <c r="H1475" t="s">
        <v>238</v>
      </c>
    </row>
    <row r="1476" spans="1:19" x14ac:dyDescent="0.45">
      <c r="A1476" s="2">
        <v>44928</v>
      </c>
      <c r="H1476">
        <v>7.5</v>
      </c>
      <c r="I1476">
        <f>SUM(B1476:H1476)</f>
        <v>7.5</v>
      </c>
      <c r="O1476">
        <f>SUM($C1476:$D1476)</f>
        <v>0</v>
      </c>
      <c r="R1476">
        <f>SUM(E1476:F1476)</f>
        <v>0</v>
      </c>
      <c r="S1476" t="s">
        <v>1017</v>
      </c>
    </row>
    <row r="1477" spans="1:19" x14ac:dyDescent="0.45">
      <c r="A1477" s="2">
        <v>44929</v>
      </c>
      <c r="C1477">
        <v>4</v>
      </c>
      <c r="E1477">
        <v>4</v>
      </c>
      <c r="I1477">
        <f>SUM(B1477:G1477)</f>
        <v>8</v>
      </c>
      <c r="O1477">
        <f>SUM($C1477:$D1477)</f>
        <v>4</v>
      </c>
      <c r="R1477">
        <f>SUM(E1477:F1477)</f>
        <v>4</v>
      </c>
      <c r="S1477" t="s">
        <v>1019</v>
      </c>
    </row>
    <row r="1478" spans="1:19" x14ac:dyDescent="0.45">
      <c r="A1478" s="2">
        <v>44930</v>
      </c>
      <c r="C1478">
        <v>4</v>
      </c>
      <c r="E1478">
        <v>4</v>
      </c>
      <c r="I1478">
        <f>SUM(B1478:G1478)</f>
        <v>8</v>
      </c>
      <c r="O1478">
        <f>SUM($C1478:$D1478)</f>
        <v>4</v>
      </c>
      <c r="R1478">
        <f>SUM(E1478:F1478)</f>
        <v>4</v>
      </c>
      <c r="S1478" t="s">
        <v>1019</v>
      </c>
    </row>
    <row r="1479" spans="1:19" x14ac:dyDescent="0.45">
      <c r="A1479" s="2">
        <v>44931</v>
      </c>
      <c r="C1479">
        <v>4</v>
      </c>
      <c r="E1479">
        <v>4</v>
      </c>
      <c r="I1479">
        <f>SUM(B1479:G1479)</f>
        <v>8</v>
      </c>
      <c r="O1479">
        <f>SUM($C1479:$D1479)</f>
        <v>4</v>
      </c>
      <c r="R1479">
        <f>SUM(E1479:F1479)</f>
        <v>4</v>
      </c>
      <c r="S1479" t="s">
        <v>1020</v>
      </c>
    </row>
    <row r="1480" spans="1:19" x14ac:dyDescent="0.45">
      <c r="A1480" s="2">
        <v>44932</v>
      </c>
      <c r="C1480">
        <v>4</v>
      </c>
      <c r="E1480">
        <v>4</v>
      </c>
      <c r="I1480">
        <f>SUM(B1480:G1480)</f>
        <v>8</v>
      </c>
      <c r="O1480">
        <f>SUM($C1480:$D1480)</f>
        <v>4</v>
      </c>
      <c r="R1480">
        <f>SUM(E1480:F1480)</f>
        <v>4</v>
      </c>
      <c r="S1480" t="s">
        <v>1021</v>
      </c>
    </row>
    <row r="1481" spans="1:19" x14ac:dyDescent="0.45">
      <c r="B1481">
        <f t="shared" ref="B1481:G1481" si="389">SUM(B1476:B1480)</f>
        <v>0</v>
      </c>
      <c r="C1481">
        <f t="shared" si="389"/>
        <v>16</v>
      </c>
      <c r="D1481">
        <f t="shared" si="389"/>
        <v>0</v>
      </c>
      <c r="E1481">
        <f t="shared" si="389"/>
        <v>16</v>
      </c>
      <c r="F1481">
        <f t="shared" si="389"/>
        <v>0</v>
      </c>
      <c r="G1481">
        <f t="shared" si="389"/>
        <v>0</v>
      </c>
      <c r="H1481">
        <f>SUM(H1476:H1479)</f>
        <v>7.5</v>
      </c>
      <c r="I1481">
        <f>SUM(B1481:H1481)</f>
        <v>39.5</v>
      </c>
      <c r="K1481">
        <f>SUM(E1481:F1481)</f>
        <v>16</v>
      </c>
      <c r="L1481">
        <f>SUM($K$1139:K1481)/7.5</f>
        <v>96.4</v>
      </c>
      <c r="M1481">
        <f>110-L1481</f>
        <v>13.599999999999994</v>
      </c>
      <c r="N1481">
        <f>D1481</f>
        <v>0</v>
      </c>
      <c r="O1481">
        <f>SUM($N$248:$N1481)</f>
        <v>119</v>
      </c>
    </row>
    <row r="1482" spans="1:19" x14ac:dyDescent="0.45">
      <c r="B1482" s="6">
        <f t="shared" ref="B1482:H1482" si="390">B1481/37.5</f>
        <v>0</v>
      </c>
      <c r="C1482" s="6">
        <f t="shared" si="390"/>
        <v>0.42666666666666669</v>
      </c>
      <c r="D1482" s="6">
        <f t="shared" si="390"/>
        <v>0</v>
      </c>
      <c r="E1482" s="6">
        <f t="shared" si="390"/>
        <v>0.42666666666666669</v>
      </c>
      <c r="F1482" s="6">
        <f t="shared" si="390"/>
        <v>0</v>
      </c>
      <c r="G1482" s="6">
        <f t="shared" si="390"/>
        <v>0</v>
      </c>
      <c r="H1482" s="6">
        <f t="shared" si="390"/>
        <v>0.2</v>
      </c>
    </row>
    <row r="1484" spans="1:19" x14ac:dyDescent="0.45">
      <c r="C1484" t="s">
        <v>14</v>
      </c>
      <c r="D1484" t="s">
        <v>68</v>
      </c>
      <c r="E1484" t="s">
        <v>15</v>
      </c>
      <c r="F1484" t="s">
        <v>329</v>
      </c>
      <c r="G1484" t="s">
        <v>16</v>
      </c>
      <c r="H1484" t="s">
        <v>238</v>
      </c>
    </row>
    <row r="1485" spans="1:19" x14ac:dyDescent="0.45">
      <c r="A1485" s="2">
        <v>44935</v>
      </c>
      <c r="C1485">
        <v>4</v>
      </c>
      <c r="E1485">
        <v>4</v>
      </c>
      <c r="I1485">
        <f>SUM(B1485:H1485)</f>
        <v>8</v>
      </c>
      <c r="O1485">
        <f>SUM($C1485:$D1485)</f>
        <v>4</v>
      </c>
      <c r="R1485">
        <f>SUM(E1485:F1485)</f>
        <v>4</v>
      </c>
      <c r="S1485" t="s">
        <v>1024</v>
      </c>
    </row>
    <row r="1486" spans="1:19" x14ac:dyDescent="0.45">
      <c r="A1486" s="2">
        <v>44936</v>
      </c>
      <c r="C1486">
        <v>4</v>
      </c>
      <c r="E1486">
        <v>4</v>
      </c>
      <c r="I1486">
        <f>SUM(B1486:G1486)</f>
        <v>8</v>
      </c>
      <c r="O1486">
        <f>SUM($C1486:$D1486)</f>
        <v>4</v>
      </c>
      <c r="R1486">
        <f>SUM(E1486:F1486)</f>
        <v>4</v>
      </c>
      <c r="S1486" t="s">
        <v>1024</v>
      </c>
    </row>
    <row r="1487" spans="1:19" x14ac:dyDescent="0.45">
      <c r="A1487" s="2">
        <v>44937</v>
      </c>
      <c r="C1487">
        <v>4</v>
      </c>
      <c r="E1487">
        <v>4</v>
      </c>
      <c r="I1487">
        <f>SUM(B1487:G1487)</f>
        <v>8</v>
      </c>
      <c r="O1487">
        <f>SUM($C1487:$D1487)</f>
        <v>4</v>
      </c>
      <c r="R1487">
        <f>SUM(E1487:F1487)</f>
        <v>4</v>
      </c>
      <c r="S1487" t="s">
        <v>1023</v>
      </c>
    </row>
    <row r="1488" spans="1:19" x14ac:dyDescent="0.45">
      <c r="A1488" s="2">
        <v>44938</v>
      </c>
      <c r="C1488">
        <v>4</v>
      </c>
      <c r="E1488">
        <v>4</v>
      </c>
      <c r="I1488">
        <f>SUM(B1488:G1488)</f>
        <v>8</v>
      </c>
      <c r="O1488">
        <f>SUM($C1488:$D1488)</f>
        <v>4</v>
      </c>
      <c r="R1488">
        <f>SUM(E1488:F1488)</f>
        <v>4</v>
      </c>
      <c r="S1488" t="s">
        <v>1022</v>
      </c>
    </row>
    <row r="1489" spans="1:19" x14ac:dyDescent="0.45">
      <c r="A1489" s="2">
        <v>44939</v>
      </c>
      <c r="C1489">
        <v>4</v>
      </c>
      <c r="E1489">
        <v>4</v>
      </c>
      <c r="I1489">
        <f>SUM(B1489:G1489)</f>
        <v>8</v>
      </c>
      <c r="O1489">
        <f>SUM($C1489:$D1489)</f>
        <v>4</v>
      </c>
      <c r="R1489">
        <f>SUM(E1489:F1489)</f>
        <v>4</v>
      </c>
      <c r="S1489" t="s">
        <v>1025</v>
      </c>
    </row>
    <row r="1490" spans="1:19" x14ac:dyDescent="0.45">
      <c r="B1490">
        <f t="shared" ref="B1490:G1490" si="391">SUM(B1485:B1489)</f>
        <v>0</v>
      </c>
      <c r="C1490">
        <f t="shared" si="391"/>
        <v>20</v>
      </c>
      <c r="D1490">
        <f t="shared" si="391"/>
        <v>0</v>
      </c>
      <c r="E1490">
        <f t="shared" si="391"/>
        <v>20</v>
      </c>
      <c r="F1490">
        <f t="shared" si="391"/>
        <v>0</v>
      </c>
      <c r="G1490">
        <f t="shared" si="391"/>
        <v>0</v>
      </c>
      <c r="H1490">
        <f>SUM(H1485:H1488)</f>
        <v>0</v>
      </c>
      <c r="I1490">
        <f>SUM(B1490:H1490)</f>
        <v>40</v>
      </c>
      <c r="K1490">
        <f>SUM(E1490:F1490)</f>
        <v>20</v>
      </c>
      <c r="L1490">
        <f>SUM($K$1139:K1490)/7.5</f>
        <v>99.066666666666663</v>
      </c>
      <c r="M1490">
        <f>110-L1490</f>
        <v>10.933333333333337</v>
      </c>
      <c r="N1490">
        <f>D1490</f>
        <v>0</v>
      </c>
      <c r="O1490">
        <f>SUM($N$248:$N1490)</f>
        <v>119</v>
      </c>
    </row>
    <row r="1491" spans="1:19" x14ac:dyDescent="0.45">
      <c r="B1491" s="6">
        <f t="shared" ref="B1491:H1491" si="392">B1490/37.5</f>
        <v>0</v>
      </c>
      <c r="C1491" s="6">
        <f t="shared" si="392"/>
        <v>0.53333333333333333</v>
      </c>
      <c r="D1491" s="6">
        <f t="shared" si="392"/>
        <v>0</v>
      </c>
      <c r="E1491" s="6">
        <f t="shared" si="392"/>
        <v>0.53333333333333333</v>
      </c>
      <c r="F1491" s="6">
        <f t="shared" si="392"/>
        <v>0</v>
      </c>
      <c r="G1491" s="6">
        <f t="shared" si="392"/>
        <v>0</v>
      </c>
      <c r="H1491" s="6">
        <f t="shared" si="392"/>
        <v>0</v>
      </c>
    </row>
    <row r="1493" spans="1:19" x14ac:dyDescent="0.45">
      <c r="C1493" t="s">
        <v>14</v>
      </c>
      <c r="D1493" t="s">
        <v>68</v>
      </c>
      <c r="E1493" t="s">
        <v>15</v>
      </c>
      <c r="F1493" t="s">
        <v>329</v>
      </c>
      <c r="G1493" t="s">
        <v>16</v>
      </c>
      <c r="H1493" t="s">
        <v>238</v>
      </c>
    </row>
    <row r="1494" spans="1:19" x14ac:dyDescent="0.45">
      <c r="A1494" s="2">
        <v>44942</v>
      </c>
      <c r="C1494">
        <v>4</v>
      </c>
      <c r="E1494">
        <v>4</v>
      </c>
      <c r="I1494">
        <f>SUM(B1494:H1494)</f>
        <v>8</v>
      </c>
      <c r="O1494">
        <f>SUM($C1494:$D1494)</f>
        <v>4</v>
      </c>
      <c r="R1494">
        <f>SUM(E1494:F1494)</f>
        <v>4</v>
      </c>
      <c r="S1494" t="s">
        <v>1026</v>
      </c>
    </row>
    <row r="1495" spans="1:19" x14ac:dyDescent="0.45">
      <c r="A1495" s="2">
        <v>44943</v>
      </c>
      <c r="C1495">
        <v>4</v>
      </c>
      <c r="E1495">
        <v>4</v>
      </c>
      <c r="I1495">
        <f>SUM(B1495:G1495)</f>
        <v>8</v>
      </c>
      <c r="O1495">
        <f>SUM($C1495:$D1495)</f>
        <v>4</v>
      </c>
      <c r="R1495">
        <f>SUM(E1495:F1495)</f>
        <v>4</v>
      </c>
      <c r="S1495" t="s">
        <v>1027</v>
      </c>
    </row>
    <row r="1496" spans="1:19" x14ac:dyDescent="0.45">
      <c r="A1496" s="2">
        <v>44944</v>
      </c>
      <c r="C1496">
        <v>4</v>
      </c>
      <c r="E1496">
        <v>4</v>
      </c>
      <c r="I1496">
        <f>SUM(B1496:G1496)</f>
        <v>8</v>
      </c>
      <c r="O1496">
        <f>SUM($C1496:$D1496)</f>
        <v>4</v>
      </c>
      <c r="R1496">
        <f>SUM(E1496:F1496)</f>
        <v>4</v>
      </c>
      <c r="S1496" t="s">
        <v>1028</v>
      </c>
    </row>
    <row r="1497" spans="1:19" x14ac:dyDescent="0.45">
      <c r="A1497" s="2">
        <v>44945</v>
      </c>
      <c r="C1497">
        <v>4</v>
      </c>
      <c r="E1497">
        <v>4</v>
      </c>
      <c r="I1497">
        <f>SUM(B1497:G1497)</f>
        <v>8</v>
      </c>
      <c r="O1497">
        <f>SUM($C1497:$D1497)</f>
        <v>4</v>
      </c>
      <c r="R1497">
        <f>SUM(E1497:F1497)</f>
        <v>4</v>
      </c>
      <c r="S1497" t="s">
        <v>1029</v>
      </c>
    </row>
    <row r="1498" spans="1:19" x14ac:dyDescent="0.45">
      <c r="A1498" s="2">
        <v>44946</v>
      </c>
      <c r="C1498">
        <v>4</v>
      </c>
      <c r="E1498">
        <v>4</v>
      </c>
      <c r="I1498">
        <f>SUM(B1498:G1498)</f>
        <v>8</v>
      </c>
      <c r="O1498">
        <f>SUM($C1498:$D1498)</f>
        <v>4</v>
      </c>
      <c r="R1498">
        <f>SUM(E1498:F1498)</f>
        <v>4</v>
      </c>
      <c r="S1498" t="s">
        <v>1030</v>
      </c>
    </row>
    <row r="1499" spans="1:19" x14ac:dyDescent="0.45">
      <c r="B1499">
        <f t="shared" ref="B1499:G1499" si="393">SUM(B1494:B1498)</f>
        <v>0</v>
      </c>
      <c r="C1499">
        <f t="shared" si="393"/>
        <v>20</v>
      </c>
      <c r="D1499">
        <f t="shared" si="393"/>
        <v>0</v>
      </c>
      <c r="E1499">
        <f t="shared" si="393"/>
        <v>20</v>
      </c>
      <c r="F1499">
        <f t="shared" si="393"/>
        <v>0</v>
      </c>
      <c r="G1499">
        <f t="shared" si="393"/>
        <v>0</v>
      </c>
      <c r="H1499">
        <f>SUM(H1494:H1497)</f>
        <v>0</v>
      </c>
      <c r="I1499">
        <f>SUM(B1499:H1499)</f>
        <v>40</v>
      </c>
      <c r="K1499">
        <f>SUM(E1499:F1499)</f>
        <v>20</v>
      </c>
      <c r="L1499">
        <f>SUM($K$1139:K1499)/7.5</f>
        <v>101.73333333333333</v>
      </c>
      <c r="M1499">
        <f>110-L1499</f>
        <v>8.2666666666666657</v>
      </c>
      <c r="N1499">
        <f>D1499</f>
        <v>0</v>
      </c>
      <c r="O1499">
        <f>SUM($N$248:$N1499)</f>
        <v>119</v>
      </c>
    </row>
    <row r="1500" spans="1:19" x14ac:dyDescent="0.45">
      <c r="B1500" s="6">
        <f t="shared" ref="B1500:H1500" si="394">B1499/37.5</f>
        <v>0</v>
      </c>
      <c r="C1500" s="6">
        <f t="shared" si="394"/>
        <v>0.53333333333333333</v>
      </c>
      <c r="D1500" s="6">
        <f t="shared" si="394"/>
        <v>0</v>
      </c>
      <c r="E1500" s="6">
        <f t="shared" si="394"/>
        <v>0.53333333333333333</v>
      </c>
      <c r="F1500" s="6">
        <f t="shared" si="394"/>
        <v>0</v>
      </c>
      <c r="G1500" s="6">
        <f t="shared" si="394"/>
        <v>0</v>
      </c>
      <c r="H1500" s="6">
        <f t="shared" si="394"/>
        <v>0</v>
      </c>
    </row>
    <row r="1502" spans="1:19" x14ac:dyDescent="0.45">
      <c r="C1502" t="s">
        <v>14</v>
      </c>
      <c r="D1502" t="s">
        <v>68</v>
      </c>
      <c r="E1502" t="s">
        <v>15</v>
      </c>
      <c r="F1502" t="s">
        <v>329</v>
      </c>
      <c r="G1502" t="s">
        <v>16</v>
      </c>
      <c r="H1502" t="s">
        <v>238</v>
      </c>
    </row>
    <row r="1503" spans="1:19" x14ac:dyDescent="0.45">
      <c r="A1503" s="2">
        <v>44949</v>
      </c>
      <c r="C1503">
        <v>4</v>
      </c>
      <c r="E1503">
        <v>4</v>
      </c>
      <c r="I1503">
        <f>SUM(B1503:H1503)</f>
        <v>8</v>
      </c>
      <c r="O1503">
        <f>SUM($C1503:$D1503)</f>
        <v>4</v>
      </c>
      <c r="R1503">
        <f>SUM(E1503:F1503)</f>
        <v>4</v>
      </c>
      <c r="S1503" t="s">
        <v>1031</v>
      </c>
    </row>
    <row r="1504" spans="1:19" x14ac:dyDescent="0.45">
      <c r="A1504" s="2">
        <v>44950</v>
      </c>
      <c r="C1504">
        <v>4</v>
      </c>
      <c r="E1504">
        <v>4</v>
      </c>
      <c r="I1504">
        <f>SUM(B1504:G1504)</f>
        <v>8</v>
      </c>
      <c r="O1504">
        <f>SUM($C1504:$D1504)</f>
        <v>4</v>
      </c>
      <c r="R1504">
        <f>SUM(E1504:F1504)</f>
        <v>4</v>
      </c>
      <c r="S1504" t="s">
        <v>1032</v>
      </c>
    </row>
    <row r="1505" spans="1:19" x14ac:dyDescent="0.45">
      <c r="A1505" s="2">
        <v>44951</v>
      </c>
      <c r="C1505">
        <v>4</v>
      </c>
      <c r="E1505">
        <v>4</v>
      </c>
      <c r="I1505">
        <f>SUM(B1505:G1505)</f>
        <v>8</v>
      </c>
      <c r="O1505">
        <f>SUM($C1505:$D1505)</f>
        <v>4</v>
      </c>
      <c r="R1505">
        <f>SUM(E1505:F1505)</f>
        <v>4</v>
      </c>
      <c r="S1505" t="s">
        <v>1033</v>
      </c>
    </row>
    <row r="1506" spans="1:19" x14ac:dyDescent="0.45">
      <c r="A1506" s="2">
        <v>44952</v>
      </c>
      <c r="H1506">
        <v>7.5</v>
      </c>
      <c r="I1506">
        <f>SUM(B1506:G1506)</f>
        <v>0</v>
      </c>
      <c r="O1506">
        <f>SUM($C1506:$D1506)</f>
        <v>0</v>
      </c>
      <c r="R1506">
        <f>SUM(E1506:F1506)</f>
        <v>0</v>
      </c>
      <c r="S1506" t="s">
        <v>985</v>
      </c>
    </row>
    <row r="1507" spans="1:19" x14ac:dyDescent="0.45">
      <c r="A1507" s="2">
        <v>44953</v>
      </c>
      <c r="C1507">
        <v>4</v>
      </c>
      <c r="E1507">
        <v>4</v>
      </c>
      <c r="I1507">
        <f>SUM(B1507:G1507)</f>
        <v>8</v>
      </c>
      <c r="O1507">
        <f>SUM($C1507:$D1507)</f>
        <v>4</v>
      </c>
      <c r="R1507">
        <f>SUM(E1507:F1507)</f>
        <v>4</v>
      </c>
      <c r="S1507" t="s">
        <v>1034</v>
      </c>
    </row>
    <row r="1508" spans="1:19" x14ac:dyDescent="0.45">
      <c r="B1508">
        <f t="shared" ref="B1508:G1508" si="395">SUM(B1503:B1507)</f>
        <v>0</v>
      </c>
      <c r="C1508">
        <f t="shared" si="395"/>
        <v>16</v>
      </c>
      <c r="D1508">
        <f t="shared" si="395"/>
        <v>0</v>
      </c>
      <c r="E1508">
        <f t="shared" si="395"/>
        <v>16</v>
      </c>
      <c r="F1508">
        <f t="shared" si="395"/>
        <v>0</v>
      </c>
      <c r="G1508">
        <f t="shared" si="395"/>
        <v>0</v>
      </c>
      <c r="H1508">
        <f>SUM(H1503:H1506)</f>
        <v>7.5</v>
      </c>
      <c r="I1508">
        <f>SUM(B1508:H1508)</f>
        <v>39.5</v>
      </c>
      <c r="K1508">
        <f>SUM(E1508:F1508)</f>
        <v>16</v>
      </c>
      <c r="L1508">
        <f>SUM($K$1139:K1508)/7.5</f>
        <v>103.86666666666666</v>
      </c>
      <c r="M1508">
        <f>110-L1508</f>
        <v>6.13333333333334</v>
      </c>
      <c r="N1508">
        <f>D1508</f>
        <v>0</v>
      </c>
      <c r="O1508">
        <f>SUM($N$248:$N1508)</f>
        <v>119</v>
      </c>
    </row>
    <row r="1509" spans="1:19" x14ac:dyDescent="0.45">
      <c r="B1509" s="6">
        <f t="shared" ref="B1509:H1509" si="396">B1508/37.5</f>
        <v>0</v>
      </c>
      <c r="C1509" s="6">
        <f t="shared" si="396"/>
        <v>0.42666666666666669</v>
      </c>
      <c r="D1509" s="6">
        <f t="shared" si="396"/>
        <v>0</v>
      </c>
      <c r="E1509" s="6">
        <f t="shared" si="396"/>
        <v>0.42666666666666669</v>
      </c>
      <c r="F1509" s="6">
        <f t="shared" si="396"/>
        <v>0</v>
      </c>
      <c r="G1509" s="6">
        <f t="shared" si="396"/>
        <v>0</v>
      </c>
      <c r="H1509" s="6">
        <f t="shared" si="396"/>
        <v>0.2</v>
      </c>
    </row>
    <row r="1511" spans="1:19" x14ac:dyDescent="0.45">
      <c r="C1511" t="s">
        <v>14</v>
      </c>
      <c r="D1511" t="s">
        <v>68</v>
      </c>
      <c r="E1511" t="s">
        <v>15</v>
      </c>
      <c r="F1511" t="s">
        <v>329</v>
      </c>
      <c r="G1511" t="s">
        <v>16</v>
      </c>
      <c r="H1511" t="s">
        <v>238</v>
      </c>
    </row>
    <row r="1512" spans="1:19" x14ac:dyDescent="0.45">
      <c r="A1512" s="2">
        <v>44956</v>
      </c>
      <c r="C1512">
        <v>4</v>
      </c>
      <c r="E1512">
        <v>4</v>
      </c>
      <c r="I1512">
        <f>SUM(B1512:H1512)</f>
        <v>8</v>
      </c>
      <c r="O1512">
        <f>SUM($C1512:$D1512)</f>
        <v>4</v>
      </c>
      <c r="R1512">
        <f>SUM(E1512:F1512)</f>
        <v>4</v>
      </c>
      <c r="S1512" t="s">
        <v>1037</v>
      </c>
    </row>
    <row r="1513" spans="1:19" x14ac:dyDescent="0.45">
      <c r="A1513" s="2">
        <v>44957</v>
      </c>
      <c r="C1513">
        <v>4</v>
      </c>
      <c r="E1513">
        <v>4</v>
      </c>
      <c r="I1513">
        <f>SUM(B1513:G1513)</f>
        <v>8</v>
      </c>
      <c r="O1513">
        <f>SUM($C1513:$D1513)</f>
        <v>4</v>
      </c>
      <c r="R1513">
        <f>SUM(E1513:F1513)</f>
        <v>4</v>
      </c>
      <c r="S1513" t="s">
        <v>1036</v>
      </c>
    </row>
    <row r="1514" spans="1:19" x14ac:dyDescent="0.45">
      <c r="A1514" s="2">
        <v>44958</v>
      </c>
      <c r="C1514">
        <v>4</v>
      </c>
      <c r="E1514">
        <v>4</v>
      </c>
      <c r="I1514">
        <f>SUM(B1514:G1514)</f>
        <v>8</v>
      </c>
      <c r="O1514">
        <f>SUM($C1514:$D1514)</f>
        <v>4</v>
      </c>
      <c r="R1514">
        <f>SUM(E1514:F1514)</f>
        <v>4</v>
      </c>
      <c r="S1514" t="s">
        <v>1035</v>
      </c>
    </row>
    <row r="1515" spans="1:19" x14ac:dyDescent="0.45">
      <c r="A1515" s="2">
        <v>44959</v>
      </c>
      <c r="C1515">
        <v>4</v>
      </c>
      <c r="E1515">
        <v>4</v>
      </c>
      <c r="I1515">
        <f>SUM(B1515:G1515)</f>
        <v>8</v>
      </c>
      <c r="O1515">
        <f>SUM($C1515:$D1515)</f>
        <v>4</v>
      </c>
      <c r="R1515">
        <f>SUM(E1515:F1515)</f>
        <v>4</v>
      </c>
      <c r="S1515" t="s">
        <v>1035</v>
      </c>
    </row>
    <row r="1516" spans="1:19" x14ac:dyDescent="0.45">
      <c r="A1516" s="2">
        <v>44960</v>
      </c>
      <c r="C1516">
        <v>4</v>
      </c>
      <c r="E1516">
        <v>4</v>
      </c>
      <c r="I1516">
        <f>SUM(B1516:G1516)</f>
        <v>8</v>
      </c>
      <c r="O1516">
        <f>SUM($C1516:$D1516)</f>
        <v>4</v>
      </c>
      <c r="R1516">
        <f>SUM(E1516:F1516)</f>
        <v>4</v>
      </c>
      <c r="S1516" t="s">
        <v>1038</v>
      </c>
    </row>
    <row r="1517" spans="1:19" x14ac:dyDescent="0.45">
      <c r="B1517">
        <f t="shared" ref="B1517:G1517" si="397">SUM(B1512:B1516)</f>
        <v>0</v>
      </c>
      <c r="C1517">
        <f t="shared" si="397"/>
        <v>20</v>
      </c>
      <c r="D1517">
        <f t="shared" si="397"/>
        <v>0</v>
      </c>
      <c r="E1517">
        <f t="shared" si="397"/>
        <v>20</v>
      </c>
      <c r="F1517">
        <f t="shared" si="397"/>
        <v>0</v>
      </c>
      <c r="G1517">
        <f t="shared" si="397"/>
        <v>0</v>
      </c>
      <c r="H1517">
        <f>SUM(H1512:H1515)</f>
        <v>0</v>
      </c>
      <c r="I1517">
        <f>SUM(B1517:H1517)</f>
        <v>40</v>
      </c>
      <c r="K1517">
        <f>SUM(E1517:F1517)</f>
        <v>20</v>
      </c>
      <c r="L1517">
        <f>SUM($K$1139:K1517)/7.5</f>
        <v>106.53333333333333</v>
      </c>
      <c r="M1517">
        <f>110-L1517</f>
        <v>3.4666666666666686</v>
      </c>
      <c r="N1517">
        <f>D1517</f>
        <v>0</v>
      </c>
      <c r="O1517">
        <f>SUM($N$248:$N1517)</f>
        <v>119</v>
      </c>
    </row>
    <row r="1518" spans="1:19" x14ac:dyDescent="0.45">
      <c r="B1518" s="6">
        <f t="shared" ref="B1518:H1518" si="398">B1517/37.5</f>
        <v>0</v>
      </c>
      <c r="C1518" s="6">
        <f t="shared" si="398"/>
        <v>0.53333333333333333</v>
      </c>
      <c r="D1518" s="6">
        <f t="shared" si="398"/>
        <v>0</v>
      </c>
      <c r="E1518" s="6">
        <f t="shared" si="398"/>
        <v>0.53333333333333333</v>
      </c>
      <c r="F1518" s="6">
        <f t="shared" si="398"/>
        <v>0</v>
      </c>
      <c r="G1518" s="6">
        <f t="shared" si="398"/>
        <v>0</v>
      </c>
      <c r="H1518" s="6">
        <f t="shared" si="398"/>
        <v>0</v>
      </c>
    </row>
    <row r="1520" spans="1:19" x14ac:dyDescent="0.45">
      <c r="C1520" t="s">
        <v>14</v>
      </c>
      <c r="D1520" t="s">
        <v>68</v>
      </c>
      <c r="E1520" t="s">
        <v>15</v>
      </c>
      <c r="F1520" t="s">
        <v>329</v>
      </c>
      <c r="G1520" t="s">
        <v>16</v>
      </c>
      <c r="H1520" t="s">
        <v>238</v>
      </c>
    </row>
    <row r="1521" spans="1:19" x14ac:dyDescent="0.45">
      <c r="A1521" s="2">
        <v>44963</v>
      </c>
      <c r="C1521">
        <v>4</v>
      </c>
      <c r="E1521">
        <v>4</v>
      </c>
      <c r="I1521">
        <f>SUM(B1521:H1521)</f>
        <v>8</v>
      </c>
      <c r="O1521">
        <f>SUM($C1521:$D1521)</f>
        <v>4</v>
      </c>
      <c r="R1521">
        <f>SUM(E1521:F1521)</f>
        <v>4</v>
      </c>
      <c r="S1521" t="s">
        <v>1037</v>
      </c>
    </row>
    <row r="1522" spans="1:19" x14ac:dyDescent="0.45">
      <c r="A1522" s="2">
        <v>44964</v>
      </c>
      <c r="C1522">
        <v>4</v>
      </c>
      <c r="E1522">
        <v>4</v>
      </c>
      <c r="I1522">
        <f>SUM(B1522:G1522)</f>
        <v>8</v>
      </c>
      <c r="O1522">
        <f>SUM($C1522:$D1522)</f>
        <v>4</v>
      </c>
      <c r="R1522">
        <f>SUM(E1522:F1522)</f>
        <v>4</v>
      </c>
      <c r="S1522" t="s">
        <v>1036</v>
      </c>
    </row>
    <row r="1523" spans="1:19" x14ac:dyDescent="0.45">
      <c r="A1523" s="2">
        <v>44965</v>
      </c>
      <c r="C1523">
        <v>4</v>
      </c>
      <c r="E1523">
        <v>4</v>
      </c>
      <c r="I1523">
        <f>SUM(B1523:G1523)</f>
        <v>8</v>
      </c>
      <c r="O1523">
        <f>SUM($C1523:$D1523)</f>
        <v>4</v>
      </c>
      <c r="R1523">
        <f>SUM(E1523:F1523)</f>
        <v>4</v>
      </c>
      <c r="S1523" t="s">
        <v>1035</v>
      </c>
    </row>
    <row r="1524" spans="1:19" x14ac:dyDescent="0.45">
      <c r="A1524" s="2">
        <v>44966</v>
      </c>
      <c r="C1524">
        <v>4</v>
      </c>
      <c r="E1524">
        <v>4</v>
      </c>
      <c r="I1524">
        <f>SUM(B1524:G1524)</f>
        <v>8</v>
      </c>
      <c r="O1524">
        <f>SUM($C1524:$D1524)</f>
        <v>4</v>
      </c>
      <c r="R1524">
        <f>SUM(E1524:F1524)</f>
        <v>4</v>
      </c>
      <c r="S1524" t="s">
        <v>1035</v>
      </c>
    </row>
    <row r="1525" spans="1:19" x14ac:dyDescent="0.45">
      <c r="A1525" s="2">
        <v>44967</v>
      </c>
      <c r="C1525">
        <v>4</v>
      </c>
      <c r="E1525">
        <v>4</v>
      </c>
      <c r="I1525">
        <f>SUM(B1525:G1525)</f>
        <v>8</v>
      </c>
      <c r="O1525">
        <f>SUM($C1525:$D1525)</f>
        <v>4</v>
      </c>
      <c r="R1525">
        <f>SUM(E1525:F1525)</f>
        <v>4</v>
      </c>
      <c r="S1525" t="s">
        <v>1038</v>
      </c>
    </row>
    <row r="1526" spans="1:19" x14ac:dyDescent="0.45">
      <c r="B1526">
        <f t="shared" ref="B1526:G1526" si="399">SUM(B1521:B1525)</f>
        <v>0</v>
      </c>
      <c r="C1526">
        <f t="shared" si="399"/>
        <v>20</v>
      </c>
      <c r="D1526">
        <f t="shared" si="399"/>
        <v>0</v>
      </c>
      <c r="E1526">
        <f t="shared" si="399"/>
        <v>20</v>
      </c>
      <c r="F1526">
        <f t="shared" si="399"/>
        <v>0</v>
      </c>
      <c r="G1526">
        <f t="shared" si="399"/>
        <v>0</v>
      </c>
      <c r="H1526">
        <f>SUM(H1521:H1524)</f>
        <v>0</v>
      </c>
      <c r="I1526">
        <f>SUM(B1526:H1526)</f>
        <v>40</v>
      </c>
      <c r="K1526">
        <f>SUM(E1526:F1526)</f>
        <v>20</v>
      </c>
      <c r="L1526">
        <f>SUM($K$1139:K1526)/7.5</f>
        <v>109.2</v>
      </c>
      <c r="M1526">
        <f>110-L1526</f>
        <v>0.79999999999999716</v>
      </c>
      <c r="N1526">
        <f>D1526</f>
        <v>0</v>
      </c>
      <c r="O1526">
        <f>SUM($N$248:$N1526)</f>
        <v>119</v>
      </c>
    </row>
    <row r="1527" spans="1:19" x14ac:dyDescent="0.45">
      <c r="B1527" s="6">
        <f t="shared" ref="B1527:H1527" si="400">B1526/37.5</f>
        <v>0</v>
      </c>
      <c r="C1527" s="6">
        <f t="shared" si="400"/>
        <v>0.53333333333333333</v>
      </c>
      <c r="D1527" s="6">
        <f t="shared" si="400"/>
        <v>0</v>
      </c>
      <c r="E1527" s="6">
        <f t="shared" si="400"/>
        <v>0.53333333333333333</v>
      </c>
      <c r="F1527" s="6">
        <f t="shared" si="400"/>
        <v>0</v>
      </c>
      <c r="G1527" s="6">
        <f t="shared" si="400"/>
        <v>0</v>
      </c>
      <c r="H1527" s="6">
        <f t="shared" si="400"/>
        <v>0</v>
      </c>
    </row>
    <row r="1529" spans="1:19" x14ac:dyDescent="0.45">
      <c r="C1529" t="s">
        <v>14</v>
      </c>
      <c r="D1529" t="s">
        <v>68</v>
      </c>
      <c r="E1529" t="s">
        <v>15</v>
      </c>
      <c r="F1529" t="s">
        <v>329</v>
      </c>
      <c r="G1529" t="s">
        <v>16</v>
      </c>
      <c r="H1529" t="s">
        <v>238</v>
      </c>
    </row>
    <row r="1530" spans="1:19" x14ac:dyDescent="0.45">
      <c r="A1530" s="2">
        <v>44970</v>
      </c>
      <c r="C1530">
        <v>4</v>
      </c>
      <c r="E1530">
        <v>4</v>
      </c>
      <c r="I1530">
        <f>SUM(B1530:H1530)</f>
        <v>8</v>
      </c>
      <c r="O1530">
        <f>SUM($C1530:$D1530)</f>
        <v>4</v>
      </c>
      <c r="R1530">
        <f>SUM(E1530:F1530)</f>
        <v>4</v>
      </c>
      <c r="S1530" t="s">
        <v>1037</v>
      </c>
    </row>
    <row r="1531" spans="1:19" x14ac:dyDescent="0.45">
      <c r="A1531" s="2">
        <v>44971</v>
      </c>
      <c r="C1531">
        <v>4</v>
      </c>
      <c r="E1531">
        <v>2</v>
      </c>
      <c r="I1531">
        <f>SUM(B1531:G1531)</f>
        <v>6</v>
      </c>
      <c r="J1531">
        <v>2</v>
      </c>
      <c r="O1531">
        <f>SUM($C1531:$D1531)</f>
        <v>4</v>
      </c>
      <c r="R1531">
        <f>SUM(E1531:F1531)</f>
        <v>2</v>
      </c>
      <c r="S1531" t="s">
        <v>1036</v>
      </c>
    </row>
    <row r="1532" spans="1:19" x14ac:dyDescent="0.45">
      <c r="A1532" s="2">
        <v>44972</v>
      </c>
      <c r="C1532">
        <v>4</v>
      </c>
      <c r="I1532">
        <f>SUM(B1532:G1532)</f>
        <v>4</v>
      </c>
      <c r="J1532">
        <v>4</v>
      </c>
      <c r="O1532">
        <f>SUM($C1532:$D1532)</f>
        <v>4</v>
      </c>
      <c r="R1532">
        <f>SUM(E1532:F1532)</f>
        <v>0</v>
      </c>
      <c r="S1532" t="s">
        <v>1035</v>
      </c>
    </row>
    <row r="1533" spans="1:19" x14ac:dyDescent="0.45">
      <c r="A1533" s="2">
        <v>44973</v>
      </c>
      <c r="C1533">
        <v>4</v>
      </c>
      <c r="I1533">
        <f>SUM(B1533:G1533)</f>
        <v>4</v>
      </c>
      <c r="J1533">
        <v>4</v>
      </c>
      <c r="O1533">
        <f>SUM($C1533:$D1533)</f>
        <v>4</v>
      </c>
      <c r="R1533">
        <f>SUM(E1533:F1533)</f>
        <v>0</v>
      </c>
      <c r="S1533" t="s">
        <v>1035</v>
      </c>
    </row>
    <row r="1534" spans="1:19" x14ac:dyDescent="0.45">
      <c r="A1534" s="2">
        <v>44974</v>
      </c>
      <c r="H1534">
        <v>7.5</v>
      </c>
      <c r="I1534">
        <f>SUM(B1534:G1534)</f>
        <v>0</v>
      </c>
      <c r="J1534">
        <v>2</v>
      </c>
      <c r="O1534">
        <f>SUM($C1534:$D1534)</f>
        <v>0</v>
      </c>
      <c r="R1534">
        <f>SUM(E1534:F1534)</f>
        <v>0</v>
      </c>
      <c r="S1534" t="s">
        <v>1038</v>
      </c>
    </row>
    <row r="1535" spans="1:19" x14ac:dyDescent="0.45">
      <c r="B1535">
        <f t="shared" ref="B1535:G1535" si="401">SUM(B1530:B1534)</f>
        <v>0</v>
      </c>
      <c r="C1535">
        <f t="shared" si="401"/>
        <v>16</v>
      </c>
      <c r="D1535">
        <f t="shared" si="401"/>
        <v>0</v>
      </c>
      <c r="E1535">
        <f t="shared" si="401"/>
        <v>6</v>
      </c>
      <c r="F1535">
        <f t="shared" si="401"/>
        <v>0</v>
      </c>
      <c r="G1535">
        <f t="shared" si="401"/>
        <v>0</v>
      </c>
      <c r="H1535">
        <f>SUM(H1530:H1533)</f>
        <v>0</v>
      </c>
      <c r="I1535">
        <f>SUM(B1535:H1535)</f>
        <v>22</v>
      </c>
      <c r="K1535">
        <f>SUM(E1535:F1535)</f>
        <v>6</v>
      </c>
      <c r="L1535">
        <f>SUM($K$1139:K1535)/7.5</f>
        <v>110</v>
      </c>
      <c r="M1535">
        <f>110-L1535</f>
        <v>0</v>
      </c>
      <c r="N1535">
        <f>D1535</f>
        <v>0</v>
      </c>
      <c r="O1535">
        <f>SUM($N$248:$N1535)</f>
        <v>119</v>
      </c>
    </row>
    <row r="1536" spans="1:19" x14ac:dyDescent="0.45">
      <c r="B1536" s="6">
        <f t="shared" ref="B1536:H1536" si="402">B1535/37.5</f>
        <v>0</v>
      </c>
      <c r="C1536" s="6">
        <f t="shared" si="402"/>
        <v>0.42666666666666669</v>
      </c>
      <c r="D1536" s="6">
        <f t="shared" si="402"/>
        <v>0</v>
      </c>
      <c r="E1536" s="6">
        <f t="shared" si="402"/>
        <v>0.16</v>
      </c>
      <c r="F1536" s="6">
        <f t="shared" si="402"/>
        <v>0</v>
      </c>
      <c r="G1536" s="6">
        <f t="shared" si="402"/>
        <v>0</v>
      </c>
      <c r="H1536" s="6">
        <f t="shared" si="402"/>
        <v>0</v>
      </c>
    </row>
  </sheetData>
  <conditionalFormatting sqref="A619:G619">
    <cfRule type="containsText" dxfId="863" priority="1461" operator="containsText" text="Bid">
      <formula>NOT(ISERROR(SEARCH("Bid",A619)))</formula>
    </cfRule>
  </conditionalFormatting>
  <conditionalFormatting sqref="B1060">
    <cfRule type="containsText" dxfId="862" priority="1375" operator="containsText" text="Bid">
      <formula>NOT(ISERROR(SEARCH("Bid",B1060)))</formula>
    </cfRule>
  </conditionalFormatting>
  <conditionalFormatting sqref="B1285">
    <cfRule type="containsText" dxfId="861" priority="761" operator="containsText" text="Bid">
      <formula>NOT(ISERROR(SEARCH("Bid",B1285)))</formula>
    </cfRule>
    <cfRule type="containsText" dxfId="860" priority="767" operator="containsText" text="Bid">
      <formula>NOT(ISERROR(SEARCH("Bid",B1285)))</formula>
    </cfRule>
  </conditionalFormatting>
  <conditionalFormatting sqref="B1051:C1051">
    <cfRule type="containsText" dxfId="859" priority="1383" operator="containsText" text="Bid">
      <formula>NOT(ISERROR(SEARCH("Bid",B1051)))</formula>
    </cfRule>
  </conditionalFormatting>
  <conditionalFormatting sqref="B1222:C1222">
    <cfRule type="containsText" dxfId="858" priority="1166" operator="containsText" text="DHPR">
      <formula>NOT(ISERROR(SEARCH("DHPR",B1222)))</formula>
    </cfRule>
    <cfRule type="containsText" dxfId="857" priority="1163" operator="containsText" text="PRIME">
      <formula>NOT(ISERROR(SEARCH("PRIME",B1222)))</formula>
    </cfRule>
    <cfRule type="containsText" dxfId="856" priority="1167" operator="containsText" text="PLIS">
      <formula>NOT(ISERROR(SEARCH("PLIS",B1222)))</formula>
    </cfRule>
    <cfRule type="containsText" dxfId="855" priority="1164" operator="containsText" text="CVT">
      <formula>NOT(ISERROR(SEARCH("CVT",B1222)))</formula>
    </cfRule>
    <cfRule type="containsText" dxfId="854" priority="1165" operator="containsText" text="HPFB">
      <formula>NOT(ISERROR(SEARCH("HPFB",B1222)))</formula>
    </cfRule>
  </conditionalFormatting>
  <conditionalFormatting sqref="B1285:C1285">
    <cfRule type="containsText" dxfId="853" priority="765" operator="containsText" text="DHPR">
      <formula>NOT(ISERROR(SEARCH("DHPR",B1285)))</formula>
    </cfRule>
    <cfRule type="containsText" dxfId="852" priority="762" operator="containsText" text="PRIME">
      <formula>NOT(ISERROR(SEARCH("PRIME",B1285)))</formula>
    </cfRule>
    <cfRule type="containsText" dxfId="851" priority="764" operator="containsText" text="HPFB">
      <formula>NOT(ISERROR(SEARCH("HPFB",B1285)))</formula>
    </cfRule>
    <cfRule type="containsText" dxfId="850" priority="766" operator="containsText" text="PLIS">
      <formula>NOT(ISERROR(SEARCH("PLIS",B1285)))</formula>
    </cfRule>
    <cfRule type="containsText" dxfId="849" priority="763" operator="containsText" text="CVT">
      <formula>NOT(ISERROR(SEARCH("CVT",B1285)))</formula>
    </cfRule>
  </conditionalFormatting>
  <conditionalFormatting sqref="B709:D709">
    <cfRule type="containsText" dxfId="848" priority="1443" operator="containsText" text="Bid">
      <formula>NOT(ISERROR(SEARCH("Bid",B709)))</formula>
    </cfRule>
  </conditionalFormatting>
  <conditionalFormatting sqref="B934:D934">
    <cfRule type="containsText" dxfId="847" priority="1405" operator="containsText" text="Bid">
      <formula>NOT(ISERROR(SEARCH("Bid",B934)))</formula>
    </cfRule>
  </conditionalFormatting>
  <conditionalFormatting sqref="B988:D988">
    <cfRule type="containsText" dxfId="846" priority="1397" operator="containsText" text="Bid">
      <formula>NOT(ISERROR(SEARCH("Bid",B988)))</formula>
    </cfRule>
  </conditionalFormatting>
  <conditionalFormatting sqref="B1231:D1231">
    <cfRule type="containsText" dxfId="845" priority="1123" operator="containsText" text="PRIME">
      <formula>NOT(ISERROR(SEARCH("PRIME",B1231)))</formula>
    </cfRule>
    <cfRule type="containsText" dxfId="844" priority="1127" operator="containsText" text="PLIS">
      <formula>NOT(ISERROR(SEARCH("PLIS",B1231)))</formula>
    </cfRule>
    <cfRule type="containsText" dxfId="843" priority="1126" operator="containsText" text="DHPR">
      <formula>NOT(ISERROR(SEARCH("DHPR",B1231)))</formula>
    </cfRule>
    <cfRule type="containsText" dxfId="842" priority="1125" operator="containsText" text="HPFB">
      <formula>NOT(ISERROR(SEARCH("HPFB",B1231)))</formula>
    </cfRule>
    <cfRule type="containsText" dxfId="841" priority="1124" operator="containsText" text="CVT">
      <formula>NOT(ISERROR(SEARCH("CVT",B1231)))</formula>
    </cfRule>
  </conditionalFormatting>
  <conditionalFormatting sqref="B655:E655">
    <cfRule type="containsText" dxfId="840" priority="1450" operator="containsText" text="Bid">
      <formula>NOT(ISERROR(SEARCH("Bid",B655)))</formula>
    </cfRule>
  </conditionalFormatting>
  <conditionalFormatting sqref="B772:E772">
    <cfRule type="containsText" dxfId="839" priority="1433" operator="containsText" text="Bid">
      <formula>NOT(ISERROR(SEARCH("Bid",B772)))</formula>
    </cfRule>
  </conditionalFormatting>
  <conditionalFormatting sqref="B781:E781">
    <cfRule type="containsText" dxfId="838" priority="1432" operator="containsText" text="Bid">
      <formula>NOT(ISERROR(SEARCH("Bid",B781)))</formula>
    </cfRule>
  </conditionalFormatting>
  <conditionalFormatting sqref="B907:E907">
    <cfRule type="containsText" dxfId="837" priority="1409" operator="containsText" text="Bid">
      <formula>NOT(ISERROR(SEARCH("Bid",B907)))</formula>
    </cfRule>
  </conditionalFormatting>
  <conditionalFormatting sqref="B952:E952">
    <cfRule type="containsText" dxfId="836" priority="1401" operator="containsText" text="Bid">
      <formula>NOT(ISERROR(SEARCH("Bid",B952)))</formula>
    </cfRule>
  </conditionalFormatting>
  <conditionalFormatting sqref="B997:E997">
    <cfRule type="containsText" dxfId="835" priority="1396" operator="containsText" text="Bid">
      <formula>NOT(ISERROR(SEARCH("Bid",B997)))</formula>
    </cfRule>
  </conditionalFormatting>
  <conditionalFormatting sqref="B1150:E1150">
    <cfRule type="containsText" dxfId="834" priority="1258" operator="containsText" text="PRIME">
      <formula>NOT(ISERROR(SEARCH("PRIME",B1150)))</formula>
    </cfRule>
    <cfRule type="containsText" dxfId="833" priority="1259" operator="containsText" text="CVT">
      <formula>NOT(ISERROR(SEARCH("CVT",B1150)))</formula>
    </cfRule>
    <cfRule type="containsText" dxfId="832" priority="1261" operator="containsText" text="DHPR">
      <formula>NOT(ISERROR(SEARCH("DHPR",B1150)))</formula>
    </cfRule>
    <cfRule type="containsText" dxfId="831" priority="1262" operator="containsText" text="PLIS">
      <formula>NOT(ISERROR(SEARCH("PLIS",B1150)))</formula>
    </cfRule>
    <cfRule type="containsText" dxfId="830" priority="1260" operator="containsText" text="HPFB">
      <formula>NOT(ISERROR(SEARCH("HPFB",B1150)))</formula>
    </cfRule>
  </conditionalFormatting>
  <conditionalFormatting sqref="B1168:E1168">
    <cfRule type="containsText" dxfId="829" priority="1247" operator="containsText" text="PLIS">
      <formula>NOT(ISERROR(SEARCH("PLIS",B1168)))</formula>
    </cfRule>
    <cfRule type="containsText" dxfId="828" priority="1244" operator="containsText" text="CVT">
      <formula>NOT(ISERROR(SEARCH("CVT",B1168)))</formula>
    </cfRule>
    <cfRule type="containsText" dxfId="827" priority="1243" operator="containsText" text="PRIME">
      <formula>NOT(ISERROR(SEARCH("PRIME",B1168)))</formula>
    </cfRule>
    <cfRule type="containsText" dxfId="826" priority="1245" operator="containsText" text="HPFB">
      <formula>NOT(ISERROR(SEARCH("HPFB",B1168)))</formula>
    </cfRule>
    <cfRule type="containsText" dxfId="825" priority="1246" operator="containsText" text="DHPR">
      <formula>NOT(ISERROR(SEARCH("DHPR",B1168)))</formula>
    </cfRule>
  </conditionalFormatting>
  <conditionalFormatting sqref="B646:F646">
    <cfRule type="containsText" dxfId="824" priority="1456" operator="containsText" text="Bid">
      <formula>NOT(ISERROR(SEARCH("Bid",B646)))</formula>
    </cfRule>
  </conditionalFormatting>
  <conditionalFormatting sqref="B664:F664">
    <cfRule type="containsText" dxfId="823" priority="1448" operator="containsText" text="Bid">
      <formula>NOT(ISERROR(SEARCH("Bid",B664)))</formula>
    </cfRule>
  </conditionalFormatting>
  <conditionalFormatting sqref="B673:F673">
    <cfRule type="containsText" dxfId="822" priority="1447" operator="containsText" text="Bid">
      <formula>NOT(ISERROR(SEARCH("Bid",B673)))</formula>
    </cfRule>
  </conditionalFormatting>
  <conditionalFormatting sqref="B682:F682">
    <cfRule type="containsText" dxfId="821" priority="1446" operator="containsText" text="Bid">
      <formula>NOT(ISERROR(SEARCH("Bid",B682)))</formula>
    </cfRule>
  </conditionalFormatting>
  <conditionalFormatting sqref="B691:F691">
    <cfRule type="containsText" dxfId="820" priority="1445" operator="containsText" text="Bid">
      <formula>NOT(ISERROR(SEARCH("Bid",B691)))</formula>
    </cfRule>
  </conditionalFormatting>
  <conditionalFormatting sqref="B700:F700">
    <cfRule type="containsText" dxfId="819" priority="1444" operator="containsText" text="Bid">
      <formula>NOT(ISERROR(SEARCH("Bid",B700)))</formula>
    </cfRule>
  </conditionalFormatting>
  <conditionalFormatting sqref="B727:F727">
    <cfRule type="containsText" dxfId="818" priority="1440" operator="containsText" text="Bid">
      <formula>NOT(ISERROR(SEARCH("Bid",B727)))</formula>
    </cfRule>
  </conditionalFormatting>
  <conditionalFormatting sqref="B736:F736">
    <cfRule type="containsText" dxfId="817" priority="1439" operator="containsText" text="Bid">
      <formula>NOT(ISERROR(SEARCH("Bid",B736)))</formula>
    </cfRule>
  </conditionalFormatting>
  <conditionalFormatting sqref="B745:F745">
    <cfRule type="containsText" dxfId="816" priority="1438" operator="containsText" text="Bid">
      <formula>NOT(ISERROR(SEARCH("Bid",B745)))</formula>
    </cfRule>
  </conditionalFormatting>
  <conditionalFormatting sqref="B754:F754">
    <cfRule type="containsText" dxfId="815" priority="1436" operator="containsText" text="Bid">
      <formula>NOT(ISERROR(SEARCH("Bid",B754)))</formula>
    </cfRule>
  </conditionalFormatting>
  <conditionalFormatting sqref="B763:F763">
    <cfRule type="containsText" dxfId="814" priority="1435" operator="containsText" text="Bid">
      <formula>NOT(ISERROR(SEARCH("Bid",B763)))</formula>
    </cfRule>
  </conditionalFormatting>
  <conditionalFormatting sqref="B790:F790">
    <cfRule type="containsText" dxfId="813" priority="1428" operator="containsText" text="Bid">
      <formula>NOT(ISERROR(SEARCH("Bid",B790)))</formula>
    </cfRule>
  </conditionalFormatting>
  <conditionalFormatting sqref="B799:F799">
    <cfRule type="containsText" dxfId="812" priority="1427" operator="containsText" text="Bid">
      <formula>NOT(ISERROR(SEARCH("Bid",B799)))</formula>
    </cfRule>
  </conditionalFormatting>
  <conditionalFormatting sqref="B808:F808">
    <cfRule type="containsText" dxfId="811" priority="1426" operator="containsText" text="Bid">
      <formula>NOT(ISERROR(SEARCH("Bid",B808)))</formula>
    </cfRule>
  </conditionalFormatting>
  <conditionalFormatting sqref="B835:F835">
    <cfRule type="containsText" dxfId="810" priority="1422" operator="containsText" text="Bid">
      <formula>NOT(ISERROR(SEARCH("Bid",B835)))</formula>
    </cfRule>
  </conditionalFormatting>
  <conditionalFormatting sqref="B844:F844">
    <cfRule type="containsText" dxfId="809" priority="1421" operator="containsText" text="Bid">
      <formula>NOT(ISERROR(SEARCH("Bid",B844)))</formula>
    </cfRule>
  </conditionalFormatting>
  <conditionalFormatting sqref="B853:F853">
    <cfRule type="containsText" dxfId="808" priority="1417" operator="containsText" text="Bid">
      <formula>NOT(ISERROR(SEARCH("Bid",B853)))</formula>
    </cfRule>
  </conditionalFormatting>
  <conditionalFormatting sqref="B871:F871">
    <cfRule type="containsText" dxfId="807" priority="1416" operator="containsText" text="Bid">
      <formula>NOT(ISERROR(SEARCH("Bid",B871)))</formula>
    </cfRule>
  </conditionalFormatting>
  <conditionalFormatting sqref="B880:F880">
    <cfRule type="containsText" dxfId="806" priority="1415" operator="containsText" text="Bid">
      <formula>NOT(ISERROR(SEARCH("Bid",B880)))</formula>
    </cfRule>
  </conditionalFormatting>
  <conditionalFormatting sqref="B889:F889">
    <cfRule type="containsText" dxfId="805" priority="1414" operator="containsText" text="Bid">
      <formula>NOT(ISERROR(SEARCH("Bid",B889)))</formula>
    </cfRule>
  </conditionalFormatting>
  <conditionalFormatting sqref="B898:F898">
    <cfRule type="containsText" dxfId="804" priority="1411" operator="containsText" text="Bid">
      <formula>NOT(ISERROR(SEARCH("Bid",B898)))</formula>
    </cfRule>
  </conditionalFormatting>
  <conditionalFormatting sqref="B916:F916">
    <cfRule type="containsText" dxfId="803" priority="1408" operator="containsText" text="Bid">
      <formula>NOT(ISERROR(SEARCH("Bid",B916)))</formula>
    </cfRule>
  </conditionalFormatting>
  <conditionalFormatting sqref="B943:F943">
    <cfRule type="containsText" dxfId="802" priority="1402" operator="containsText" text="Bid">
      <formula>NOT(ISERROR(SEARCH("Bid",B943)))</formula>
    </cfRule>
  </conditionalFormatting>
  <conditionalFormatting sqref="B961:F961">
    <cfRule type="containsText" dxfId="801" priority="1400" operator="containsText" text="Bid">
      <formula>NOT(ISERROR(SEARCH("Bid",B961)))</formula>
    </cfRule>
  </conditionalFormatting>
  <conditionalFormatting sqref="B970:F970">
    <cfRule type="containsText" dxfId="800" priority="1399" operator="containsText" text="Bid">
      <formula>NOT(ISERROR(SEARCH("Bid",B970)))</formula>
    </cfRule>
  </conditionalFormatting>
  <conditionalFormatting sqref="B1006:F1006">
    <cfRule type="containsText" dxfId="799" priority="1395" operator="containsText" text="Bid">
      <formula>NOT(ISERROR(SEARCH("Bid",B1006)))</formula>
    </cfRule>
  </conditionalFormatting>
  <conditionalFormatting sqref="B1015:F1015">
    <cfRule type="containsText" dxfId="798" priority="1393" operator="containsText" text="Bid">
      <formula>NOT(ISERROR(SEARCH("Bid",B1015)))</formula>
    </cfRule>
  </conditionalFormatting>
  <conditionalFormatting sqref="B1105:F1105">
    <cfRule type="containsText" dxfId="797" priority="1336" operator="containsText" text="DHPR">
      <formula>NOT(ISERROR(SEARCH("DHPR",B1105)))</formula>
    </cfRule>
    <cfRule type="containsText" dxfId="796" priority="1333" operator="containsText" text="PRIME">
      <formula>NOT(ISERROR(SEARCH("PRIME",B1105)))</formula>
    </cfRule>
    <cfRule type="containsText" dxfId="795" priority="1337" operator="containsText" text="PLIS">
      <formula>NOT(ISERROR(SEARCH("PLIS",B1105)))</formula>
    </cfRule>
    <cfRule type="containsText" dxfId="794" priority="1334" operator="containsText" text="CVT">
      <formula>NOT(ISERROR(SEARCH("CVT",B1105)))</formula>
    </cfRule>
    <cfRule type="containsText" dxfId="793" priority="1335" operator="containsText" text="HPFB">
      <formula>NOT(ISERROR(SEARCH("HPFB",B1105)))</formula>
    </cfRule>
  </conditionalFormatting>
  <conditionalFormatting sqref="B1114:F1114">
    <cfRule type="containsText" dxfId="792" priority="1327" operator="containsText" text="PLIS">
      <formula>NOT(ISERROR(SEARCH("PLIS",B1114)))</formula>
    </cfRule>
    <cfRule type="containsText" dxfId="791" priority="1323" operator="containsText" text="PRIME">
      <formula>NOT(ISERROR(SEARCH("PRIME",B1114)))</formula>
    </cfRule>
    <cfRule type="containsText" dxfId="790" priority="1324" operator="containsText" text="CVT">
      <formula>NOT(ISERROR(SEARCH("CVT",B1114)))</formula>
    </cfRule>
    <cfRule type="containsText" dxfId="789" priority="1325" operator="containsText" text="HPFB">
      <formula>NOT(ISERROR(SEARCH("HPFB",B1114)))</formula>
    </cfRule>
    <cfRule type="containsText" dxfId="788" priority="1326" operator="containsText" text="DHPR">
      <formula>NOT(ISERROR(SEARCH("DHPR",B1114)))</formula>
    </cfRule>
  </conditionalFormatting>
  <conditionalFormatting sqref="B1132:F1132">
    <cfRule type="containsText" dxfId="787" priority="1315" operator="containsText" text="HPFB">
      <formula>NOT(ISERROR(SEARCH("HPFB",B1132)))</formula>
    </cfRule>
    <cfRule type="containsText" dxfId="786" priority="1314" operator="containsText" text="CVT">
      <formula>NOT(ISERROR(SEARCH("CVT",B1132)))</formula>
    </cfRule>
    <cfRule type="containsText" dxfId="785" priority="1313" operator="containsText" text="PRIME">
      <formula>NOT(ISERROR(SEARCH("PRIME",B1132)))</formula>
    </cfRule>
    <cfRule type="containsText" dxfId="784" priority="1317" operator="containsText" text="PLIS">
      <formula>NOT(ISERROR(SEARCH("PLIS",B1132)))</formula>
    </cfRule>
    <cfRule type="containsText" dxfId="783" priority="1316" operator="containsText" text="DHPR">
      <formula>NOT(ISERROR(SEARCH("DHPR",B1132)))</formula>
    </cfRule>
  </conditionalFormatting>
  <conditionalFormatting sqref="B1141:F1141">
    <cfRule type="containsText" dxfId="782" priority="1298" operator="containsText" text="PRIME">
      <formula>NOT(ISERROR(SEARCH("PRIME",B1141)))</formula>
    </cfRule>
    <cfRule type="containsText" dxfId="781" priority="1299" operator="containsText" text="CVT">
      <formula>NOT(ISERROR(SEARCH("CVT",B1141)))</formula>
    </cfRule>
    <cfRule type="containsText" dxfId="780" priority="1300" operator="containsText" text="HPFB">
      <formula>NOT(ISERROR(SEARCH("HPFB",B1141)))</formula>
    </cfRule>
    <cfRule type="containsText" dxfId="779" priority="1301" operator="containsText" text="DHPR">
      <formula>NOT(ISERROR(SEARCH("DHPR",B1141)))</formula>
    </cfRule>
    <cfRule type="containsText" dxfId="778" priority="1302" operator="containsText" text="PLIS">
      <formula>NOT(ISERROR(SEARCH("PLIS",B1141)))</formula>
    </cfRule>
  </conditionalFormatting>
  <conditionalFormatting sqref="B1204:F1204">
    <cfRule type="containsText" dxfId="777" priority="1218" operator="containsText" text="PRIME">
      <formula>NOT(ISERROR(SEARCH("PRIME",B1204)))</formula>
    </cfRule>
    <cfRule type="containsText" dxfId="776" priority="1221" operator="containsText" text="DHPR">
      <formula>NOT(ISERROR(SEARCH("DHPR",B1204)))</formula>
    </cfRule>
    <cfRule type="containsText" dxfId="775" priority="1220" operator="containsText" text="HPFB">
      <formula>NOT(ISERROR(SEARCH("HPFB",B1204)))</formula>
    </cfRule>
    <cfRule type="containsText" dxfId="774" priority="1219" operator="containsText" text="CVT">
      <formula>NOT(ISERROR(SEARCH("CVT",B1204)))</formula>
    </cfRule>
    <cfRule type="containsText" dxfId="773" priority="1222" operator="containsText" text="PLIS">
      <formula>NOT(ISERROR(SEARCH("PLIS",B1204)))</formula>
    </cfRule>
  </conditionalFormatting>
  <conditionalFormatting sqref="B1213:F1213 E1222:F1222">
    <cfRule type="containsText" dxfId="772" priority="1213" operator="containsText" text="PRIME">
      <formula>NOT(ISERROR(SEARCH("PRIME",B1213)))</formula>
    </cfRule>
    <cfRule type="containsText" dxfId="771" priority="1214" operator="containsText" text="CVT">
      <formula>NOT(ISERROR(SEARCH("CVT",B1213)))</formula>
    </cfRule>
    <cfRule type="containsText" dxfId="770" priority="1215" operator="containsText" text="HPFB">
      <formula>NOT(ISERROR(SEARCH("HPFB",B1213)))</formula>
    </cfRule>
    <cfRule type="containsText" dxfId="769" priority="1216" operator="containsText" text="DHPR">
      <formula>NOT(ISERROR(SEARCH("DHPR",B1213)))</formula>
    </cfRule>
    <cfRule type="containsText" dxfId="768" priority="1217" operator="containsText" text="PLIS">
      <formula>NOT(ISERROR(SEARCH("PLIS",B1213)))</formula>
    </cfRule>
  </conditionalFormatting>
  <conditionalFormatting sqref="B610:G610">
    <cfRule type="containsText" dxfId="767" priority="1463" operator="containsText" text="Bid">
      <formula>NOT(ISERROR(SEARCH("Bid",B610)))</formula>
    </cfRule>
  </conditionalFormatting>
  <conditionalFormatting sqref="B628:G628">
    <cfRule type="containsText" dxfId="766" priority="1460" operator="containsText" text="Bid">
      <formula>NOT(ISERROR(SEARCH("Bid",B628)))</formula>
    </cfRule>
  </conditionalFormatting>
  <conditionalFormatting sqref="B637:G637">
    <cfRule type="containsText" dxfId="765" priority="1458" operator="containsText" text="Bid">
      <formula>NOT(ISERROR(SEARCH("Bid",B637)))</formula>
    </cfRule>
  </conditionalFormatting>
  <conditionalFormatting sqref="B718:G718">
    <cfRule type="containsText" dxfId="764" priority="1441" operator="containsText" text="Bid">
      <formula>NOT(ISERROR(SEARCH("Bid",B718)))</formula>
    </cfRule>
  </conditionalFormatting>
  <conditionalFormatting sqref="B1024:G1024">
    <cfRule type="containsText" dxfId="763" priority="1390" operator="containsText" text="Bid">
      <formula>NOT(ISERROR(SEARCH("Bid",B1024)))</formula>
    </cfRule>
  </conditionalFormatting>
  <conditionalFormatting sqref="C1258">
    <cfRule type="containsText" dxfId="762" priority="965" operator="containsText" text="Bid">
      <formula>NOT(ISERROR(SEARCH("Bid",C1258)))</formula>
    </cfRule>
  </conditionalFormatting>
  <conditionalFormatting sqref="C1348:E1348">
    <cfRule type="containsText" dxfId="761" priority="602" operator="containsText" text="CVT">
      <formula>NOT(ISERROR(SEARCH("CVT",C1348)))</formula>
    </cfRule>
    <cfRule type="containsText" dxfId="760" priority="603" operator="containsText" text="HPFB">
      <formula>NOT(ISERROR(SEARCH("HPFB",C1348)))</formula>
    </cfRule>
    <cfRule type="containsText" dxfId="759" priority="605" operator="containsText" text="PLIS">
      <formula>NOT(ISERROR(SEARCH("PLIS",C1348)))</formula>
    </cfRule>
    <cfRule type="containsText" dxfId="758" priority="601" operator="containsText" text="PRIME">
      <formula>NOT(ISERROR(SEARCH("PRIME",C1348)))</formula>
    </cfRule>
    <cfRule type="containsText" dxfId="757" priority="604" operator="containsText" text="DHPR">
      <formula>NOT(ISERROR(SEARCH("DHPR",C1348)))</formula>
    </cfRule>
  </conditionalFormatting>
  <conditionalFormatting sqref="C1456:E1456">
    <cfRule type="containsText" dxfId="756" priority="163" operator="containsText" text="HPFB">
      <formula>NOT(ISERROR(SEARCH("HPFB",C1456)))</formula>
    </cfRule>
    <cfRule type="containsText" dxfId="755" priority="162" operator="containsText" text="CVT">
      <formula>NOT(ISERROR(SEARCH("CVT",C1456)))</formula>
    </cfRule>
    <cfRule type="containsText" dxfId="754" priority="161" operator="containsText" text="PRIME">
      <formula>NOT(ISERROR(SEARCH("PRIME",C1456)))</formula>
    </cfRule>
    <cfRule type="containsText" dxfId="753" priority="165" operator="containsText" text="PLIS">
      <formula>NOT(ISERROR(SEARCH("PLIS",C1456)))</formula>
    </cfRule>
    <cfRule type="containsText" dxfId="752" priority="164" operator="containsText" text="DHPR">
      <formula>NOT(ISERROR(SEARCH("DHPR",C1456)))</formula>
    </cfRule>
  </conditionalFormatting>
  <conditionalFormatting sqref="C1375:F1375">
    <cfRule type="containsText" dxfId="751" priority="551" operator="containsText" text="PRIME">
      <formula>NOT(ISERROR(SEARCH("PRIME",C1375)))</formula>
    </cfRule>
    <cfRule type="containsText" dxfId="750" priority="552" operator="containsText" text="CVT">
      <formula>NOT(ISERROR(SEARCH("CVT",C1375)))</formula>
    </cfRule>
    <cfRule type="containsText" dxfId="749" priority="555" operator="containsText" text="PLIS">
      <formula>NOT(ISERROR(SEARCH("PLIS",C1375)))</formula>
    </cfRule>
    <cfRule type="containsText" dxfId="748" priority="553" operator="containsText" text="HPFB">
      <formula>NOT(ISERROR(SEARCH("HPFB",C1375)))</formula>
    </cfRule>
    <cfRule type="containsText" dxfId="747" priority="554" operator="containsText" text="DHPR">
      <formula>NOT(ISERROR(SEARCH("DHPR",C1375)))</formula>
    </cfRule>
  </conditionalFormatting>
  <conditionalFormatting sqref="C1177:G1177">
    <cfRule type="containsText" dxfId="746" priority="1233" operator="containsText" text="PRIME">
      <formula>NOT(ISERROR(SEARCH("PRIME",C1177)))</formula>
    </cfRule>
    <cfRule type="containsText" dxfId="745" priority="1234" operator="containsText" text="CVT">
      <formula>NOT(ISERROR(SEARCH("CVT",C1177)))</formula>
    </cfRule>
    <cfRule type="containsText" dxfId="744" priority="1236" operator="containsText" text="DHPR">
      <formula>NOT(ISERROR(SEARCH("DHPR",C1177)))</formula>
    </cfRule>
    <cfRule type="containsText" dxfId="743" priority="1237" operator="containsText" text="PLIS">
      <formula>NOT(ISERROR(SEARCH("PLIS",C1177)))</formula>
    </cfRule>
    <cfRule type="containsText" dxfId="742" priority="1235" operator="containsText" text="HPFB">
      <formula>NOT(ISERROR(SEARCH("HPFB",C1177)))</formula>
    </cfRule>
  </conditionalFormatting>
  <conditionalFormatting sqref="C1240:G1240">
    <cfRule type="containsText" dxfId="741" priority="1082" operator="containsText" text="PLIS">
      <formula>NOT(ISERROR(SEARCH("PLIS",C1240)))</formula>
    </cfRule>
    <cfRule type="containsText" dxfId="740" priority="1078" operator="containsText" text="PRIME">
      <formula>NOT(ISERROR(SEARCH("PRIME",C1240)))</formula>
    </cfRule>
    <cfRule type="containsText" dxfId="739" priority="1079" operator="containsText" text="CVT">
      <formula>NOT(ISERROR(SEARCH("CVT",C1240)))</formula>
    </cfRule>
    <cfRule type="containsText" dxfId="738" priority="1080" operator="containsText" text="HPFB">
      <formula>NOT(ISERROR(SEARCH("HPFB",C1240)))</formula>
    </cfRule>
    <cfRule type="containsText" dxfId="737" priority="1081" operator="containsText" text="DHPR">
      <formula>NOT(ISERROR(SEARCH("DHPR",C1240)))</formula>
    </cfRule>
  </conditionalFormatting>
  <conditionalFormatting sqref="C1249:G1249">
    <cfRule type="containsText" dxfId="736" priority="980" operator="containsText" text="HPFB">
      <formula>NOT(ISERROR(SEARCH("HPFB",C1249)))</formula>
    </cfRule>
    <cfRule type="containsText" dxfId="735" priority="979" operator="containsText" text="CVT">
      <formula>NOT(ISERROR(SEARCH("CVT",C1249)))</formula>
    </cfRule>
    <cfRule type="containsText" dxfId="734" priority="978" operator="containsText" text="PRIME">
      <formula>NOT(ISERROR(SEARCH("PRIME",C1249)))</formula>
    </cfRule>
    <cfRule type="containsText" dxfId="733" priority="982" operator="containsText" text="PLIS">
      <formula>NOT(ISERROR(SEARCH("PLIS",C1249)))</formula>
    </cfRule>
    <cfRule type="containsText" dxfId="732" priority="981" operator="containsText" text="DHPR">
      <formula>NOT(ISERROR(SEARCH("DHPR",C1249)))</formula>
    </cfRule>
  </conditionalFormatting>
  <conditionalFormatting sqref="C1267:G1267">
    <cfRule type="containsText" dxfId="731" priority="847" operator="containsText" text="HPFB">
      <formula>NOT(ISERROR(SEARCH("HPFB",C1267)))</formula>
    </cfRule>
    <cfRule type="containsText" dxfId="730" priority="849" operator="containsText" text="PLIS">
      <formula>NOT(ISERROR(SEARCH("PLIS",C1267)))</formula>
    </cfRule>
    <cfRule type="containsText" dxfId="729" priority="848" operator="containsText" text="DHPR">
      <formula>NOT(ISERROR(SEARCH("DHPR",C1267)))</formula>
    </cfRule>
    <cfRule type="containsText" dxfId="728" priority="846" operator="containsText" text="CVT">
      <formula>NOT(ISERROR(SEARCH("CVT",C1267)))</formula>
    </cfRule>
    <cfRule type="containsText" dxfId="727" priority="845" operator="containsText" text="PRIME">
      <formula>NOT(ISERROR(SEARCH("PRIME",C1267)))</formula>
    </cfRule>
  </conditionalFormatting>
  <conditionalFormatting sqref="C1294:G1294">
    <cfRule type="containsText" dxfId="726" priority="730" operator="containsText" text="PLIS">
      <formula>NOT(ISERROR(SEARCH("PLIS",C1294)))</formula>
    </cfRule>
    <cfRule type="containsText" dxfId="725" priority="726" operator="containsText" text="PRIME">
      <formula>NOT(ISERROR(SEARCH("PRIME",C1294)))</formula>
    </cfRule>
    <cfRule type="containsText" dxfId="724" priority="727" operator="containsText" text="CVT">
      <formula>NOT(ISERROR(SEARCH("CVT",C1294)))</formula>
    </cfRule>
    <cfRule type="containsText" dxfId="723" priority="728" operator="containsText" text="HPFB">
      <formula>NOT(ISERROR(SEARCH("HPFB",C1294)))</formula>
    </cfRule>
    <cfRule type="containsText" dxfId="722" priority="729" operator="containsText" text="DHPR">
      <formula>NOT(ISERROR(SEARCH("DHPR",C1294)))</formula>
    </cfRule>
  </conditionalFormatting>
  <conditionalFormatting sqref="C1303:G1303">
    <cfRule type="containsText" dxfId="721" priority="707" operator="containsText" text="CVT">
      <formula>NOT(ISERROR(SEARCH("CVT",C1303)))</formula>
    </cfRule>
    <cfRule type="containsText" dxfId="720" priority="706" operator="containsText" text="PRIME">
      <formula>NOT(ISERROR(SEARCH("PRIME",C1303)))</formula>
    </cfRule>
    <cfRule type="containsText" dxfId="719" priority="709" operator="containsText" text="DHPR">
      <formula>NOT(ISERROR(SEARCH("DHPR",C1303)))</formula>
    </cfRule>
    <cfRule type="containsText" dxfId="718" priority="710" operator="containsText" text="PLIS">
      <formula>NOT(ISERROR(SEARCH("PLIS",C1303)))</formula>
    </cfRule>
    <cfRule type="containsText" dxfId="717" priority="708" operator="containsText" text="HPFB">
      <formula>NOT(ISERROR(SEARCH("HPFB",C1303)))</formula>
    </cfRule>
  </conditionalFormatting>
  <conditionalFormatting sqref="C1312:G1312">
    <cfRule type="containsText" dxfId="716" priority="619" operator="containsText" text="DHPR">
      <formula>NOT(ISERROR(SEARCH("DHPR",C1312)))</formula>
    </cfRule>
    <cfRule type="containsText" dxfId="715" priority="620" operator="containsText" text="PLIS">
      <formula>NOT(ISERROR(SEARCH("PLIS",C1312)))</formula>
    </cfRule>
    <cfRule type="containsText" dxfId="714" priority="618" operator="containsText" text="HPFB">
      <formula>NOT(ISERROR(SEARCH("HPFB",C1312)))</formula>
    </cfRule>
    <cfRule type="containsText" dxfId="713" priority="617" operator="containsText" text="CVT">
      <formula>NOT(ISERROR(SEARCH("CVT",C1312)))</formula>
    </cfRule>
    <cfRule type="containsText" dxfId="712" priority="616" operator="containsText" text="PRIME">
      <formula>NOT(ISERROR(SEARCH("PRIME",C1312)))</formula>
    </cfRule>
  </conditionalFormatting>
  <conditionalFormatting sqref="C1339:G1339">
    <cfRule type="containsText" dxfId="711" priority="615" operator="containsText" text="PLIS">
      <formula>NOT(ISERROR(SEARCH("PLIS",C1339)))</formula>
    </cfRule>
    <cfRule type="containsText" dxfId="710" priority="614" operator="containsText" text="DHPR">
      <formula>NOT(ISERROR(SEARCH("DHPR",C1339)))</formula>
    </cfRule>
    <cfRule type="containsText" dxfId="709" priority="613" operator="containsText" text="HPFB">
      <formula>NOT(ISERROR(SEARCH("HPFB",C1339)))</formula>
    </cfRule>
    <cfRule type="containsText" dxfId="708" priority="612" operator="containsText" text="CVT">
      <formula>NOT(ISERROR(SEARCH("CVT",C1339)))</formula>
    </cfRule>
    <cfRule type="containsText" dxfId="707" priority="611" operator="containsText" text="PRIME">
      <formula>NOT(ISERROR(SEARCH("PRIME",C1339)))</formula>
    </cfRule>
  </conditionalFormatting>
  <conditionalFormatting sqref="C1357:G1357">
    <cfRule type="containsText" dxfId="706" priority="575" operator="containsText" text="PLIS">
      <formula>NOT(ISERROR(SEARCH("PLIS",C1357)))</formula>
    </cfRule>
    <cfRule type="containsText" dxfId="705" priority="573" operator="containsText" text="HPFB">
      <formula>NOT(ISERROR(SEARCH("HPFB",C1357)))</formula>
    </cfRule>
    <cfRule type="containsText" dxfId="704" priority="572" operator="containsText" text="CVT">
      <formula>NOT(ISERROR(SEARCH("CVT",C1357)))</formula>
    </cfRule>
    <cfRule type="containsText" dxfId="703" priority="571" operator="containsText" text="PRIME">
      <formula>NOT(ISERROR(SEARCH("PRIME",C1357)))</formula>
    </cfRule>
    <cfRule type="containsText" dxfId="702" priority="574" operator="containsText" text="DHPR">
      <formula>NOT(ISERROR(SEARCH("DHPR",C1357)))</formula>
    </cfRule>
  </conditionalFormatting>
  <conditionalFormatting sqref="C1366:G1366">
    <cfRule type="containsText" dxfId="701" priority="558" operator="containsText" text="HPFB">
      <formula>NOT(ISERROR(SEARCH("HPFB",C1366)))</formula>
    </cfRule>
    <cfRule type="containsText" dxfId="700" priority="557" operator="containsText" text="CVT">
      <formula>NOT(ISERROR(SEARCH("CVT",C1366)))</formula>
    </cfRule>
    <cfRule type="containsText" dxfId="699" priority="560" operator="containsText" text="PLIS">
      <formula>NOT(ISERROR(SEARCH("PLIS",C1366)))</formula>
    </cfRule>
    <cfRule type="containsText" dxfId="698" priority="559" operator="containsText" text="DHPR">
      <formula>NOT(ISERROR(SEARCH("DHPR",C1366)))</formula>
    </cfRule>
    <cfRule type="containsText" dxfId="697" priority="556" operator="containsText" text="PRIME">
      <formula>NOT(ISERROR(SEARCH("PRIME",C1366)))</formula>
    </cfRule>
  </conditionalFormatting>
  <conditionalFormatting sqref="C1384:G1384">
    <cfRule type="containsText" dxfId="696" priority="491" operator="containsText" text="PRIME">
      <formula>NOT(ISERROR(SEARCH("PRIME",C1384)))</formula>
    </cfRule>
    <cfRule type="containsText" dxfId="695" priority="492" operator="containsText" text="CVT">
      <formula>NOT(ISERROR(SEARCH("CVT",C1384)))</formula>
    </cfRule>
    <cfRule type="containsText" dxfId="694" priority="493" operator="containsText" text="HPFB">
      <formula>NOT(ISERROR(SEARCH("HPFB",C1384)))</formula>
    </cfRule>
    <cfRule type="containsText" dxfId="693" priority="494" operator="containsText" text="DHPR">
      <formula>NOT(ISERROR(SEARCH("DHPR",C1384)))</formula>
    </cfRule>
    <cfRule type="containsText" dxfId="692" priority="495" operator="containsText" text="PLIS">
      <formula>NOT(ISERROR(SEARCH("PLIS",C1384)))</formula>
    </cfRule>
  </conditionalFormatting>
  <conditionalFormatting sqref="C1411:G1411">
    <cfRule type="containsText" dxfId="691" priority="401" operator="containsText" text="PRIME">
      <formula>NOT(ISERROR(SEARCH("PRIME",C1411)))</formula>
    </cfRule>
    <cfRule type="containsText" dxfId="690" priority="405" operator="containsText" text="PLIS">
      <formula>NOT(ISERROR(SEARCH("PLIS",C1411)))</formula>
    </cfRule>
    <cfRule type="containsText" dxfId="689" priority="402" operator="containsText" text="CVT">
      <formula>NOT(ISERROR(SEARCH("CVT",C1411)))</formula>
    </cfRule>
    <cfRule type="containsText" dxfId="688" priority="404" operator="containsText" text="DHPR">
      <formula>NOT(ISERROR(SEARCH("DHPR",C1411)))</formula>
    </cfRule>
    <cfRule type="containsText" dxfId="687" priority="403" operator="containsText" text="HPFB">
      <formula>NOT(ISERROR(SEARCH("HPFB",C1411)))</formula>
    </cfRule>
  </conditionalFormatting>
  <conditionalFormatting sqref="C1429:G1429">
    <cfRule type="containsText" dxfId="686" priority="214" operator="containsText" text="DHPR">
      <formula>NOT(ISERROR(SEARCH("DHPR",C1429)))</formula>
    </cfRule>
    <cfRule type="containsText" dxfId="685" priority="215" operator="containsText" text="PLIS">
      <formula>NOT(ISERROR(SEARCH("PLIS",C1429)))</formula>
    </cfRule>
    <cfRule type="containsText" dxfId="684" priority="212" operator="containsText" text="CVT">
      <formula>NOT(ISERROR(SEARCH("CVT",C1429)))</formula>
    </cfRule>
    <cfRule type="containsText" dxfId="683" priority="211" operator="containsText" text="PRIME">
      <formula>NOT(ISERROR(SEARCH("PRIME",C1429)))</formula>
    </cfRule>
    <cfRule type="containsText" dxfId="682" priority="213" operator="containsText" text="HPFB">
      <formula>NOT(ISERROR(SEARCH("HPFB",C1429)))</formula>
    </cfRule>
  </conditionalFormatting>
  <conditionalFormatting sqref="C1438:G1438">
    <cfRule type="containsText" dxfId="681" priority="184" operator="containsText" text="DHPR">
      <formula>NOT(ISERROR(SEARCH("DHPR",C1438)))</formula>
    </cfRule>
    <cfRule type="containsText" dxfId="680" priority="183" operator="containsText" text="HPFB">
      <formula>NOT(ISERROR(SEARCH("HPFB",C1438)))</formula>
    </cfRule>
    <cfRule type="containsText" dxfId="679" priority="182" operator="containsText" text="CVT">
      <formula>NOT(ISERROR(SEARCH("CVT",C1438)))</formula>
    </cfRule>
    <cfRule type="containsText" dxfId="678" priority="181" operator="containsText" text="PRIME">
      <formula>NOT(ISERROR(SEARCH("PRIME",C1438)))</formula>
    </cfRule>
    <cfRule type="containsText" dxfId="677" priority="185" operator="containsText" text="PLIS">
      <formula>NOT(ISERROR(SEARCH("PLIS",C1438)))</formula>
    </cfRule>
  </conditionalFormatting>
  <conditionalFormatting sqref="C1447:G1447">
    <cfRule type="containsText" dxfId="676" priority="170" operator="containsText" text="PLIS">
      <formula>NOT(ISERROR(SEARCH("PLIS",C1447)))</formula>
    </cfRule>
    <cfRule type="containsText" dxfId="675" priority="169" operator="containsText" text="DHPR">
      <formula>NOT(ISERROR(SEARCH("DHPR",C1447)))</formula>
    </cfRule>
    <cfRule type="containsText" dxfId="674" priority="168" operator="containsText" text="HPFB">
      <formula>NOT(ISERROR(SEARCH("HPFB",C1447)))</formula>
    </cfRule>
    <cfRule type="containsText" dxfId="673" priority="167" operator="containsText" text="CVT">
      <formula>NOT(ISERROR(SEARCH("CVT",C1447)))</formula>
    </cfRule>
    <cfRule type="containsText" dxfId="672" priority="166" operator="containsText" text="PRIME">
      <formula>NOT(ISERROR(SEARCH("PRIME",C1447)))</formula>
    </cfRule>
  </conditionalFormatting>
  <conditionalFormatting sqref="C1474:G1474">
    <cfRule type="containsText" dxfId="671" priority="31" operator="containsText" text="PRIME">
      <formula>NOT(ISERROR(SEARCH("PRIME",C1474)))</formula>
    </cfRule>
    <cfRule type="containsText" dxfId="670" priority="35" operator="containsText" text="PLIS">
      <formula>NOT(ISERROR(SEARCH("PLIS",C1474)))</formula>
    </cfRule>
    <cfRule type="containsText" dxfId="669" priority="34" operator="containsText" text="DHPR">
      <formula>NOT(ISERROR(SEARCH("DHPR",C1474)))</formula>
    </cfRule>
    <cfRule type="containsText" dxfId="668" priority="33" operator="containsText" text="HPFB">
      <formula>NOT(ISERROR(SEARCH("HPFB",C1474)))</formula>
    </cfRule>
    <cfRule type="containsText" dxfId="667" priority="32" operator="containsText" text="CVT">
      <formula>NOT(ISERROR(SEARCH("CVT",C1474)))</formula>
    </cfRule>
  </conditionalFormatting>
  <conditionalFormatting sqref="C1258:H1258">
    <cfRule type="containsText" dxfId="666" priority="910" operator="containsText" text="PRIME">
      <formula>NOT(ISERROR(SEARCH("PRIME",C1258)))</formula>
    </cfRule>
    <cfRule type="containsText" dxfId="665" priority="911" operator="containsText" text="CVT">
      <formula>NOT(ISERROR(SEARCH("CVT",C1258)))</formula>
    </cfRule>
    <cfRule type="containsText" dxfId="664" priority="912" operator="containsText" text="HPFB">
      <formula>NOT(ISERROR(SEARCH("HPFB",C1258)))</formula>
    </cfRule>
    <cfRule type="containsText" dxfId="663" priority="913" operator="containsText" text="DHPR">
      <formula>NOT(ISERROR(SEARCH("DHPR",C1258)))</formula>
    </cfRule>
    <cfRule type="containsText" dxfId="662" priority="914" operator="containsText" text="PLIS">
      <formula>NOT(ISERROR(SEARCH("PLIS",C1258)))</formula>
    </cfRule>
  </conditionalFormatting>
  <conditionalFormatting sqref="C1276:H1276">
    <cfRule type="containsText" dxfId="661" priority="774" operator="containsText" text="CVT">
      <formula>NOT(ISERROR(SEARCH("CVT",C1276)))</formula>
    </cfRule>
    <cfRule type="containsText" dxfId="660" priority="773" operator="containsText" text="PRIME">
      <formula>NOT(ISERROR(SEARCH("PRIME",C1276)))</formula>
    </cfRule>
    <cfRule type="containsText" dxfId="659" priority="776" operator="containsText" text="DHPR">
      <formula>NOT(ISERROR(SEARCH("DHPR",C1276)))</formula>
    </cfRule>
    <cfRule type="containsText" dxfId="658" priority="777" operator="containsText" text="PLIS">
      <formula>NOT(ISERROR(SEARCH("PLIS",C1276)))</formula>
    </cfRule>
    <cfRule type="containsText" dxfId="657" priority="775" operator="containsText" text="HPFB">
      <formula>NOT(ISERROR(SEARCH("HPFB",C1276)))</formula>
    </cfRule>
  </conditionalFormatting>
  <conditionalFormatting sqref="D1285:G1285">
    <cfRule type="containsText" dxfId="656" priority="755" operator="containsText" text="PLIS">
      <formula>NOT(ISERROR(SEARCH("PLIS",D1285)))</formula>
    </cfRule>
    <cfRule type="containsText" dxfId="655" priority="753" operator="containsText" text="HPFB">
      <formula>NOT(ISERROR(SEARCH("HPFB",D1285)))</formula>
    </cfRule>
    <cfRule type="containsText" dxfId="654" priority="754" operator="containsText" text="DHPR">
      <formula>NOT(ISERROR(SEARCH("DHPR",D1285)))</formula>
    </cfRule>
    <cfRule type="containsText" dxfId="653" priority="751" operator="containsText" text="PRIME">
      <formula>NOT(ISERROR(SEARCH("PRIME",D1285)))</formula>
    </cfRule>
    <cfRule type="containsText" dxfId="652" priority="752" operator="containsText" text="CVT">
      <formula>NOT(ISERROR(SEARCH("CVT",D1285)))</formula>
    </cfRule>
  </conditionalFormatting>
  <conditionalFormatting sqref="D1393:G1393">
    <cfRule type="containsText" dxfId="651" priority="455" operator="containsText" text="PLIS">
      <formula>NOT(ISERROR(SEARCH("PLIS",D1393)))</formula>
    </cfRule>
    <cfRule type="containsText" dxfId="650" priority="454" operator="containsText" text="DHPR">
      <formula>NOT(ISERROR(SEARCH("DHPR",D1393)))</formula>
    </cfRule>
    <cfRule type="containsText" dxfId="649" priority="453" operator="containsText" text="HPFB">
      <formula>NOT(ISERROR(SEARCH("HPFB",D1393)))</formula>
    </cfRule>
    <cfRule type="containsText" dxfId="648" priority="452" operator="containsText" text="CVT">
      <formula>NOT(ISERROR(SEARCH("CVT",D1393)))</formula>
    </cfRule>
    <cfRule type="containsText" dxfId="647" priority="451" operator="containsText" text="PRIME">
      <formula>NOT(ISERROR(SEARCH("PRIME",D1393)))</formula>
    </cfRule>
  </conditionalFormatting>
  <conditionalFormatting sqref="E1267:G1267">
    <cfRule type="containsText" dxfId="646" priority="900" operator="containsText" text="PRIME">
      <formula>NOT(ISERROR(SEARCH("PRIME",E1267)))</formula>
    </cfRule>
    <cfRule type="containsText" dxfId="645" priority="903" operator="containsText" text="DHPR">
      <formula>NOT(ISERROR(SEARCH("DHPR",E1267)))</formula>
    </cfRule>
    <cfRule type="containsText" dxfId="644" priority="904" operator="containsText" text="PLIS">
      <formula>NOT(ISERROR(SEARCH("PLIS",E1267)))</formula>
    </cfRule>
    <cfRule type="containsText" dxfId="643" priority="902" operator="containsText" text="HPFB">
      <formula>NOT(ISERROR(SEARCH("HPFB",E1267)))</formula>
    </cfRule>
    <cfRule type="containsText" dxfId="642" priority="901" operator="containsText" text="CVT">
      <formula>NOT(ISERROR(SEARCH("CVT",E1267)))</formula>
    </cfRule>
  </conditionalFormatting>
  <conditionalFormatting sqref="F1033">
    <cfRule type="containsText" dxfId="641" priority="1386" operator="containsText" text="Bid">
      <formula>NOT(ISERROR(SEARCH("Bid",F1033)))</formula>
    </cfRule>
  </conditionalFormatting>
  <conditionalFormatting sqref="F1051">
    <cfRule type="containsText" dxfId="640" priority="1379" operator="containsText" text="Bid">
      <formula>NOT(ISERROR(SEARCH("Bid",F1051)))</formula>
    </cfRule>
  </conditionalFormatting>
  <conditionalFormatting sqref="S529:U534">
    <cfRule type="containsText" dxfId="639" priority="1473" operator="containsText" text="Bid">
      <formula>NOT(ISERROR(SEARCH("Bid",S529)))</formula>
    </cfRule>
  </conditionalFormatting>
  <conditionalFormatting sqref="S547:W557">
    <cfRule type="containsText" dxfId="638" priority="1471" operator="containsText" text="Bid">
      <formula>NOT(ISERROR(SEARCH("Bid",S547)))</formula>
    </cfRule>
  </conditionalFormatting>
  <conditionalFormatting sqref="S518:X528">
    <cfRule type="containsText" dxfId="637" priority="1474" operator="containsText" text="Bid">
      <formula>NOT(ISERROR(SEARCH("Bid",S518)))</formula>
    </cfRule>
  </conditionalFormatting>
  <conditionalFormatting sqref="S535:X545">
    <cfRule type="containsText" dxfId="636" priority="1472" operator="containsText" text="Bid">
      <formula>NOT(ISERROR(SEARCH("Bid",S535)))</formula>
    </cfRule>
  </conditionalFormatting>
  <conditionalFormatting sqref="S559:X577">
    <cfRule type="containsText" dxfId="635" priority="1465" operator="containsText" text="Bid">
      <formula>NOT(ISERROR(SEARCH("Bid",S559)))</formula>
    </cfRule>
  </conditionalFormatting>
  <conditionalFormatting sqref="T519 T558:W558 S559 B817:F817 B826:F826">
    <cfRule type="containsText" dxfId="634" priority="1475" operator="containsText" text="Bid">
      <formula>NOT(ISERROR(SEARCH("Bid",B519)))</formula>
    </cfRule>
  </conditionalFormatting>
  <conditionalFormatting sqref="X557:X558">
    <cfRule type="containsText" dxfId="633" priority="1469" operator="containsText" text="Bid">
      <formula>NOT(ISERROR(SEARCH("Bid",X557)))</formula>
    </cfRule>
  </conditionalFormatting>
  <conditionalFormatting sqref="Y584:AD592 Y593:AA593 AC593:AD593">
    <cfRule type="containsText" dxfId="632" priority="1464" operator="containsText" text="Bid">
      <formula>NOT(ISERROR(SEARCH("Bid",Y584)))</formula>
    </cfRule>
  </conditionalFormatting>
  <pageMargins left="0.7" right="0.7" top="0.75" bottom="0.75" header="0.3" footer="0.3"/>
  <pageSetup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3"/>
  <sheetViews>
    <sheetView topLeftCell="C103" workbookViewId="0">
      <selection activeCell="N118" sqref="N118"/>
    </sheetView>
  </sheetViews>
  <sheetFormatPr defaultRowHeight="14.25" x14ac:dyDescent="0.45"/>
  <cols>
    <col min="2" max="6" width="9.9296875" bestFit="1" customWidth="1"/>
    <col min="7" max="7" width="9.46484375" bestFit="1" customWidth="1"/>
    <col min="8" max="12" width="9.9296875" bestFit="1" customWidth="1"/>
    <col min="13" max="13" width="9.46484375" bestFit="1" customWidth="1"/>
    <col min="14" max="18" width="9.9296875" bestFit="1" customWidth="1"/>
    <col min="19" max="19" width="9.46484375" bestFit="1" customWidth="1"/>
    <col min="20" max="24" width="9.9296875" bestFit="1" customWidth="1"/>
    <col min="25" max="25" width="9.46484375" bestFit="1" customWidth="1"/>
    <col min="26" max="30" width="9.9296875" bestFit="1" customWidth="1"/>
    <col min="32" max="35" width="9.9296875" bestFit="1" customWidth="1"/>
  </cols>
  <sheetData>
    <row r="1" spans="1:24" x14ac:dyDescent="0.45">
      <c r="A1" s="17"/>
      <c r="B1" s="17">
        <v>44565</v>
      </c>
      <c r="C1" s="17">
        <v>44566</v>
      </c>
      <c r="D1" s="17">
        <v>44567</v>
      </c>
      <c r="E1" s="17">
        <v>44568</v>
      </c>
      <c r="F1" s="17"/>
      <c r="G1" s="17">
        <v>44571</v>
      </c>
      <c r="H1" s="17">
        <v>44572</v>
      </c>
      <c r="I1" s="17">
        <v>44573</v>
      </c>
      <c r="J1" s="17">
        <v>44574</v>
      </c>
      <c r="K1" s="17">
        <v>44575</v>
      </c>
      <c r="L1" s="17"/>
      <c r="M1" s="17">
        <v>44578</v>
      </c>
      <c r="N1" s="17">
        <v>44579</v>
      </c>
      <c r="O1" s="17">
        <v>44580</v>
      </c>
      <c r="P1" s="17">
        <v>44581</v>
      </c>
      <c r="Q1" s="17">
        <v>44582</v>
      </c>
      <c r="R1" s="17"/>
      <c r="S1" s="17">
        <v>44585</v>
      </c>
      <c r="T1" s="17">
        <v>44586</v>
      </c>
      <c r="U1" s="17">
        <v>44587</v>
      </c>
      <c r="V1" s="17">
        <v>44588</v>
      </c>
      <c r="W1" s="17">
        <v>44589</v>
      </c>
    </row>
    <row r="2" spans="1:24" x14ac:dyDescent="0.45">
      <c r="A2" t="s">
        <v>70</v>
      </c>
      <c r="B2" t="s">
        <v>30</v>
      </c>
      <c r="C2" t="s">
        <v>80</v>
      </c>
      <c r="F2" t="s">
        <v>70</v>
      </c>
      <c r="G2" t="s">
        <v>663</v>
      </c>
      <c r="I2" t="s">
        <v>668</v>
      </c>
      <c r="L2" t="s">
        <v>70</v>
      </c>
      <c r="O2" t="s">
        <v>677</v>
      </c>
      <c r="P2" t="s">
        <v>274</v>
      </c>
      <c r="Q2" t="s">
        <v>86</v>
      </c>
      <c r="R2" t="s">
        <v>70</v>
      </c>
      <c r="U2" t="s">
        <v>681</v>
      </c>
    </row>
    <row r="3" spans="1:24" x14ac:dyDescent="0.45">
      <c r="A3" t="s">
        <v>71</v>
      </c>
      <c r="B3" t="s">
        <v>633</v>
      </c>
      <c r="C3" t="s">
        <v>614</v>
      </c>
      <c r="D3" t="s">
        <v>274</v>
      </c>
      <c r="E3" t="s">
        <v>80</v>
      </c>
      <c r="F3" t="s">
        <v>71</v>
      </c>
      <c r="G3" t="s">
        <v>86</v>
      </c>
      <c r="H3" t="s">
        <v>80</v>
      </c>
      <c r="I3" t="s">
        <v>614</v>
      </c>
      <c r="J3" t="s">
        <v>633</v>
      </c>
      <c r="K3" t="s">
        <v>80</v>
      </c>
      <c r="L3" t="s">
        <v>71</v>
      </c>
      <c r="M3" t="s">
        <v>445</v>
      </c>
      <c r="N3" t="s">
        <v>404</v>
      </c>
      <c r="O3" t="s">
        <v>676</v>
      </c>
      <c r="Q3" t="s">
        <v>681</v>
      </c>
      <c r="R3" t="s">
        <v>71</v>
      </c>
      <c r="S3" t="s">
        <v>614</v>
      </c>
      <c r="T3" t="s">
        <v>679</v>
      </c>
      <c r="U3" t="s">
        <v>703</v>
      </c>
      <c r="V3" t="s">
        <v>274</v>
      </c>
      <c r="W3" t="s">
        <v>704</v>
      </c>
    </row>
    <row r="4" spans="1:24" x14ac:dyDescent="0.45">
      <c r="A4" t="s">
        <v>72</v>
      </c>
      <c r="B4" t="s">
        <v>633</v>
      </c>
      <c r="C4" t="s">
        <v>633</v>
      </c>
      <c r="D4" t="s">
        <v>657</v>
      </c>
      <c r="E4" t="s">
        <v>658</v>
      </c>
      <c r="F4" t="s">
        <v>72</v>
      </c>
      <c r="G4" t="s">
        <v>86</v>
      </c>
      <c r="H4" t="s">
        <v>665</v>
      </c>
      <c r="I4" t="s">
        <v>445</v>
      </c>
      <c r="J4" t="s">
        <v>633</v>
      </c>
      <c r="K4" t="s">
        <v>658</v>
      </c>
      <c r="L4" t="s">
        <v>72</v>
      </c>
      <c r="M4" t="s">
        <v>658</v>
      </c>
      <c r="N4" t="s">
        <v>404</v>
      </c>
      <c r="O4" t="s">
        <v>385</v>
      </c>
      <c r="P4" t="s">
        <v>702</v>
      </c>
      <c r="Q4" t="s">
        <v>682</v>
      </c>
      <c r="R4" t="s">
        <v>72</v>
      </c>
      <c r="S4" t="s">
        <v>687</v>
      </c>
      <c r="T4" t="s">
        <v>688</v>
      </c>
      <c r="U4" t="s">
        <v>445</v>
      </c>
      <c r="V4" t="s">
        <v>703</v>
      </c>
      <c r="W4" t="s">
        <v>614</v>
      </c>
    </row>
    <row r="5" spans="1:24" x14ac:dyDescent="0.45">
      <c r="A5" t="s">
        <v>73</v>
      </c>
      <c r="B5" t="s">
        <v>86</v>
      </c>
      <c r="C5" t="s">
        <v>633</v>
      </c>
      <c r="E5" t="s">
        <v>445</v>
      </c>
      <c r="F5" t="s">
        <v>73</v>
      </c>
      <c r="G5" t="s">
        <v>330</v>
      </c>
      <c r="H5" t="s">
        <v>666</v>
      </c>
      <c r="I5" t="s">
        <v>445</v>
      </c>
      <c r="J5" t="s">
        <v>633</v>
      </c>
      <c r="K5" t="s">
        <v>445</v>
      </c>
      <c r="L5" t="s">
        <v>73</v>
      </c>
      <c r="M5" t="s">
        <v>445</v>
      </c>
      <c r="N5" t="s">
        <v>666</v>
      </c>
      <c r="O5" t="s">
        <v>679</v>
      </c>
      <c r="Q5" t="s">
        <v>445</v>
      </c>
      <c r="R5" t="s">
        <v>73</v>
      </c>
      <c r="S5" t="s">
        <v>86</v>
      </c>
      <c r="T5" t="s">
        <v>679</v>
      </c>
      <c r="U5" t="s">
        <v>86</v>
      </c>
      <c r="V5" t="s">
        <v>703</v>
      </c>
      <c r="W5" t="s">
        <v>445</v>
      </c>
    </row>
    <row r="6" spans="1:24" x14ac:dyDescent="0.45">
      <c r="A6" t="s">
        <v>74</v>
      </c>
      <c r="B6" t="s">
        <v>655</v>
      </c>
      <c r="C6" t="s">
        <v>445</v>
      </c>
      <c r="D6" t="s">
        <v>445</v>
      </c>
      <c r="F6" t="s">
        <v>74</v>
      </c>
      <c r="G6" t="s">
        <v>445</v>
      </c>
      <c r="H6" t="s">
        <v>445</v>
      </c>
      <c r="I6" t="s">
        <v>669</v>
      </c>
      <c r="J6" t="s">
        <v>404</v>
      </c>
      <c r="L6" t="s">
        <v>74</v>
      </c>
      <c r="M6" t="s">
        <v>445</v>
      </c>
      <c r="N6" t="s">
        <v>680</v>
      </c>
      <c r="O6" t="s">
        <v>614</v>
      </c>
      <c r="P6" t="s">
        <v>445</v>
      </c>
      <c r="Q6" t="s">
        <v>85</v>
      </c>
      <c r="R6" t="s">
        <v>74</v>
      </c>
      <c r="S6" t="s">
        <v>700</v>
      </c>
      <c r="T6" t="s">
        <v>346</v>
      </c>
      <c r="U6" t="s">
        <v>445</v>
      </c>
      <c r="W6" t="s">
        <v>703</v>
      </c>
    </row>
    <row r="7" spans="1:24" x14ac:dyDescent="0.45">
      <c r="A7" t="s">
        <v>75</v>
      </c>
      <c r="B7" t="s">
        <v>654</v>
      </c>
      <c r="C7" t="s">
        <v>633</v>
      </c>
      <c r="D7" t="s">
        <v>282</v>
      </c>
      <c r="E7" t="s">
        <v>445</v>
      </c>
      <c r="F7" t="s">
        <v>75</v>
      </c>
      <c r="G7" t="s">
        <v>445</v>
      </c>
      <c r="H7" t="s">
        <v>86</v>
      </c>
      <c r="I7" t="s">
        <v>5</v>
      </c>
      <c r="J7" t="s">
        <v>404</v>
      </c>
      <c r="K7" t="s">
        <v>80</v>
      </c>
      <c r="L7" t="s">
        <v>75</v>
      </c>
      <c r="M7" t="s">
        <v>675</v>
      </c>
      <c r="N7" t="s">
        <v>700</v>
      </c>
      <c r="O7" t="s">
        <v>385</v>
      </c>
      <c r="P7" t="s">
        <v>700</v>
      </c>
      <c r="Q7" t="s">
        <v>679</v>
      </c>
      <c r="R7" t="s">
        <v>75</v>
      </c>
      <c r="S7" t="s">
        <v>679</v>
      </c>
      <c r="T7" t="s">
        <v>5</v>
      </c>
      <c r="W7" t="s">
        <v>445</v>
      </c>
    </row>
    <row r="8" spans="1:24" x14ac:dyDescent="0.45">
      <c r="A8" t="s">
        <v>76</v>
      </c>
      <c r="B8" t="s">
        <v>699</v>
      </c>
      <c r="C8" t="s">
        <v>633</v>
      </c>
      <c r="D8" t="s">
        <v>460</v>
      </c>
      <c r="E8" t="s">
        <v>294</v>
      </c>
      <c r="F8" t="s">
        <v>76</v>
      </c>
      <c r="G8" t="s">
        <v>664</v>
      </c>
      <c r="H8" t="s">
        <v>86</v>
      </c>
      <c r="I8" t="s">
        <v>5</v>
      </c>
      <c r="J8" t="s">
        <v>460</v>
      </c>
      <c r="K8" t="s">
        <v>80</v>
      </c>
      <c r="L8" t="s">
        <v>76</v>
      </c>
      <c r="M8" t="s">
        <v>445</v>
      </c>
      <c r="N8" t="s">
        <v>679</v>
      </c>
      <c r="O8" t="s">
        <v>678</v>
      </c>
      <c r="P8" t="s">
        <v>574</v>
      </c>
      <c r="Q8" t="s">
        <v>679</v>
      </c>
      <c r="R8" t="s">
        <v>76</v>
      </c>
      <c r="S8" t="s">
        <v>679</v>
      </c>
      <c r="T8" t="s">
        <v>572</v>
      </c>
      <c r="U8" t="s">
        <v>86</v>
      </c>
      <c r="V8" t="s">
        <v>86</v>
      </c>
      <c r="W8" t="s">
        <v>86</v>
      </c>
    </row>
    <row r="9" spans="1:24" x14ac:dyDescent="0.45">
      <c r="A9" t="s">
        <v>77</v>
      </c>
      <c r="B9" t="s">
        <v>656</v>
      </c>
      <c r="C9" t="s">
        <v>633</v>
      </c>
      <c r="D9" t="s">
        <v>445</v>
      </c>
      <c r="E9" t="s">
        <v>445</v>
      </c>
      <c r="F9" t="s">
        <v>77</v>
      </c>
      <c r="G9" t="s">
        <v>633</v>
      </c>
      <c r="H9" t="s">
        <v>667</v>
      </c>
      <c r="J9" t="s">
        <v>404</v>
      </c>
      <c r="K9" t="s">
        <v>80</v>
      </c>
      <c r="L9" t="s">
        <v>77</v>
      </c>
      <c r="M9" t="s">
        <v>633</v>
      </c>
      <c r="N9" t="s">
        <v>679</v>
      </c>
      <c r="O9" t="s">
        <v>679</v>
      </c>
      <c r="P9" t="s">
        <v>679</v>
      </c>
      <c r="Q9" t="s">
        <v>86</v>
      </c>
      <c r="R9" t="s">
        <v>77</v>
      </c>
      <c r="S9" t="s">
        <v>679</v>
      </c>
      <c r="T9" t="s">
        <v>681</v>
      </c>
      <c r="U9" t="s">
        <v>86</v>
      </c>
      <c r="V9" t="s">
        <v>86</v>
      </c>
      <c r="W9" t="s">
        <v>86</v>
      </c>
    </row>
    <row r="10" spans="1:24" x14ac:dyDescent="0.45">
      <c r="A10" t="s">
        <v>78</v>
      </c>
      <c r="B10" t="s">
        <v>4</v>
      </c>
      <c r="E10" t="s">
        <v>633</v>
      </c>
      <c r="F10" t="s">
        <v>78</v>
      </c>
      <c r="J10" t="s">
        <v>404</v>
      </c>
      <c r="K10" t="s">
        <v>86</v>
      </c>
      <c r="L10" t="s">
        <v>78</v>
      </c>
      <c r="M10" t="s">
        <v>633</v>
      </c>
      <c r="N10" t="s">
        <v>679</v>
      </c>
      <c r="O10" t="s">
        <v>679</v>
      </c>
      <c r="P10" t="s">
        <v>679</v>
      </c>
      <c r="Q10" t="s">
        <v>86</v>
      </c>
      <c r="R10" t="s">
        <v>78</v>
      </c>
      <c r="S10" t="s">
        <v>679</v>
      </c>
      <c r="V10" t="s">
        <v>704</v>
      </c>
      <c r="W10" t="s">
        <v>86</v>
      </c>
    </row>
    <row r="11" spans="1:24" x14ac:dyDescent="0.45">
      <c r="V11" t="s">
        <v>704</v>
      </c>
    </row>
    <row r="12" spans="1:24" x14ac:dyDescent="0.45">
      <c r="A12" s="17"/>
      <c r="B12" s="17">
        <v>44592</v>
      </c>
      <c r="C12" s="17">
        <v>44593</v>
      </c>
      <c r="D12" s="17">
        <v>44594</v>
      </c>
      <c r="E12" s="17">
        <v>44595</v>
      </c>
      <c r="F12" s="17">
        <v>44596</v>
      </c>
      <c r="G12" s="17"/>
      <c r="H12" s="17">
        <v>44599</v>
      </c>
      <c r="I12" s="17">
        <v>44600</v>
      </c>
      <c r="J12" s="17">
        <v>44601</v>
      </c>
      <c r="K12" s="17">
        <v>44602</v>
      </c>
      <c r="L12" s="17">
        <v>44603</v>
      </c>
      <c r="M12" s="17"/>
      <c r="N12" s="17">
        <v>44606</v>
      </c>
      <c r="O12" s="17">
        <v>44607</v>
      </c>
      <c r="P12" s="17">
        <v>44608</v>
      </c>
      <c r="Q12" s="17">
        <v>44609</v>
      </c>
      <c r="R12" s="17">
        <v>44610</v>
      </c>
      <c r="S12" s="17"/>
      <c r="T12" s="17">
        <v>44614</v>
      </c>
      <c r="U12" s="17">
        <v>44615</v>
      </c>
      <c r="V12" s="17">
        <v>44616</v>
      </c>
      <c r="W12" s="17">
        <v>44617</v>
      </c>
      <c r="X12" s="17"/>
    </row>
    <row r="13" spans="1:24" x14ac:dyDescent="0.45">
      <c r="A13" t="s">
        <v>70</v>
      </c>
      <c r="D13" t="s">
        <v>698</v>
      </c>
      <c r="E13" t="s">
        <v>633</v>
      </c>
      <c r="G13" t="s">
        <v>70</v>
      </c>
      <c r="I13" t="s">
        <v>682</v>
      </c>
      <c r="J13" t="s">
        <v>701</v>
      </c>
      <c r="K13" t="s">
        <v>713</v>
      </c>
      <c r="L13" t="s">
        <v>682</v>
      </c>
      <c r="M13" t="s">
        <v>70</v>
      </c>
      <c r="N13" t="s">
        <v>4</v>
      </c>
      <c r="O13" t="s">
        <v>83</v>
      </c>
      <c r="Q13" t="s">
        <v>274</v>
      </c>
      <c r="R13" t="s">
        <v>681</v>
      </c>
      <c r="S13" t="s">
        <v>70</v>
      </c>
      <c r="T13" t="s">
        <v>83</v>
      </c>
      <c r="U13" t="s">
        <v>698</v>
      </c>
      <c r="V13" t="s">
        <v>445</v>
      </c>
      <c r="W13" t="s">
        <v>713</v>
      </c>
    </row>
    <row r="14" spans="1:24" x14ac:dyDescent="0.45">
      <c r="A14" t="s">
        <v>71</v>
      </c>
      <c r="B14" t="s">
        <v>614</v>
      </c>
      <c r="C14" t="s">
        <v>4</v>
      </c>
      <c r="D14" t="s">
        <v>614</v>
      </c>
      <c r="E14" t="s">
        <v>274</v>
      </c>
      <c r="F14" t="s">
        <v>80</v>
      </c>
      <c r="G14" t="s">
        <v>71</v>
      </c>
      <c r="H14" t="s">
        <v>701</v>
      </c>
      <c r="K14" t="s">
        <v>712</v>
      </c>
      <c r="L14" t="s">
        <v>713</v>
      </c>
      <c r="M14" t="s">
        <v>71</v>
      </c>
      <c r="N14" t="s">
        <v>4</v>
      </c>
      <c r="O14" t="s">
        <v>83</v>
      </c>
      <c r="P14" t="s">
        <v>614</v>
      </c>
      <c r="Q14" t="s">
        <v>86</v>
      </c>
      <c r="R14" t="s">
        <v>614</v>
      </c>
      <c r="S14" t="s">
        <v>71</v>
      </c>
      <c r="T14" t="s">
        <v>83</v>
      </c>
      <c r="U14" t="s">
        <v>614</v>
      </c>
      <c r="V14" t="s">
        <v>275</v>
      </c>
      <c r="W14" t="s">
        <v>614</v>
      </c>
    </row>
    <row r="15" spans="1:24" x14ac:dyDescent="0.45">
      <c r="A15" t="s">
        <v>72</v>
      </c>
      <c r="B15" t="s">
        <v>696</v>
      </c>
      <c r="C15" t="s">
        <v>4</v>
      </c>
      <c r="D15" t="s">
        <v>445</v>
      </c>
      <c r="E15" t="s">
        <v>707</v>
      </c>
      <c r="F15" t="s">
        <v>658</v>
      </c>
      <c r="G15" t="s">
        <v>72</v>
      </c>
      <c r="H15" t="s">
        <v>658</v>
      </c>
      <c r="I15" t="s">
        <v>293</v>
      </c>
      <c r="J15" t="s">
        <v>658</v>
      </c>
      <c r="K15" t="s">
        <v>551</v>
      </c>
      <c r="L15" t="s">
        <v>658</v>
      </c>
      <c r="M15" t="s">
        <v>72</v>
      </c>
      <c r="N15" t="s">
        <v>723</v>
      </c>
      <c r="O15" t="s">
        <v>83</v>
      </c>
      <c r="P15" t="s">
        <v>445</v>
      </c>
      <c r="Q15" t="s">
        <v>657</v>
      </c>
      <c r="R15" t="s">
        <v>714</v>
      </c>
      <c r="S15" t="s">
        <v>72</v>
      </c>
      <c r="T15" t="s">
        <v>740</v>
      </c>
      <c r="U15" t="s">
        <v>83</v>
      </c>
      <c r="V15" t="s">
        <v>83</v>
      </c>
      <c r="W15" t="s">
        <v>83</v>
      </c>
    </row>
    <row r="16" spans="1:24" x14ac:dyDescent="0.45">
      <c r="A16" t="s">
        <v>73</v>
      </c>
      <c r="B16" t="s">
        <v>696</v>
      </c>
      <c r="C16" t="s">
        <v>695</v>
      </c>
      <c r="D16" t="s">
        <v>633</v>
      </c>
      <c r="E16" t="s">
        <v>633</v>
      </c>
      <c r="F16" t="s">
        <v>445</v>
      </c>
      <c r="G16" t="s">
        <v>73</v>
      </c>
      <c r="H16" t="s">
        <v>633</v>
      </c>
      <c r="I16" t="s">
        <v>709</v>
      </c>
      <c r="J16" t="s">
        <v>710</v>
      </c>
      <c r="K16" t="s">
        <v>633</v>
      </c>
      <c r="L16" t="s">
        <v>445</v>
      </c>
      <c r="M16" t="s">
        <v>73</v>
      </c>
      <c r="N16" t="s">
        <v>722</v>
      </c>
      <c r="O16" t="s">
        <v>83</v>
      </c>
      <c r="P16" t="s">
        <v>83</v>
      </c>
      <c r="R16" t="s">
        <v>445</v>
      </c>
      <c r="S16" t="s">
        <v>73</v>
      </c>
      <c r="T16" t="s">
        <v>445</v>
      </c>
      <c r="V16" t="s">
        <v>83</v>
      </c>
      <c r="W16" t="s">
        <v>445</v>
      </c>
    </row>
    <row r="17" spans="1:29" x14ac:dyDescent="0.45">
      <c r="A17" t="s">
        <v>74</v>
      </c>
      <c r="B17" t="s">
        <v>693</v>
      </c>
      <c r="C17" t="s">
        <v>445</v>
      </c>
      <c r="D17" t="s">
        <v>445</v>
      </c>
      <c r="E17" t="s">
        <v>445</v>
      </c>
      <c r="F17" t="s">
        <v>698</v>
      </c>
      <c r="G17" t="s">
        <v>74</v>
      </c>
      <c r="H17" t="s">
        <v>445</v>
      </c>
      <c r="K17" t="s">
        <v>445</v>
      </c>
      <c r="L17" t="s">
        <v>712</v>
      </c>
      <c r="M17" t="s">
        <v>74</v>
      </c>
      <c r="N17" t="s">
        <v>724</v>
      </c>
      <c r="O17" t="s">
        <v>445</v>
      </c>
      <c r="P17" t="s">
        <v>83</v>
      </c>
      <c r="Q17" t="s">
        <v>445</v>
      </c>
      <c r="R17" t="s">
        <v>86</v>
      </c>
      <c r="S17" t="s">
        <v>74</v>
      </c>
      <c r="T17" t="s">
        <v>739</v>
      </c>
      <c r="U17" t="s">
        <v>445</v>
      </c>
      <c r="V17" t="s">
        <v>743</v>
      </c>
    </row>
    <row r="18" spans="1:29" x14ac:dyDescent="0.45">
      <c r="A18" t="s">
        <v>75</v>
      </c>
      <c r="B18" t="s">
        <v>633</v>
      </c>
      <c r="C18" t="s">
        <v>5</v>
      </c>
      <c r="D18" t="s">
        <v>445</v>
      </c>
      <c r="E18" t="s">
        <v>708</v>
      </c>
      <c r="F18" t="s">
        <v>698</v>
      </c>
      <c r="G18" t="s">
        <v>75</v>
      </c>
      <c r="H18" t="s">
        <v>701</v>
      </c>
      <c r="J18" t="s">
        <v>711</v>
      </c>
      <c r="K18" t="s">
        <v>714</v>
      </c>
      <c r="L18" t="s">
        <v>701</v>
      </c>
      <c r="M18" t="s">
        <v>75</v>
      </c>
      <c r="N18" t="s">
        <v>633</v>
      </c>
      <c r="O18" t="s">
        <v>5</v>
      </c>
      <c r="P18" t="s">
        <v>304</v>
      </c>
      <c r="Q18" t="s">
        <v>282</v>
      </c>
      <c r="R18" t="s">
        <v>83</v>
      </c>
      <c r="S18" t="s">
        <v>75</v>
      </c>
      <c r="T18" t="s">
        <v>83</v>
      </c>
      <c r="U18" t="s">
        <v>741</v>
      </c>
      <c r="V18" t="s">
        <v>744</v>
      </c>
      <c r="W18" t="s">
        <v>83</v>
      </c>
    </row>
    <row r="19" spans="1:29" x14ac:dyDescent="0.45">
      <c r="A19" t="s">
        <v>76</v>
      </c>
      <c r="B19" t="s">
        <v>633</v>
      </c>
      <c r="C19" t="s">
        <v>633</v>
      </c>
      <c r="D19" t="s">
        <v>701</v>
      </c>
      <c r="E19" t="s">
        <v>574</v>
      </c>
      <c r="F19" t="s">
        <v>633</v>
      </c>
      <c r="G19" t="s">
        <v>76</v>
      </c>
      <c r="I19" t="s">
        <v>572</v>
      </c>
      <c r="J19" t="s">
        <v>701</v>
      </c>
      <c r="K19" t="s">
        <v>460</v>
      </c>
      <c r="L19" t="s">
        <v>701</v>
      </c>
      <c r="M19" t="s">
        <v>76</v>
      </c>
      <c r="N19" t="s">
        <v>633</v>
      </c>
      <c r="O19" t="s">
        <v>572</v>
      </c>
      <c r="P19" t="s">
        <v>83</v>
      </c>
      <c r="Q19" t="s">
        <v>574</v>
      </c>
      <c r="R19" t="s">
        <v>737</v>
      </c>
      <c r="S19" t="s">
        <v>76</v>
      </c>
      <c r="T19" t="s">
        <v>737</v>
      </c>
      <c r="U19" t="s">
        <v>83</v>
      </c>
      <c r="V19" t="s">
        <v>460</v>
      </c>
      <c r="W19" t="s">
        <v>86</v>
      </c>
    </row>
    <row r="20" spans="1:29" x14ac:dyDescent="0.45">
      <c r="A20" t="s">
        <v>77</v>
      </c>
      <c r="B20" t="s">
        <v>86</v>
      </c>
      <c r="C20" t="s">
        <v>322</v>
      </c>
      <c r="D20" t="s">
        <v>633</v>
      </c>
      <c r="F20" t="s">
        <v>633</v>
      </c>
      <c r="G20" t="s">
        <v>77</v>
      </c>
      <c r="H20" t="s">
        <v>701</v>
      </c>
      <c r="I20" t="s">
        <v>483</v>
      </c>
      <c r="J20" t="s">
        <v>701</v>
      </c>
      <c r="L20" t="s">
        <v>86</v>
      </c>
      <c r="M20" t="s">
        <v>77</v>
      </c>
      <c r="N20" t="s">
        <v>633</v>
      </c>
      <c r="O20" t="s">
        <v>633</v>
      </c>
      <c r="P20" t="s">
        <v>83</v>
      </c>
      <c r="R20" t="s">
        <v>737</v>
      </c>
      <c r="S20" t="s">
        <v>77</v>
      </c>
      <c r="T20" t="s">
        <v>737</v>
      </c>
      <c r="U20" t="s">
        <v>742</v>
      </c>
      <c r="V20" t="s">
        <v>744</v>
      </c>
      <c r="W20" t="s">
        <v>86</v>
      </c>
    </row>
    <row r="21" spans="1:29" x14ac:dyDescent="0.45">
      <c r="A21" t="s">
        <v>78</v>
      </c>
      <c r="B21" t="s">
        <v>697</v>
      </c>
      <c r="C21" t="s">
        <v>633</v>
      </c>
      <c r="F21" t="s">
        <v>701</v>
      </c>
      <c r="G21" t="s">
        <v>78</v>
      </c>
      <c r="H21" t="s">
        <v>701</v>
      </c>
      <c r="I21" t="s">
        <v>701</v>
      </c>
      <c r="J21" t="s">
        <v>701</v>
      </c>
      <c r="M21" t="s">
        <v>78</v>
      </c>
      <c r="N21" t="s">
        <v>701</v>
      </c>
      <c r="P21" t="s">
        <v>83</v>
      </c>
      <c r="S21" t="s">
        <v>78</v>
      </c>
      <c r="U21" t="s">
        <v>83</v>
      </c>
      <c r="W21" t="s">
        <v>272</v>
      </c>
    </row>
    <row r="22" spans="1:29" x14ac:dyDescent="0.45">
      <c r="H22" t="s">
        <v>701</v>
      </c>
      <c r="I22" t="s">
        <v>701</v>
      </c>
    </row>
    <row r="23" spans="1:29" x14ac:dyDescent="0.45">
      <c r="A23" s="17"/>
      <c r="B23" s="2">
        <v>44620</v>
      </c>
      <c r="C23" s="2">
        <v>44621</v>
      </c>
      <c r="D23" t="s">
        <v>752</v>
      </c>
      <c r="E23" s="2">
        <v>44623</v>
      </c>
      <c r="F23" s="2">
        <v>44624</v>
      </c>
      <c r="G23" s="17"/>
      <c r="H23" s="2">
        <v>44627</v>
      </c>
      <c r="I23" s="2">
        <v>44628</v>
      </c>
      <c r="J23" s="2">
        <v>44629</v>
      </c>
      <c r="K23" s="2">
        <v>44630</v>
      </c>
      <c r="L23" s="2">
        <v>44631</v>
      </c>
      <c r="M23" s="17"/>
      <c r="N23" s="2">
        <v>44634</v>
      </c>
      <c r="O23" s="2">
        <v>44635</v>
      </c>
      <c r="P23" s="2">
        <v>44636</v>
      </c>
      <c r="Q23" s="2">
        <v>44637</v>
      </c>
      <c r="R23" s="2">
        <v>44638</v>
      </c>
      <c r="S23" s="17"/>
      <c r="T23" s="2">
        <v>44641</v>
      </c>
      <c r="U23" s="2">
        <v>44642</v>
      </c>
      <c r="V23" s="2">
        <v>44643</v>
      </c>
      <c r="W23" s="2">
        <v>44644</v>
      </c>
      <c r="X23" s="2">
        <v>44645</v>
      </c>
      <c r="Y23" s="17"/>
      <c r="Z23" s="2">
        <v>44648</v>
      </c>
      <c r="AA23" s="2">
        <v>44649</v>
      </c>
      <c r="AB23" s="2">
        <v>44650</v>
      </c>
      <c r="AC23" s="2">
        <v>44651</v>
      </c>
    </row>
    <row r="24" spans="1:29" x14ac:dyDescent="0.45">
      <c r="A24" t="s">
        <v>70</v>
      </c>
      <c r="G24" t="s">
        <v>70</v>
      </c>
      <c r="H24" t="s">
        <v>83</v>
      </c>
      <c r="J24" t="s">
        <v>713</v>
      </c>
      <c r="K24" t="s">
        <v>763</v>
      </c>
      <c r="L24" t="s">
        <v>713</v>
      </c>
      <c r="M24" t="s">
        <v>70</v>
      </c>
      <c r="P24" t="s">
        <v>713</v>
      </c>
      <c r="Q24" t="s">
        <v>274</v>
      </c>
      <c r="R24" t="s">
        <v>713</v>
      </c>
      <c r="S24" t="s">
        <v>70</v>
      </c>
      <c r="T24" t="s">
        <v>83</v>
      </c>
      <c r="U24" t="s">
        <v>83</v>
      </c>
      <c r="V24" t="s">
        <v>713</v>
      </c>
      <c r="W24" t="s">
        <v>83</v>
      </c>
      <c r="X24" t="s">
        <v>701</v>
      </c>
      <c r="Y24" t="s">
        <v>70</v>
      </c>
      <c r="AA24" t="s">
        <v>701</v>
      </c>
      <c r="AB24" t="s">
        <v>713</v>
      </c>
    </row>
    <row r="25" spans="1:29" x14ac:dyDescent="0.45">
      <c r="A25" t="s">
        <v>71</v>
      </c>
      <c r="B25" t="s">
        <v>614</v>
      </c>
      <c r="C25" t="s">
        <v>751</v>
      </c>
      <c r="D25" t="s">
        <v>713</v>
      </c>
      <c r="E25" t="s">
        <v>754</v>
      </c>
      <c r="F25" t="s">
        <v>4</v>
      </c>
      <c r="G25" t="s">
        <v>71</v>
      </c>
      <c r="H25" t="s">
        <v>614</v>
      </c>
      <c r="I25" t="s">
        <v>701</v>
      </c>
      <c r="J25" t="s">
        <v>614</v>
      </c>
      <c r="K25" t="s">
        <v>86</v>
      </c>
      <c r="L25" t="s">
        <v>614</v>
      </c>
      <c r="M25" t="s">
        <v>71</v>
      </c>
      <c r="N25" t="s">
        <v>614</v>
      </c>
      <c r="O25" t="s">
        <v>633</v>
      </c>
      <c r="P25" t="s">
        <v>614</v>
      </c>
      <c r="Q25" t="s">
        <v>770</v>
      </c>
      <c r="R25" t="s">
        <v>614</v>
      </c>
      <c r="S25" t="s">
        <v>71</v>
      </c>
      <c r="T25" t="s">
        <v>614</v>
      </c>
      <c r="U25" t="s">
        <v>83</v>
      </c>
      <c r="V25" t="s">
        <v>614</v>
      </c>
      <c r="W25" t="s">
        <v>779</v>
      </c>
      <c r="X25" t="s">
        <v>614</v>
      </c>
      <c r="Y25" t="s">
        <v>71</v>
      </c>
      <c r="Z25" t="s">
        <v>614</v>
      </c>
      <c r="AA25" t="s">
        <v>701</v>
      </c>
      <c r="AB25" t="s">
        <v>614</v>
      </c>
      <c r="AC25" t="s">
        <v>701</v>
      </c>
    </row>
    <row r="26" spans="1:29" x14ac:dyDescent="0.45">
      <c r="A26" t="s">
        <v>72</v>
      </c>
      <c r="B26" t="s">
        <v>701</v>
      </c>
      <c r="C26" t="s">
        <v>751</v>
      </c>
      <c r="D26" t="s">
        <v>614</v>
      </c>
      <c r="E26" t="s">
        <v>753</v>
      </c>
      <c r="F26" t="s">
        <v>755</v>
      </c>
      <c r="G26" t="s">
        <v>72</v>
      </c>
      <c r="H26" t="s">
        <v>83</v>
      </c>
      <c r="I26" t="s">
        <v>445</v>
      </c>
      <c r="J26" t="s">
        <v>762</v>
      </c>
      <c r="K26" t="s">
        <v>701</v>
      </c>
      <c r="L26" t="s">
        <v>755</v>
      </c>
      <c r="M26" t="s">
        <v>72</v>
      </c>
      <c r="N26" t="s">
        <v>633</v>
      </c>
      <c r="O26" t="s">
        <v>701</v>
      </c>
      <c r="P26" t="s">
        <v>633</v>
      </c>
      <c r="Q26" t="s">
        <v>771</v>
      </c>
      <c r="R26" t="s">
        <v>755</v>
      </c>
      <c r="S26" t="s">
        <v>72</v>
      </c>
      <c r="T26" t="s">
        <v>83</v>
      </c>
      <c r="U26" t="s">
        <v>740</v>
      </c>
      <c r="V26" t="s">
        <v>83</v>
      </c>
      <c r="W26" t="s">
        <v>779</v>
      </c>
      <c r="X26" t="s">
        <v>701</v>
      </c>
      <c r="Y26" t="s">
        <v>72</v>
      </c>
      <c r="Z26" t="s">
        <v>781</v>
      </c>
      <c r="AA26" t="s">
        <v>701</v>
      </c>
      <c r="AB26" t="s">
        <v>634</v>
      </c>
      <c r="AC26" t="s">
        <v>5</v>
      </c>
    </row>
    <row r="27" spans="1:29" x14ac:dyDescent="0.45">
      <c r="A27" t="s">
        <v>73</v>
      </c>
      <c r="B27" t="s">
        <v>701</v>
      </c>
      <c r="C27" t="s">
        <v>695</v>
      </c>
      <c r="D27" t="s">
        <v>445</v>
      </c>
      <c r="E27" t="s">
        <v>701</v>
      </c>
      <c r="F27" t="s">
        <v>445</v>
      </c>
      <c r="G27" t="s">
        <v>73</v>
      </c>
      <c r="H27" t="s">
        <v>701</v>
      </c>
      <c r="I27" t="s">
        <v>695</v>
      </c>
      <c r="J27" t="s">
        <v>508</v>
      </c>
      <c r="K27" t="s">
        <v>763</v>
      </c>
      <c r="L27" t="s">
        <v>445</v>
      </c>
      <c r="M27" t="s">
        <v>73</v>
      </c>
      <c r="N27" t="s">
        <v>633</v>
      </c>
      <c r="O27" t="s">
        <v>445</v>
      </c>
      <c r="P27" t="s">
        <v>633</v>
      </c>
      <c r="R27" t="s">
        <v>773</v>
      </c>
      <c r="S27" t="s">
        <v>73</v>
      </c>
      <c r="T27" t="s">
        <v>83</v>
      </c>
      <c r="U27" t="s">
        <v>695</v>
      </c>
      <c r="V27" t="s">
        <v>83</v>
      </c>
      <c r="W27" t="s">
        <v>780</v>
      </c>
      <c r="X27" t="s">
        <v>781</v>
      </c>
      <c r="Y27" t="s">
        <v>73</v>
      </c>
      <c r="Z27" t="s">
        <v>781</v>
      </c>
      <c r="AA27" t="s">
        <v>701</v>
      </c>
      <c r="AB27" t="s">
        <v>786</v>
      </c>
      <c r="AC27" t="s">
        <v>633</v>
      </c>
    </row>
    <row r="28" spans="1:29" x14ac:dyDescent="0.45">
      <c r="A28" t="s">
        <v>74</v>
      </c>
      <c r="B28" t="s">
        <v>693</v>
      </c>
      <c r="C28" t="s">
        <v>634</v>
      </c>
      <c r="D28" t="s">
        <v>751</v>
      </c>
      <c r="E28" t="s">
        <v>701</v>
      </c>
      <c r="F28" t="s">
        <v>701</v>
      </c>
      <c r="G28" t="s">
        <v>74</v>
      </c>
      <c r="H28" t="s">
        <v>445</v>
      </c>
      <c r="I28" t="s">
        <v>635</v>
      </c>
      <c r="J28" t="s">
        <v>508</v>
      </c>
      <c r="K28" t="s">
        <v>445</v>
      </c>
      <c r="M28" t="s">
        <v>74</v>
      </c>
      <c r="N28" t="s">
        <v>769</v>
      </c>
      <c r="O28" t="s">
        <v>635</v>
      </c>
      <c r="P28" t="s">
        <v>445</v>
      </c>
      <c r="Q28" t="s">
        <v>445</v>
      </c>
      <c r="S28" t="s">
        <v>74</v>
      </c>
      <c r="T28" t="s">
        <v>445</v>
      </c>
      <c r="U28" t="s">
        <v>739</v>
      </c>
      <c r="V28" t="s">
        <v>445</v>
      </c>
      <c r="Y28" t="s">
        <v>74</v>
      </c>
      <c r="Z28" t="s">
        <v>445</v>
      </c>
      <c r="AA28" t="s">
        <v>739</v>
      </c>
    </row>
    <row r="29" spans="1:29" x14ac:dyDescent="0.45">
      <c r="A29" t="s">
        <v>75</v>
      </c>
      <c r="B29" t="s">
        <v>749</v>
      </c>
      <c r="C29" t="s">
        <v>751</v>
      </c>
      <c r="D29" t="s">
        <v>751</v>
      </c>
      <c r="E29" t="s">
        <v>701</v>
      </c>
      <c r="F29" t="s">
        <v>756</v>
      </c>
      <c r="G29" t="s">
        <v>75</v>
      </c>
      <c r="H29" t="s">
        <v>701</v>
      </c>
      <c r="I29" t="s">
        <v>657</v>
      </c>
      <c r="J29" t="s">
        <v>508</v>
      </c>
      <c r="K29" t="s">
        <v>701</v>
      </c>
      <c r="L29" t="s">
        <v>633</v>
      </c>
      <c r="M29" t="s">
        <v>75</v>
      </c>
      <c r="N29" t="s">
        <v>701</v>
      </c>
      <c r="O29" t="s">
        <v>657</v>
      </c>
      <c r="P29" t="s">
        <v>701</v>
      </c>
      <c r="Q29" t="s">
        <v>633</v>
      </c>
      <c r="R29" t="s">
        <v>701</v>
      </c>
      <c r="S29" t="s">
        <v>75</v>
      </c>
      <c r="T29" t="s">
        <v>83</v>
      </c>
      <c r="U29" t="s">
        <v>778</v>
      </c>
      <c r="V29" t="s">
        <v>701</v>
      </c>
      <c r="W29" t="s">
        <v>701</v>
      </c>
      <c r="X29" t="s">
        <v>701</v>
      </c>
      <c r="Y29" t="s">
        <v>75</v>
      </c>
      <c r="Z29" t="s">
        <v>701</v>
      </c>
      <c r="AA29" t="s">
        <v>445</v>
      </c>
      <c r="AB29" t="s">
        <v>634</v>
      </c>
      <c r="AC29" t="s">
        <v>445</v>
      </c>
    </row>
    <row r="30" spans="1:29" x14ac:dyDescent="0.45">
      <c r="A30" t="s">
        <v>76</v>
      </c>
      <c r="B30" t="s">
        <v>83</v>
      </c>
      <c r="C30" t="s">
        <v>572</v>
      </c>
      <c r="D30" t="s">
        <v>751</v>
      </c>
      <c r="E30" t="s">
        <v>701</v>
      </c>
      <c r="F30" t="s">
        <v>756</v>
      </c>
      <c r="G30" t="s">
        <v>76</v>
      </c>
      <c r="H30" t="s">
        <v>701</v>
      </c>
      <c r="I30" t="s">
        <v>572</v>
      </c>
      <c r="J30" t="s">
        <v>508</v>
      </c>
      <c r="K30" t="s">
        <v>460</v>
      </c>
      <c r="L30" t="s">
        <v>633</v>
      </c>
      <c r="M30" t="s">
        <v>76</v>
      </c>
      <c r="N30" t="s">
        <v>701</v>
      </c>
      <c r="O30" t="s">
        <v>572</v>
      </c>
      <c r="P30" t="s">
        <v>701</v>
      </c>
      <c r="Q30" t="s">
        <v>460</v>
      </c>
      <c r="R30" t="s">
        <v>701</v>
      </c>
      <c r="S30" t="s">
        <v>76</v>
      </c>
      <c r="T30" t="s">
        <v>83</v>
      </c>
      <c r="U30" t="s">
        <v>572</v>
      </c>
      <c r="V30" t="s">
        <v>701</v>
      </c>
      <c r="W30" t="s">
        <v>460</v>
      </c>
      <c r="X30" t="s">
        <v>701</v>
      </c>
      <c r="Y30" t="s">
        <v>76</v>
      </c>
      <c r="Z30" t="s">
        <v>701</v>
      </c>
      <c r="AA30" t="s">
        <v>572</v>
      </c>
      <c r="AC30" t="s">
        <v>460</v>
      </c>
    </row>
    <row r="31" spans="1:29" x14ac:dyDescent="0.45">
      <c r="A31" t="s">
        <v>77</v>
      </c>
      <c r="B31" t="s">
        <v>83</v>
      </c>
      <c r="C31" t="s">
        <v>751</v>
      </c>
      <c r="D31" t="s">
        <v>701</v>
      </c>
      <c r="E31" t="s">
        <v>574</v>
      </c>
      <c r="F31" t="s">
        <v>756</v>
      </c>
      <c r="G31" t="s">
        <v>77</v>
      </c>
      <c r="H31" t="s">
        <v>701</v>
      </c>
      <c r="I31" t="s">
        <v>701</v>
      </c>
      <c r="J31" t="s">
        <v>701</v>
      </c>
      <c r="K31" t="s">
        <v>701</v>
      </c>
      <c r="L31" t="s">
        <v>633</v>
      </c>
      <c r="M31" t="s">
        <v>77</v>
      </c>
      <c r="N31" t="s">
        <v>701</v>
      </c>
      <c r="O31" t="s">
        <v>701</v>
      </c>
      <c r="P31" t="s">
        <v>701</v>
      </c>
      <c r="Q31" t="s">
        <v>701</v>
      </c>
      <c r="R31" t="s">
        <v>633</v>
      </c>
      <c r="S31" t="s">
        <v>77</v>
      </c>
      <c r="T31" t="s">
        <v>777</v>
      </c>
      <c r="U31" t="s">
        <v>701</v>
      </c>
      <c r="V31" t="s">
        <v>701</v>
      </c>
      <c r="W31" t="s">
        <v>701</v>
      </c>
      <c r="Y31" t="s">
        <v>77</v>
      </c>
      <c r="Z31" t="s">
        <v>701</v>
      </c>
      <c r="AA31" t="s">
        <v>701</v>
      </c>
      <c r="AB31" t="s">
        <v>701</v>
      </c>
      <c r="AC31" t="s">
        <v>701</v>
      </c>
    </row>
    <row r="32" spans="1:29" x14ac:dyDescent="0.45">
      <c r="A32" t="s">
        <v>78</v>
      </c>
      <c r="B32" t="s">
        <v>701</v>
      </c>
      <c r="C32" t="s">
        <v>751</v>
      </c>
      <c r="D32" t="s">
        <v>701</v>
      </c>
      <c r="E32" t="s">
        <v>701</v>
      </c>
      <c r="F32" t="s">
        <v>756</v>
      </c>
      <c r="G32" t="s">
        <v>78</v>
      </c>
      <c r="I32" t="s">
        <v>701</v>
      </c>
      <c r="J32" t="s">
        <v>701</v>
      </c>
      <c r="K32" t="s">
        <v>701</v>
      </c>
      <c r="L32" t="s">
        <v>633</v>
      </c>
      <c r="M32" t="s">
        <v>78</v>
      </c>
      <c r="N32" t="s">
        <v>701</v>
      </c>
      <c r="O32" t="s">
        <v>701</v>
      </c>
      <c r="P32" t="s">
        <v>701</v>
      </c>
      <c r="Q32" t="s">
        <v>701</v>
      </c>
      <c r="R32" t="s">
        <v>633</v>
      </c>
      <c r="S32" t="s">
        <v>78</v>
      </c>
      <c r="T32" t="s">
        <v>83</v>
      </c>
      <c r="U32" t="s">
        <v>701</v>
      </c>
      <c r="V32" t="s">
        <v>701</v>
      </c>
      <c r="W32" t="s">
        <v>701</v>
      </c>
      <c r="X32" t="s">
        <v>701</v>
      </c>
      <c r="Y32" t="s">
        <v>78</v>
      </c>
      <c r="Z32" t="s">
        <v>701</v>
      </c>
      <c r="AA32" t="s">
        <v>701</v>
      </c>
      <c r="AB32" t="s">
        <v>701</v>
      </c>
      <c r="AC32" t="s">
        <v>701</v>
      </c>
    </row>
    <row r="34" spans="1:24" x14ac:dyDescent="0.45">
      <c r="A34" s="17"/>
      <c r="B34" s="2">
        <v>44655</v>
      </c>
      <c r="C34" s="2">
        <v>44656</v>
      </c>
      <c r="D34" s="2">
        <v>44657</v>
      </c>
      <c r="E34" s="2">
        <v>44658</v>
      </c>
      <c r="F34" s="2">
        <v>44659</v>
      </c>
      <c r="G34" s="17"/>
      <c r="H34" s="2">
        <v>44662</v>
      </c>
      <c r="I34" s="2">
        <v>44663</v>
      </c>
      <c r="J34" s="2">
        <v>44664</v>
      </c>
      <c r="K34" s="2">
        <v>44665</v>
      </c>
      <c r="L34" t="s">
        <v>801</v>
      </c>
      <c r="M34" s="17"/>
      <c r="O34" s="2">
        <v>44670</v>
      </c>
      <c r="P34" s="2">
        <v>44671</v>
      </c>
      <c r="Q34" s="2">
        <v>44672</v>
      </c>
      <c r="R34" s="2">
        <v>44673</v>
      </c>
      <c r="S34" s="17"/>
      <c r="T34" s="2">
        <v>44676</v>
      </c>
      <c r="U34" s="2">
        <v>44677</v>
      </c>
      <c r="V34" s="2">
        <v>44678</v>
      </c>
      <c r="W34" s="2">
        <v>44679</v>
      </c>
      <c r="X34" s="2">
        <v>44680</v>
      </c>
    </row>
    <row r="35" spans="1:24" x14ac:dyDescent="0.45">
      <c r="A35" t="s">
        <v>70</v>
      </c>
      <c r="D35" t="s">
        <v>713</v>
      </c>
      <c r="E35" t="s">
        <v>713</v>
      </c>
      <c r="G35" t="s">
        <v>70</v>
      </c>
      <c r="J35" t="s">
        <v>713</v>
      </c>
      <c r="K35" t="s">
        <v>633</v>
      </c>
      <c r="M35" t="s">
        <v>70</v>
      </c>
      <c r="O35" t="s">
        <v>633</v>
      </c>
      <c r="P35" t="s">
        <v>713</v>
      </c>
      <c r="S35" t="s">
        <v>70</v>
      </c>
      <c r="T35" t="s">
        <v>713</v>
      </c>
      <c r="V35" t="s">
        <v>713</v>
      </c>
      <c r="X35" t="s">
        <v>713</v>
      </c>
    </row>
    <row r="36" spans="1:24" x14ac:dyDescent="0.45">
      <c r="A36" t="s">
        <v>71</v>
      </c>
      <c r="B36" t="s">
        <v>614</v>
      </c>
      <c r="C36" t="s">
        <v>633</v>
      </c>
      <c r="D36" t="s">
        <v>614</v>
      </c>
      <c r="E36" t="s">
        <v>713</v>
      </c>
      <c r="F36" t="s">
        <v>713</v>
      </c>
      <c r="G36" t="s">
        <v>71</v>
      </c>
      <c r="H36" t="s">
        <v>614</v>
      </c>
      <c r="J36" t="s">
        <v>614</v>
      </c>
      <c r="K36" t="s">
        <v>633</v>
      </c>
      <c r="M36" t="s">
        <v>71</v>
      </c>
      <c r="O36" t="s">
        <v>633</v>
      </c>
      <c r="P36" t="s">
        <v>614</v>
      </c>
      <c r="R36" t="s">
        <v>713</v>
      </c>
      <c r="S36" t="s">
        <v>71</v>
      </c>
      <c r="T36" t="s">
        <v>614</v>
      </c>
      <c r="V36" t="s">
        <v>614</v>
      </c>
      <c r="W36" t="s">
        <v>274</v>
      </c>
      <c r="X36" t="s">
        <v>614</v>
      </c>
    </row>
    <row r="37" spans="1:24" x14ac:dyDescent="0.45">
      <c r="A37" t="s">
        <v>72</v>
      </c>
      <c r="B37" t="s">
        <v>633</v>
      </c>
      <c r="C37" t="s">
        <v>633</v>
      </c>
      <c r="D37" t="s">
        <v>762</v>
      </c>
      <c r="E37" t="s">
        <v>83</v>
      </c>
      <c r="F37" t="s">
        <v>614</v>
      </c>
      <c r="G37" t="s">
        <v>72</v>
      </c>
      <c r="H37" t="s">
        <v>633</v>
      </c>
      <c r="J37" t="s">
        <v>762</v>
      </c>
      <c r="K37" t="s">
        <v>551</v>
      </c>
      <c r="M37" t="s">
        <v>72</v>
      </c>
      <c r="O37" t="s">
        <v>740</v>
      </c>
      <c r="P37" t="s">
        <v>762</v>
      </c>
      <c r="Q37" t="s">
        <v>806</v>
      </c>
      <c r="R37" t="s">
        <v>805</v>
      </c>
      <c r="S37" t="s">
        <v>72</v>
      </c>
      <c r="T37" t="s">
        <v>701</v>
      </c>
      <c r="V37" t="s">
        <v>762</v>
      </c>
      <c r="W37" t="s">
        <v>812</v>
      </c>
      <c r="X37" t="s">
        <v>633</v>
      </c>
    </row>
    <row r="38" spans="1:24" x14ac:dyDescent="0.45">
      <c r="A38" t="s">
        <v>73</v>
      </c>
      <c r="B38" t="s">
        <v>793</v>
      </c>
      <c r="C38" t="s">
        <v>633</v>
      </c>
      <c r="D38" t="s">
        <v>633</v>
      </c>
      <c r="E38" t="s">
        <v>83</v>
      </c>
      <c r="F38" t="s">
        <v>773</v>
      </c>
      <c r="G38" t="s">
        <v>73</v>
      </c>
      <c r="H38" t="s">
        <v>80</v>
      </c>
      <c r="I38" t="s">
        <v>798</v>
      </c>
      <c r="L38" t="s">
        <v>801</v>
      </c>
      <c r="M38" t="s">
        <v>73</v>
      </c>
      <c r="O38" t="s">
        <v>798</v>
      </c>
      <c r="P38" t="s">
        <v>701</v>
      </c>
      <c r="Q38" t="s">
        <v>701</v>
      </c>
      <c r="S38" t="s">
        <v>73</v>
      </c>
      <c r="U38" t="s">
        <v>798</v>
      </c>
      <c r="V38" t="s">
        <v>633</v>
      </c>
      <c r="X38" t="s">
        <v>773</v>
      </c>
    </row>
    <row r="39" spans="1:24" x14ac:dyDescent="0.45">
      <c r="A39" t="s">
        <v>74</v>
      </c>
      <c r="B39" t="s">
        <v>445</v>
      </c>
      <c r="C39" t="s">
        <v>635</v>
      </c>
      <c r="D39" t="s">
        <v>83</v>
      </c>
      <c r="E39" t="s">
        <v>781</v>
      </c>
      <c r="F39" t="s">
        <v>83</v>
      </c>
      <c r="G39" t="s">
        <v>74</v>
      </c>
      <c r="H39" t="s">
        <v>445</v>
      </c>
      <c r="I39" t="s">
        <v>635</v>
      </c>
      <c r="J39" t="s">
        <v>734</v>
      </c>
      <c r="K39" t="s">
        <v>734</v>
      </c>
      <c r="M39" t="s">
        <v>74</v>
      </c>
      <c r="O39" t="s">
        <v>734</v>
      </c>
      <c r="Q39" t="s">
        <v>734</v>
      </c>
      <c r="S39" t="s">
        <v>74</v>
      </c>
      <c r="U39" t="s">
        <v>635</v>
      </c>
      <c r="V39" t="s">
        <v>445</v>
      </c>
      <c r="W39" t="s">
        <v>445</v>
      </c>
    </row>
    <row r="40" spans="1:24" x14ac:dyDescent="0.45">
      <c r="A40" t="s">
        <v>75</v>
      </c>
      <c r="B40" t="s">
        <v>633</v>
      </c>
      <c r="C40" t="s">
        <v>80</v>
      </c>
      <c r="D40" t="s">
        <v>701</v>
      </c>
      <c r="E40" t="s">
        <v>445</v>
      </c>
      <c r="F40" t="s">
        <v>292</v>
      </c>
      <c r="G40" t="s">
        <v>75</v>
      </c>
      <c r="H40" t="s">
        <v>797</v>
      </c>
      <c r="I40" t="s">
        <v>734</v>
      </c>
      <c r="J40" t="s">
        <v>797</v>
      </c>
      <c r="K40" t="s">
        <v>701</v>
      </c>
      <c r="M40" t="s">
        <v>75</v>
      </c>
      <c r="P40" t="s">
        <v>701</v>
      </c>
      <c r="Q40" t="s">
        <v>701</v>
      </c>
      <c r="S40" t="s">
        <v>75</v>
      </c>
      <c r="T40" t="s">
        <v>701</v>
      </c>
      <c r="U40" t="s">
        <v>633</v>
      </c>
      <c r="V40" t="s">
        <v>633</v>
      </c>
      <c r="W40" t="s">
        <v>811</v>
      </c>
      <c r="X40" t="s">
        <v>701</v>
      </c>
    </row>
    <row r="41" spans="1:24" x14ac:dyDescent="0.45">
      <c r="A41" t="s">
        <v>76</v>
      </c>
      <c r="B41" t="s">
        <v>633</v>
      </c>
      <c r="C41" t="s">
        <v>572</v>
      </c>
      <c r="D41" t="s">
        <v>701</v>
      </c>
      <c r="E41" t="s">
        <v>460</v>
      </c>
      <c r="G41" t="s">
        <v>76</v>
      </c>
      <c r="H41" t="s">
        <v>797</v>
      </c>
      <c r="I41" t="s">
        <v>572</v>
      </c>
      <c r="J41" t="s">
        <v>797</v>
      </c>
      <c r="K41" t="s">
        <v>800</v>
      </c>
      <c r="M41" t="s">
        <v>76</v>
      </c>
      <c r="O41" t="s">
        <v>572</v>
      </c>
      <c r="P41" t="s">
        <v>701</v>
      </c>
      <c r="Q41" t="s">
        <v>460</v>
      </c>
      <c r="S41" t="s">
        <v>76</v>
      </c>
      <c r="T41" t="s">
        <v>701</v>
      </c>
      <c r="U41" t="s">
        <v>572</v>
      </c>
      <c r="W41" t="s">
        <v>460</v>
      </c>
      <c r="X41" t="s">
        <v>701</v>
      </c>
    </row>
    <row r="42" spans="1:24" x14ac:dyDescent="0.45">
      <c r="A42" t="s">
        <v>77</v>
      </c>
      <c r="B42" t="s">
        <v>633</v>
      </c>
      <c r="C42" t="s">
        <v>794</v>
      </c>
      <c r="D42" t="s">
        <v>358</v>
      </c>
      <c r="G42" t="s">
        <v>77</v>
      </c>
      <c r="H42" t="s">
        <v>797</v>
      </c>
      <c r="I42" t="s">
        <v>799</v>
      </c>
      <c r="J42" t="s">
        <v>633</v>
      </c>
      <c r="K42" t="s">
        <v>633</v>
      </c>
      <c r="L42" t="s">
        <v>801</v>
      </c>
      <c r="M42" t="s">
        <v>77</v>
      </c>
      <c r="O42" t="s">
        <v>633</v>
      </c>
      <c r="P42" t="s">
        <v>701</v>
      </c>
      <c r="S42" t="s">
        <v>77</v>
      </c>
      <c r="T42" t="s">
        <v>701</v>
      </c>
      <c r="U42" t="s">
        <v>701</v>
      </c>
      <c r="V42" t="s">
        <v>701</v>
      </c>
      <c r="W42" t="s">
        <v>701</v>
      </c>
      <c r="X42" t="s">
        <v>701</v>
      </c>
    </row>
    <row r="43" spans="1:24" x14ac:dyDescent="0.45">
      <c r="A43" t="s">
        <v>78</v>
      </c>
      <c r="B43" t="s">
        <v>633</v>
      </c>
      <c r="C43" t="s">
        <v>80</v>
      </c>
      <c r="D43" t="s">
        <v>701</v>
      </c>
      <c r="E43" t="s">
        <v>83</v>
      </c>
      <c r="G43" t="s">
        <v>78</v>
      </c>
      <c r="I43" t="s">
        <v>483</v>
      </c>
      <c r="J43" t="s">
        <v>633</v>
      </c>
      <c r="K43" t="s">
        <v>633</v>
      </c>
      <c r="M43" t="s">
        <v>78</v>
      </c>
      <c r="O43" t="s">
        <v>701</v>
      </c>
      <c r="P43" t="s">
        <v>701</v>
      </c>
      <c r="S43" t="s">
        <v>78</v>
      </c>
      <c r="T43" t="s">
        <v>701</v>
      </c>
      <c r="U43" t="s">
        <v>701</v>
      </c>
      <c r="V43" t="s">
        <v>701</v>
      </c>
      <c r="W43" t="s">
        <v>701</v>
      </c>
      <c r="X43" t="s">
        <v>701</v>
      </c>
    </row>
    <row r="45" spans="1:24" x14ac:dyDescent="0.45">
      <c r="A45" s="17"/>
      <c r="B45" s="2">
        <v>44683</v>
      </c>
      <c r="C45" s="2">
        <v>44684</v>
      </c>
      <c r="D45" s="2">
        <v>44685</v>
      </c>
      <c r="E45" s="2">
        <v>44686</v>
      </c>
      <c r="F45" s="2">
        <v>44687</v>
      </c>
      <c r="G45" s="17"/>
      <c r="H45" s="2">
        <v>44690</v>
      </c>
      <c r="I45" s="2">
        <v>44691</v>
      </c>
      <c r="J45" s="2">
        <v>44692</v>
      </c>
      <c r="K45" s="2">
        <v>44693</v>
      </c>
      <c r="L45" s="2">
        <v>44694</v>
      </c>
      <c r="M45" s="17"/>
      <c r="N45" s="2">
        <v>44697</v>
      </c>
      <c r="O45" s="2">
        <v>44698</v>
      </c>
      <c r="P45" s="2">
        <v>44699</v>
      </c>
      <c r="Q45" s="2">
        <v>44700</v>
      </c>
      <c r="R45" s="2">
        <v>44701</v>
      </c>
      <c r="S45" s="17"/>
      <c r="T45" s="2">
        <v>44704</v>
      </c>
      <c r="U45" s="2">
        <v>44705</v>
      </c>
      <c r="V45" s="2">
        <v>44706</v>
      </c>
      <c r="W45" s="2">
        <v>44707</v>
      </c>
      <c r="X45" s="2">
        <v>44708</v>
      </c>
    </row>
    <row r="46" spans="1:24" x14ac:dyDescent="0.45">
      <c r="A46" t="s">
        <v>70</v>
      </c>
      <c r="B46" t="s">
        <v>701</v>
      </c>
      <c r="C46" t="s">
        <v>820</v>
      </c>
      <c r="D46" t="s">
        <v>820</v>
      </c>
      <c r="E46" t="s">
        <v>820</v>
      </c>
      <c r="F46" t="s">
        <v>820</v>
      </c>
      <c r="G46" t="s">
        <v>70</v>
      </c>
      <c r="H46" t="s">
        <v>633</v>
      </c>
      <c r="J46" t="s">
        <v>713</v>
      </c>
      <c r="K46" t="s">
        <v>633</v>
      </c>
      <c r="L46" t="s">
        <v>713</v>
      </c>
      <c r="M46" t="s">
        <v>70</v>
      </c>
      <c r="O46" t="s">
        <v>832</v>
      </c>
      <c r="P46" t="s">
        <v>713</v>
      </c>
      <c r="Q46" t="s">
        <v>682</v>
      </c>
      <c r="R46" t="s">
        <v>834</v>
      </c>
      <c r="S46" t="s">
        <v>70</v>
      </c>
      <c r="T46" s="8" t="s">
        <v>840</v>
      </c>
      <c r="U46" t="s">
        <v>633</v>
      </c>
      <c r="V46" t="s">
        <v>713</v>
      </c>
      <c r="W46" t="s">
        <v>713</v>
      </c>
      <c r="X46" t="s">
        <v>713</v>
      </c>
    </row>
    <row r="47" spans="1:24" x14ac:dyDescent="0.45">
      <c r="A47" t="s">
        <v>71</v>
      </c>
      <c r="B47" t="s">
        <v>614</v>
      </c>
      <c r="G47" t="s">
        <v>71</v>
      </c>
      <c r="H47" t="s">
        <v>614</v>
      </c>
      <c r="I47" t="s">
        <v>824</v>
      </c>
      <c r="J47" t="s">
        <v>614</v>
      </c>
      <c r="K47" t="s">
        <v>633</v>
      </c>
      <c r="L47" t="s">
        <v>713</v>
      </c>
      <c r="M47" t="s">
        <v>71</v>
      </c>
      <c r="N47" t="s">
        <v>614</v>
      </c>
      <c r="O47" t="s">
        <v>701</v>
      </c>
      <c r="P47" t="s">
        <v>614</v>
      </c>
      <c r="Q47" t="s">
        <v>682</v>
      </c>
      <c r="R47" t="s">
        <v>835</v>
      </c>
      <c r="S47" t="s">
        <v>71</v>
      </c>
      <c r="T47" t="s">
        <v>841</v>
      </c>
      <c r="U47" t="s">
        <v>633</v>
      </c>
      <c r="V47" t="s">
        <v>614</v>
      </c>
      <c r="W47" t="s">
        <v>713</v>
      </c>
      <c r="X47" t="s">
        <v>614</v>
      </c>
    </row>
    <row r="48" spans="1:24" x14ac:dyDescent="0.45">
      <c r="A48" t="s">
        <v>72</v>
      </c>
      <c r="B48" t="s">
        <v>633</v>
      </c>
      <c r="G48" t="s">
        <v>72</v>
      </c>
      <c r="I48" t="s">
        <v>823</v>
      </c>
      <c r="J48" t="s">
        <v>633</v>
      </c>
      <c r="K48" t="s">
        <v>633</v>
      </c>
      <c r="L48" t="s">
        <v>614</v>
      </c>
      <c r="M48" t="s">
        <v>72</v>
      </c>
      <c r="N48" t="s">
        <v>86</v>
      </c>
      <c r="O48" t="s">
        <v>831</v>
      </c>
      <c r="P48" t="s">
        <v>713</v>
      </c>
      <c r="Q48" t="s">
        <v>274</v>
      </c>
      <c r="S48" t="s">
        <v>72</v>
      </c>
      <c r="U48" t="s">
        <v>633</v>
      </c>
      <c r="V48" t="s">
        <v>713</v>
      </c>
      <c r="W48" t="s">
        <v>131</v>
      </c>
      <c r="X48" t="s">
        <v>755</v>
      </c>
    </row>
    <row r="49" spans="1:30" x14ac:dyDescent="0.45">
      <c r="A49" t="s">
        <v>73</v>
      </c>
      <c r="G49" t="s">
        <v>73</v>
      </c>
      <c r="H49" t="s">
        <v>131</v>
      </c>
      <c r="I49" t="s">
        <v>798</v>
      </c>
      <c r="J49" t="s">
        <v>445</v>
      </c>
      <c r="K49" t="s">
        <v>131</v>
      </c>
      <c r="L49" t="s">
        <v>633</v>
      </c>
      <c r="M49" t="s">
        <v>73</v>
      </c>
      <c r="N49" t="s">
        <v>131</v>
      </c>
      <c r="O49" t="s">
        <v>798</v>
      </c>
      <c r="P49" t="s">
        <v>833</v>
      </c>
      <c r="Q49" t="s">
        <v>131</v>
      </c>
      <c r="S49" t="s">
        <v>73</v>
      </c>
      <c r="V49" t="s">
        <v>445</v>
      </c>
      <c r="W49" t="s">
        <v>131</v>
      </c>
      <c r="X49" t="s">
        <v>773</v>
      </c>
    </row>
    <row r="50" spans="1:30" x14ac:dyDescent="0.45">
      <c r="A50" t="s">
        <v>74</v>
      </c>
      <c r="B50" t="s">
        <v>818</v>
      </c>
      <c r="G50" t="s">
        <v>74</v>
      </c>
      <c r="H50" t="s">
        <v>131</v>
      </c>
      <c r="I50" t="s">
        <v>445</v>
      </c>
      <c r="J50" t="s">
        <v>633</v>
      </c>
      <c r="K50" t="s">
        <v>131</v>
      </c>
      <c r="M50" t="s">
        <v>74</v>
      </c>
      <c r="N50" t="s">
        <v>131</v>
      </c>
      <c r="P50" t="s">
        <v>445</v>
      </c>
      <c r="Q50" t="s">
        <v>131</v>
      </c>
      <c r="S50" t="s">
        <v>74</v>
      </c>
      <c r="U50" t="s">
        <v>635</v>
      </c>
      <c r="W50" t="s">
        <v>586</v>
      </c>
      <c r="X50" t="s">
        <v>633</v>
      </c>
    </row>
    <row r="51" spans="1:30" x14ac:dyDescent="0.45">
      <c r="A51" t="s">
        <v>75</v>
      </c>
      <c r="B51" t="s">
        <v>701</v>
      </c>
      <c r="G51" t="s">
        <v>75</v>
      </c>
      <c r="H51" t="s">
        <v>445</v>
      </c>
      <c r="I51" t="s">
        <v>822</v>
      </c>
      <c r="J51" t="s">
        <v>633</v>
      </c>
      <c r="K51" t="s">
        <v>445</v>
      </c>
      <c r="L51" t="s">
        <v>633</v>
      </c>
      <c r="M51" t="s">
        <v>75</v>
      </c>
      <c r="N51" t="s">
        <v>701</v>
      </c>
      <c r="O51" t="s">
        <v>830</v>
      </c>
      <c r="P51" t="s">
        <v>633</v>
      </c>
      <c r="Q51" t="s">
        <v>460</v>
      </c>
      <c r="S51" t="s">
        <v>75</v>
      </c>
      <c r="U51" t="s">
        <v>572</v>
      </c>
      <c r="V51" t="s">
        <v>713</v>
      </c>
      <c r="W51" t="s">
        <v>842</v>
      </c>
      <c r="X51" t="s">
        <v>633</v>
      </c>
    </row>
    <row r="52" spans="1:30" x14ac:dyDescent="0.45">
      <c r="A52" t="s">
        <v>76</v>
      </c>
      <c r="B52" t="s">
        <v>819</v>
      </c>
      <c r="G52" t="s">
        <v>76</v>
      </c>
      <c r="H52" t="s">
        <v>701</v>
      </c>
      <c r="I52" t="s">
        <v>572</v>
      </c>
      <c r="J52" t="s">
        <v>825</v>
      </c>
      <c r="K52" t="s">
        <v>800</v>
      </c>
      <c r="L52" t="s">
        <v>633</v>
      </c>
      <c r="M52" t="s">
        <v>76</v>
      </c>
      <c r="N52" t="s">
        <v>701</v>
      </c>
      <c r="O52" t="s">
        <v>572</v>
      </c>
      <c r="P52" t="s">
        <v>825</v>
      </c>
      <c r="Q52" t="s">
        <v>460</v>
      </c>
      <c r="S52" t="s">
        <v>76</v>
      </c>
      <c r="U52" t="s">
        <v>713</v>
      </c>
      <c r="V52" t="s">
        <v>713</v>
      </c>
      <c r="W52" t="s">
        <v>713</v>
      </c>
      <c r="X52" t="s">
        <v>633</v>
      </c>
    </row>
    <row r="53" spans="1:30" x14ac:dyDescent="0.45">
      <c r="A53" t="s">
        <v>77</v>
      </c>
      <c r="B53" t="s">
        <v>819</v>
      </c>
      <c r="G53" t="s">
        <v>77</v>
      </c>
      <c r="H53" t="s">
        <v>701</v>
      </c>
      <c r="I53" t="s">
        <v>297</v>
      </c>
      <c r="J53" t="s">
        <v>819</v>
      </c>
      <c r="K53" t="s">
        <v>819</v>
      </c>
      <c r="L53" t="s">
        <v>713</v>
      </c>
      <c r="M53" t="s">
        <v>77</v>
      </c>
      <c r="N53" t="s">
        <v>701</v>
      </c>
      <c r="O53" t="s">
        <v>633</v>
      </c>
      <c r="P53" t="s">
        <v>833</v>
      </c>
      <c r="Q53" t="s">
        <v>701</v>
      </c>
      <c r="S53" t="s">
        <v>77</v>
      </c>
      <c r="U53" t="s">
        <v>713</v>
      </c>
      <c r="V53" t="s">
        <v>713</v>
      </c>
      <c r="W53" t="s">
        <v>713</v>
      </c>
      <c r="X53" t="s">
        <v>633</v>
      </c>
    </row>
    <row r="54" spans="1:30" x14ac:dyDescent="0.45">
      <c r="A54" t="s">
        <v>78</v>
      </c>
      <c r="B54" t="s">
        <v>701</v>
      </c>
      <c r="G54" t="s">
        <v>78</v>
      </c>
      <c r="I54" t="s">
        <v>824</v>
      </c>
      <c r="J54" t="s">
        <v>819</v>
      </c>
      <c r="K54" t="s">
        <v>819</v>
      </c>
      <c r="L54" t="s">
        <v>713</v>
      </c>
      <c r="M54" t="s">
        <v>78</v>
      </c>
      <c r="N54" t="s">
        <v>701</v>
      </c>
      <c r="P54" t="s">
        <v>833</v>
      </c>
      <c r="Q54" t="s">
        <v>701</v>
      </c>
      <c r="S54" t="s">
        <v>78</v>
      </c>
      <c r="V54" t="s">
        <v>713</v>
      </c>
      <c r="W54" t="s">
        <v>713</v>
      </c>
    </row>
    <row r="56" spans="1:30" x14ac:dyDescent="0.45">
      <c r="A56" s="17"/>
      <c r="B56" s="2">
        <v>44711</v>
      </c>
      <c r="C56" s="2">
        <v>44712</v>
      </c>
      <c r="D56" s="2">
        <v>44713</v>
      </c>
      <c r="E56" s="2">
        <v>44714</v>
      </c>
      <c r="F56" s="2">
        <v>44715</v>
      </c>
      <c r="G56" s="17"/>
      <c r="H56" s="2">
        <v>44718</v>
      </c>
      <c r="I56" s="2">
        <v>44719</v>
      </c>
      <c r="J56" s="2">
        <v>44720</v>
      </c>
      <c r="K56" s="2">
        <v>44721</v>
      </c>
      <c r="L56" s="2">
        <v>44722</v>
      </c>
      <c r="M56" s="17"/>
      <c r="N56" s="2">
        <v>44725</v>
      </c>
      <c r="O56" s="2">
        <v>44726</v>
      </c>
      <c r="P56" s="2">
        <v>44727</v>
      </c>
      <c r="Q56" s="2">
        <v>44728</v>
      </c>
      <c r="R56" s="2">
        <v>44729</v>
      </c>
      <c r="S56" s="17"/>
      <c r="T56" s="2">
        <v>44732</v>
      </c>
      <c r="U56" s="2">
        <v>44733</v>
      </c>
      <c r="V56" s="2">
        <v>44734</v>
      </c>
      <c r="W56" s="2">
        <v>44735</v>
      </c>
      <c r="X56" s="2">
        <v>44736</v>
      </c>
      <c r="Y56" s="17"/>
      <c r="Z56" s="2">
        <v>44739</v>
      </c>
      <c r="AA56" s="2">
        <v>44740</v>
      </c>
      <c r="AB56" s="2">
        <v>44741</v>
      </c>
      <c r="AC56" s="2">
        <v>44742</v>
      </c>
      <c r="AD56" s="2">
        <v>44743</v>
      </c>
    </row>
    <row r="57" spans="1:30" x14ac:dyDescent="0.45">
      <c r="A57" s="17" t="s">
        <v>851</v>
      </c>
      <c r="B57" s="2"/>
      <c r="C57" s="2"/>
      <c r="D57" s="2"/>
      <c r="E57" t="s">
        <v>850</v>
      </c>
      <c r="F57" s="2" t="s">
        <v>713</v>
      </c>
      <c r="G57" s="17" t="s">
        <v>851</v>
      </c>
      <c r="H57" s="2" t="s">
        <v>633</v>
      </c>
      <c r="M57" s="17" t="s">
        <v>851</v>
      </c>
      <c r="P57" t="s">
        <v>713</v>
      </c>
      <c r="Q57" t="s">
        <v>701</v>
      </c>
      <c r="S57" s="17" t="s">
        <v>851</v>
      </c>
      <c r="T57" t="s">
        <v>713</v>
      </c>
      <c r="W57" t="s">
        <v>701</v>
      </c>
      <c r="Y57" s="17" t="s">
        <v>851</v>
      </c>
      <c r="Z57" t="s">
        <v>713</v>
      </c>
    </row>
    <row r="58" spans="1:30" x14ac:dyDescent="0.45">
      <c r="A58" t="s">
        <v>70</v>
      </c>
      <c r="B58" t="s">
        <v>701</v>
      </c>
      <c r="C58" t="s">
        <v>633</v>
      </c>
      <c r="D58" t="s">
        <v>713</v>
      </c>
      <c r="E58" t="s">
        <v>701</v>
      </c>
      <c r="F58" s="2" t="s">
        <v>713</v>
      </c>
      <c r="G58" t="s">
        <v>70</v>
      </c>
      <c r="H58" s="2" t="s">
        <v>633</v>
      </c>
      <c r="I58" s="2" t="s">
        <v>633</v>
      </c>
      <c r="J58" t="s">
        <v>713</v>
      </c>
      <c r="K58" t="s">
        <v>857</v>
      </c>
      <c r="L58" t="s">
        <v>633</v>
      </c>
      <c r="M58" t="s">
        <v>70</v>
      </c>
      <c r="N58" t="s">
        <v>862</v>
      </c>
      <c r="O58" t="s">
        <v>864</v>
      </c>
      <c r="P58" t="s">
        <v>713</v>
      </c>
      <c r="Q58" t="s">
        <v>701</v>
      </c>
      <c r="R58" t="s">
        <v>713</v>
      </c>
      <c r="S58" t="s">
        <v>70</v>
      </c>
      <c r="T58" t="s">
        <v>713</v>
      </c>
      <c r="U58" t="s">
        <v>701</v>
      </c>
      <c r="V58" t="s">
        <v>701</v>
      </c>
      <c r="W58" t="s">
        <v>701</v>
      </c>
      <c r="X58" t="s">
        <v>633</v>
      </c>
      <c r="Y58" t="s">
        <v>70</v>
      </c>
      <c r="Z58" t="s">
        <v>713</v>
      </c>
      <c r="AA58" t="s">
        <v>701</v>
      </c>
      <c r="AC58" t="s">
        <v>701</v>
      </c>
    </row>
    <row r="59" spans="1:30" x14ac:dyDescent="0.45">
      <c r="A59" t="s">
        <v>71</v>
      </c>
      <c r="B59" t="s">
        <v>614</v>
      </c>
      <c r="C59" t="s">
        <v>633</v>
      </c>
      <c r="D59" t="s">
        <v>614</v>
      </c>
      <c r="E59" t="s">
        <v>274</v>
      </c>
      <c r="F59" t="s">
        <v>614</v>
      </c>
      <c r="G59" t="s">
        <v>71</v>
      </c>
      <c r="H59" t="s">
        <v>614</v>
      </c>
      <c r="I59" s="2" t="s">
        <v>633</v>
      </c>
      <c r="J59" t="s">
        <v>614</v>
      </c>
      <c r="K59" t="s">
        <v>857</v>
      </c>
      <c r="L59" t="s">
        <v>614</v>
      </c>
      <c r="M59" t="s">
        <v>71</v>
      </c>
      <c r="O59" t="s">
        <v>864</v>
      </c>
      <c r="P59" t="s">
        <v>614</v>
      </c>
      <c r="Q59" t="s">
        <v>701</v>
      </c>
      <c r="R59" t="s">
        <v>614</v>
      </c>
      <c r="S59" t="s">
        <v>71</v>
      </c>
      <c r="T59" t="s">
        <v>614</v>
      </c>
      <c r="U59" t="s">
        <v>701</v>
      </c>
      <c r="V59" t="s">
        <v>614</v>
      </c>
      <c r="W59" t="s">
        <v>701</v>
      </c>
      <c r="X59" t="s">
        <v>614</v>
      </c>
      <c r="Y59" t="s">
        <v>71</v>
      </c>
      <c r="Z59" t="s">
        <v>614</v>
      </c>
      <c r="AA59" t="s">
        <v>701</v>
      </c>
      <c r="AB59" t="s">
        <v>614</v>
      </c>
      <c r="AC59" t="s">
        <v>701</v>
      </c>
    </row>
    <row r="60" spans="1:30" x14ac:dyDescent="0.45">
      <c r="A60" t="s">
        <v>72</v>
      </c>
      <c r="B60" t="s">
        <v>633</v>
      </c>
      <c r="C60" t="s">
        <v>633</v>
      </c>
      <c r="D60" t="s">
        <v>701</v>
      </c>
      <c r="E60" t="s">
        <v>131</v>
      </c>
      <c r="F60" s="2" t="s">
        <v>635</v>
      </c>
      <c r="G60" t="s">
        <v>72</v>
      </c>
      <c r="H60" t="s">
        <v>131</v>
      </c>
      <c r="I60" t="s">
        <v>445</v>
      </c>
      <c r="J60" t="s">
        <v>4</v>
      </c>
      <c r="K60" t="s">
        <v>856</v>
      </c>
      <c r="L60" t="s">
        <v>635</v>
      </c>
      <c r="M60" t="s">
        <v>72</v>
      </c>
      <c r="N60" t="s">
        <v>131</v>
      </c>
      <c r="O60" t="s">
        <v>798</v>
      </c>
      <c r="P60" t="s">
        <v>4</v>
      </c>
      <c r="Q60" t="s">
        <v>865</v>
      </c>
      <c r="R60" t="s">
        <v>865</v>
      </c>
      <c r="S60" t="s">
        <v>72</v>
      </c>
      <c r="U60" t="s">
        <v>865</v>
      </c>
      <c r="V60" t="s">
        <v>865</v>
      </c>
      <c r="W60" t="s">
        <v>865</v>
      </c>
      <c r="X60" t="s">
        <v>635</v>
      </c>
      <c r="Y60" t="s">
        <v>72</v>
      </c>
      <c r="Z60" t="s">
        <v>131</v>
      </c>
      <c r="AA60" t="s">
        <v>865</v>
      </c>
      <c r="AB60" t="s">
        <v>701</v>
      </c>
      <c r="AC60" t="s">
        <v>701</v>
      </c>
    </row>
    <row r="61" spans="1:30" x14ac:dyDescent="0.45">
      <c r="A61" t="s">
        <v>73</v>
      </c>
      <c r="B61" t="s">
        <v>131</v>
      </c>
      <c r="C61" t="s">
        <v>633</v>
      </c>
      <c r="D61" t="s">
        <v>701</v>
      </c>
      <c r="E61" t="s">
        <v>131</v>
      </c>
      <c r="F61" s="2" t="s">
        <v>773</v>
      </c>
      <c r="G61" t="s">
        <v>73</v>
      </c>
      <c r="H61" t="s">
        <v>131</v>
      </c>
      <c r="I61" t="s">
        <v>798</v>
      </c>
      <c r="J61" t="s">
        <v>445</v>
      </c>
      <c r="K61" t="s">
        <v>131</v>
      </c>
      <c r="L61" t="s">
        <v>773</v>
      </c>
      <c r="M61" t="s">
        <v>73</v>
      </c>
      <c r="N61" t="s">
        <v>131</v>
      </c>
      <c r="O61" t="s">
        <v>713</v>
      </c>
      <c r="Q61" t="s">
        <v>131</v>
      </c>
      <c r="R61" t="s">
        <v>866</v>
      </c>
      <c r="S61" t="s">
        <v>73</v>
      </c>
      <c r="T61" t="s">
        <v>131</v>
      </c>
      <c r="V61" t="s">
        <v>701</v>
      </c>
      <c r="W61" t="s">
        <v>131</v>
      </c>
      <c r="Y61" t="s">
        <v>73</v>
      </c>
      <c r="Z61" t="s">
        <v>131</v>
      </c>
      <c r="AB61" t="s">
        <v>701</v>
      </c>
      <c r="AC61" t="s">
        <v>701</v>
      </c>
    </row>
    <row r="62" spans="1:30" x14ac:dyDescent="0.45">
      <c r="A62" t="s">
        <v>74</v>
      </c>
      <c r="B62" t="s">
        <v>131</v>
      </c>
      <c r="C62" t="s">
        <v>635</v>
      </c>
      <c r="E62" t="s">
        <v>445</v>
      </c>
      <c r="F62" s="2" t="s">
        <v>713</v>
      </c>
      <c r="G62" t="s">
        <v>74</v>
      </c>
      <c r="H62" t="s">
        <v>445</v>
      </c>
      <c r="I62" t="s">
        <v>713</v>
      </c>
      <c r="J62" t="s">
        <v>633</v>
      </c>
      <c r="K62" t="s">
        <v>131</v>
      </c>
      <c r="M62" t="s">
        <v>74</v>
      </c>
      <c r="O62" t="s">
        <v>635</v>
      </c>
      <c r="P62" t="s">
        <v>857</v>
      </c>
      <c r="Q62" t="s">
        <v>131</v>
      </c>
      <c r="S62" t="s">
        <v>74</v>
      </c>
      <c r="T62" t="s">
        <v>131</v>
      </c>
      <c r="U62" t="s">
        <v>635</v>
      </c>
      <c r="V62" t="s">
        <v>701</v>
      </c>
      <c r="W62" t="s">
        <v>131</v>
      </c>
      <c r="Y62" t="s">
        <v>74</v>
      </c>
      <c r="Z62" t="s">
        <v>857</v>
      </c>
      <c r="AA62" t="s">
        <v>701</v>
      </c>
      <c r="AB62" t="s">
        <v>701</v>
      </c>
      <c r="AC62" t="s">
        <v>701</v>
      </c>
    </row>
    <row r="63" spans="1:30" x14ac:dyDescent="0.45">
      <c r="A63" t="s">
        <v>75</v>
      </c>
      <c r="B63" t="s">
        <v>701</v>
      </c>
      <c r="C63" t="s">
        <v>445</v>
      </c>
      <c r="E63" s="2" t="s">
        <v>713</v>
      </c>
      <c r="F63" s="2" t="s">
        <v>713</v>
      </c>
      <c r="G63" t="s">
        <v>75</v>
      </c>
      <c r="H63" t="s">
        <v>713</v>
      </c>
      <c r="I63" t="s">
        <v>633</v>
      </c>
      <c r="K63" t="s">
        <v>445</v>
      </c>
      <c r="L63" t="s">
        <v>633</v>
      </c>
      <c r="M63" t="s">
        <v>75</v>
      </c>
      <c r="O63" t="s">
        <v>4</v>
      </c>
      <c r="P63" t="s">
        <v>857</v>
      </c>
      <c r="Q63" t="s">
        <v>701</v>
      </c>
      <c r="S63" t="s">
        <v>75</v>
      </c>
      <c r="T63" t="s">
        <v>857</v>
      </c>
      <c r="U63" t="s">
        <v>713</v>
      </c>
      <c r="V63" t="s">
        <v>701</v>
      </c>
      <c r="W63" t="s">
        <v>85</v>
      </c>
      <c r="X63" t="s">
        <v>701</v>
      </c>
      <c r="Y63" t="s">
        <v>75</v>
      </c>
      <c r="Z63" t="s">
        <v>857</v>
      </c>
      <c r="AA63" t="s">
        <v>701</v>
      </c>
      <c r="AB63" t="s">
        <v>701</v>
      </c>
      <c r="AC63" t="s">
        <v>701</v>
      </c>
    </row>
    <row r="64" spans="1:30" x14ac:dyDescent="0.45">
      <c r="A64" t="s">
        <v>76</v>
      </c>
      <c r="B64" t="s">
        <v>701</v>
      </c>
      <c r="C64" t="s">
        <v>572</v>
      </c>
      <c r="D64" t="s">
        <v>849</v>
      </c>
      <c r="E64" t="s">
        <v>460</v>
      </c>
      <c r="F64" s="2" t="s">
        <v>633</v>
      </c>
      <c r="G64" t="s">
        <v>76</v>
      </c>
      <c r="H64" t="s">
        <v>713</v>
      </c>
      <c r="I64" t="s">
        <v>572</v>
      </c>
      <c r="J64" t="s">
        <v>849</v>
      </c>
      <c r="K64" t="s">
        <v>460</v>
      </c>
      <c r="L64" t="s">
        <v>633</v>
      </c>
      <c r="M64" t="s">
        <v>76</v>
      </c>
      <c r="O64" t="s">
        <v>572</v>
      </c>
      <c r="P64" t="s">
        <v>857</v>
      </c>
      <c r="Q64" t="s">
        <v>460</v>
      </c>
      <c r="R64" t="s">
        <v>857</v>
      </c>
      <c r="S64" t="s">
        <v>76</v>
      </c>
      <c r="T64" t="s">
        <v>857</v>
      </c>
      <c r="U64" t="s">
        <v>572</v>
      </c>
      <c r="V64" t="s">
        <v>131</v>
      </c>
      <c r="X64" t="s">
        <v>701</v>
      </c>
      <c r="Y64" t="s">
        <v>76</v>
      </c>
      <c r="Z64" t="s">
        <v>857</v>
      </c>
      <c r="AA64" t="s">
        <v>572</v>
      </c>
      <c r="AB64" t="s">
        <v>86</v>
      </c>
      <c r="AC64" t="s">
        <v>460</v>
      </c>
    </row>
    <row r="65" spans="1:35" x14ac:dyDescent="0.45">
      <c r="A65" t="s">
        <v>77</v>
      </c>
      <c r="B65" t="s">
        <v>701</v>
      </c>
      <c r="C65" t="s">
        <v>701</v>
      </c>
      <c r="D65" t="s">
        <v>701</v>
      </c>
      <c r="E65" s="2" t="s">
        <v>713</v>
      </c>
      <c r="F65" s="2" t="s">
        <v>633</v>
      </c>
      <c r="G65" t="s">
        <v>77</v>
      </c>
      <c r="H65" t="s">
        <v>713</v>
      </c>
      <c r="I65" t="s">
        <v>633</v>
      </c>
      <c r="J65" t="s">
        <v>701</v>
      </c>
      <c r="K65" t="s">
        <v>857</v>
      </c>
      <c r="L65" t="s">
        <v>857</v>
      </c>
      <c r="M65" t="s">
        <v>77</v>
      </c>
      <c r="O65" t="s">
        <v>863</v>
      </c>
      <c r="P65" t="s">
        <v>857</v>
      </c>
      <c r="Q65" t="s">
        <v>701</v>
      </c>
      <c r="R65" t="s">
        <v>857</v>
      </c>
      <c r="S65" t="s">
        <v>77</v>
      </c>
      <c r="T65" t="s">
        <v>819</v>
      </c>
      <c r="U65" t="s">
        <v>633</v>
      </c>
      <c r="V65" t="s">
        <v>701</v>
      </c>
      <c r="W65" t="s">
        <v>633</v>
      </c>
      <c r="X65" t="s">
        <v>701</v>
      </c>
      <c r="Y65" t="s">
        <v>77</v>
      </c>
      <c r="Z65" t="s">
        <v>857</v>
      </c>
      <c r="AA65" t="s">
        <v>633</v>
      </c>
      <c r="AB65" t="s">
        <v>86</v>
      </c>
      <c r="AC65" t="s">
        <v>701</v>
      </c>
    </row>
    <row r="66" spans="1:35" x14ac:dyDescent="0.45">
      <c r="A66" t="s">
        <v>78</v>
      </c>
      <c r="B66" t="s">
        <v>701</v>
      </c>
      <c r="C66" t="s">
        <v>846</v>
      </c>
      <c r="D66" t="s">
        <v>701</v>
      </c>
      <c r="E66" s="2" t="s">
        <v>713</v>
      </c>
      <c r="F66" s="2" t="s">
        <v>633</v>
      </c>
      <c r="G66" t="s">
        <v>78</v>
      </c>
      <c r="H66" t="s">
        <v>713</v>
      </c>
      <c r="I66" t="s">
        <v>633</v>
      </c>
      <c r="J66" t="s">
        <v>701</v>
      </c>
      <c r="L66" t="s">
        <v>857</v>
      </c>
      <c r="M66" t="s">
        <v>78</v>
      </c>
      <c r="P66" t="s">
        <v>857</v>
      </c>
      <c r="Q66" t="s">
        <v>701</v>
      </c>
      <c r="R66" t="s">
        <v>857</v>
      </c>
      <c r="S66" t="s">
        <v>78</v>
      </c>
      <c r="T66" t="s">
        <v>819</v>
      </c>
      <c r="U66" t="s">
        <v>633</v>
      </c>
      <c r="V66" t="s">
        <v>701</v>
      </c>
      <c r="W66" t="s">
        <v>633</v>
      </c>
      <c r="X66" t="s">
        <v>701</v>
      </c>
      <c r="Y66" t="s">
        <v>78</v>
      </c>
      <c r="Z66" t="s">
        <v>857</v>
      </c>
      <c r="AA66" t="s">
        <v>633</v>
      </c>
      <c r="AB66" t="s">
        <v>701</v>
      </c>
    </row>
    <row r="67" spans="1:35" x14ac:dyDescent="0.45">
      <c r="A67" s="17"/>
    </row>
    <row r="68" spans="1:35" x14ac:dyDescent="0.45">
      <c r="B68" s="2">
        <v>44746</v>
      </c>
      <c r="C68" s="2">
        <v>44747</v>
      </c>
      <c r="D68" s="2">
        <v>44748</v>
      </c>
      <c r="E68" s="2">
        <v>44749</v>
      </c>
      <c r="F68" s="2">
        <v>44750</v>
      </c>
      <c r="H68" s="2">
        <v>44753</v>
      </c>
      <c r="I68" s="2">
        <v>44754</v>
      </c>
      <c r="J68" s="2">
        <v>44755</v>
      </c>
      <c r="K68" s="2">
        <v>44756</v>
      </c>
      <c r="L68" t="s">
        <v>886</v>
      </c>
      <c r="N68" s="2">
        <v>44760</v>
      </c>
      <c r="O68" s="2">
        <v>44761</v>
      </c>
      <c r="P68" s="2">
        <v>44762</v>
      </c>
      <c r="Q68" s="2">
        <v>44763</v>
      </c>
      <c r="R68" s="2">
        <v>44764</v>
      </c>
      <c r="T68" s="2">
        <v>44767</v>
      </c>
      <c r="U68" s="2">
        <v>44768</v>
      </c>
      <c r="V68" s="2">
        <v>44769</v>
      </c>
      <c r="W68" s="2">
        <v>44770</v>
      </c>
      <c r="X68" s="2">
        <v>44771</v>
      </c>
    </row>
    <row r="69" spans="1:35" x14ac:dyDescent="0.45">
      <c r="A69" s="17" t="s">
        <v>851</v>
      </c>
      <c r="G69" s="17" t="s">
        <v>851</v>
      </c>
      <c r="M69" s="17" t="s">
        <v>851</v>
      </c>
      <c r="P69" t="s">
        <v>701</v>
      </c>
      <c r="R69" t="s">
        <v>786</v>
      </c>
      <c r="S69" s="17" t="s">
        <v>851</v>
      </c>
      <c r="V69" t="s">
        <v>701</v>
      </c>
    </row>
    <row r="70" spans="1:35" x14ac:dyDescent="0.45">
      <c r="A70" t="s">
        <v>70</v>
      </c>
      <c r="B70" t="s">
        <v>701</v>
      </c>
      <c r="C70" t="s">
        <v>701</v>
      </c>
      <c r="D70" t="s">
        <v>713</v>
      </c>
      <c r="E70" t="s">
        <v>879</v>
      </c>
      <c r="F70" s="2" t="s">
        <v>713</v>
      </c>
      <c r="G70" t="s">
        <v>70</v>
      </c>
      <c r="H70" t="s">
        <v>713</v>
      </c>
      <c r="J70" t="s">
        <v>713</v>
      </c>
      <c r="K70" t="s">
        <v>701</v>
      </c>
      <c r="L70" t="s">
        <v>633</v>
      </c>
      <c r="M70" t="s">
        <v>70</v>
      </c>
      <c r="N70" t="s">
        <v>633</v>
      </c>
      <c r="O70" t="s">
        <v>701</v>
      </c>
      <c r="P70" t="s">
        <v>698</v>
      </c>
      <c r="R70" t="s">
        <v>891</v>
      </c>
      <c r="S70" t="s">
        <v>70</v>
      </c>
      <c r="T70" t="s">
        <v>633</v>
      </c>
      <c r="U70" t="s">
        <v>701</v>
      </c>
      <c r="V70" t="s">
        <v>701</v>
      </c>
    </row>
    <row r="71" spans="1:35" x14ac:dyDescent="0.45">
      <c r="A71" t="s">
        <v>71</v>
      </c>
      <c r="B71" t="s">
        <v>614</v>
      </c>
      <c r="C71" t="s">
        <v>701</v>
      </c>
      <c r="D71" t="s">
        <v>614</v>
      </c>
      <c r="F71" t="s">
        <v>614</v>
      </c>
      <c r="G71" t="s">
        <v>71</v>
      </c>
      <c r="H71" t="s">
        <v>614</v>
      </c>
      <c r="J71" t="s">
        <v>614</v>
      </c>
      <c r="K71" t="s">
        <v>701</v>
      </c>
      <c r="L71" t="s">
        <v>614</v>
      </c>
      <c r="M71" t="s">
        <v>71</v>
      </c>
      <c r="N71" t="s">
        <v>614</v>
      </c>
      <c r="O71" t="s">
        <v>701</v>
      </c>
      <c r="P71" t="s">
        <v>614</v>
      </c>
      <c r="R71" t="s">
        <v>614</v>
      </c>
      <c r="S71" t="s">
        <v>71</v>
      </c>
      <c r="T71" t="s">
        <v>614</v>
      </c>
      <c r="U71" t="s">
        <v>701</v>
      </c>
      <c r="V71" t="s">
        <v>614</v>
      </c>
      <c r="X71" t="s">
        <v>614</v>
      </c>
    </row>
    <row r="72" spans="1:35" x14ac:dyDescent="0.45">
      <c r="A72" t="s">
        <v>72</v>
      </c>
      <c r="B72" t="s">
        <v>865</v>
      </c>
      <c r="C72" t="s">
        <v>865</v>
      </c>
      <c r="E72" t="s">
        <v>865</v>
      </c>
      <c r="F72" t="s">
        <v>635</v>
      </c>
      <c r="G72" t="s">
        <v>72</v>
      </c>
      <c r="H72" t="s">
        <v>713</v>
      </c>
      <c r="I72" t="s">
        <v>701</v>
      </c>
      <c r="J72" t="s">
        <v>879</v>
      </c>
      <c r="K72" t="s">
        <v>701</v>
      </c>
      <c r="L72" t="s">
        <v>635</v>
      </c>
      <c r="M72" t="s">
        <v>72</v>
      </c>
      <c r="N72" t="s">
        <v>633</v>
      </c>
      <c r="O72" t="s">
        <v>890</v>
      </c>
      <c r="P72" t="s">
        <v>890</v>
      </c>
      <c r="Q72" t="s">
        <v>890</v>
      </c>
      <c r="R72" t="s">
        <v>633</v>
      </c>
      <c r="S72" t="s">
        <v>72</v>
      </c>
      <c r="T72" t="s">
        <v>633</v>
      </c>
      <c r="U72" t="s">
        <v>701</v>
      </c>
      <c r="V72" t="s">
        <v>633</v>
      </c>
      <c r="X72" t="s">
        <v>635</v>
      </c>
    </row>
    <row r="73" spans="1:35" x14ac:dyDescent="0.45">
      <c r="A73" t="s">
        <v>73</v>
      </c>
      <c r="B73" t="s">
        <v>131</v>
      </c>
      <c r="C73" t="s">
        <v>798</v>
      </c>
      <c r="D73" t="s">
        <v>880</v>
      </c>
      <c r="E73" t="s">
        <v>131</v>
      </c>
      <c r="F73" t="s">
        <v>633</v>
      </c>
      <c r="G73" t="s">
        <v>73</v>
      </c>
      <c r="H73" t="s">
        <v>131</v>
      </c>
      <c r="I73" t="s">
        <v>701</v>
      </c>
      <c r="K73" t="s">
        <v>131</v>
      </c>
      <c r="M73" t="s">
        <v>73</v>
      </c>
      <c r="N73" t="s">
        <v>131</v>
      </c>
      <c r="Q73" t="s">
        <v>131</v>
      </c>
      <c r="R73" t="s">
        <v>633</v>
      </c>
      <c r="S73" t="s">
        <v>73</v>
      </c>
      <c r="T73" t="s">
        <v>131</v>
      </c>
      <c r="U73" t="s">
        <v>701</v>
      </c>
      <c r="V73" t="s">
        <v>633</v>
      </c>
    </row>
    <row r="74" spans="1:35" x14ac:dyDescent="0.45">
      <c r="A74" t="s">
        <v>74</v>
      </c>
      <c r="B74" t="s">
        <v>131</v>
      </c>
      <c r="C74" t="s">
        <v>635</v>
      </c>
      <c r="D74" t="s">
        <v>880</v>
      </c>
      <c r="E74" t="s">
        <v>131</v>
      </c>
      <c r="F74" t="s">
        <v>633</v>
      </c>
      <c r="G74" t="s">
        <v>74</v>
      </c>
      <c r="H74" t="s">
        <v>131</v>
      </c>
      <c r="I74" t="s">
        <v>635</v>
      </c>
      <c r="K74" t="s">
        <v>131</v>
      </c>
      <c r="M74" t="s">
        <v>74</v>
      </c>
      <c r="N74" t="s">
        <v>131</v>
      </c>
      <c r="Q74" t="s">
        <v>131</v>
      </c>
      <c r="R74" t="s">
        <v>633</v>
      </c>
      <c r="S74" t="s">
        <v>74</v>
      </c>
      <c r="T74" t="s">
        <v>131</v>
      </c>
      <c r="U74" t="s">
        <v>701</v>
      </c>
      <c r="V74" t="s">
        <v>633</v>
      </c>
    </row>
    <row r="75" spans="1:35" x14ac:dyDescent="0.45">
      <c r="A75" t="s">
        <v>75</v>
      </c>
      <c r="B75" t="s">
        <v>701</v>
      </c>
      <c r="C75" t="s">
        <v>701</v>
      </c>
      <c r="F75" t="s">
        <v>633</v>
      </c>
      <c r="G75" t="s">
        <v>75</v>
      </c>
      <c r="L75" t="s">
        <v>701</v>
      </c>
      <c r="M75" t="s">
        <v>75</v>
      </c>
      <c r="N75" t="s">
        <v>701</v>
      </c>
      <c r="O75" t="s">
        <v>633</v>
      </c>
      <c r="R75" t="s">
        <v>701</v>
      </c>
      <c r="S75" t="s">
        <v>75</v>
      </c>
      <c r="T75" t="s">
        <v>701</v>
      </c>
      <c r="U75" t="s">
        <v>633</v>
      </c>
    </row>
    <row r="76" spans="1:35" x14ac:dyDescent="0.45">
      <c r="A76" t="s">
        <v>76</v>
      </c>
      <c r="B76" t="s">
        <v>701</v>
      </c>
      <c r="C76" t="s">
        <v>572</v>
      </c>
      <c r="E76" t="s">
        <v>460</v>
      </c>
      <c r="G76" t="s">
        <v>76</v>
      </c>
      <c r="I76" t="s">
        <v>572</v>
      </c>
      <c r="K76" t="s">
        <v>460</v>
      </c>
      <c r="L76" t="s">
        <v>701</v>
      </c>
      <c r="M76" t="s">
        <v>76</v>
      </c>
      <c r="N76" t="s">
        <v>701</v>
      </c>
      <c r="O76" t="s">
        <v>572</v>
      </c>
      <c r="P76" t="s">
        <v>633</v>
      </c>
      <c r="Q76" t="s">
        <v>460</v>
      </c>
      <c r="R76" t="s">
        <v>701</v>
      </c>
      <c r="S76" t="s">
        <v>76</v>
      </c>
      <c r="T76" t="s">
        <v>701</v>
      </c>
      <c r="U76" t="s">
        <v>572</v>
      </c>
      <c r="V76" t="s">
        <v>131</v>
      </c>
    </row>
    <row r="77" spans="1:35" x14ac:dyDescent="0.45">
      <c r="A77" t="s">
        <v>77</v>
      </c>
      <c r="B77" t="s">
        <v>701</v>
      </c>
      <c r="C77" t="s">
        <v>633</v>
      </c>
      <c r="D77" t="s">
        <v>819</v>
      </c>
      <c r="G77" t="s">
        <v>77</v>
      </c>
      <c r="I77" t="s">
        <v>885</v>
      </c>
      <c r="K77" t="s">
        <v>633</v>
      </c>
      <c r="L77" t="s">
        <v>701</v>
      </c>
      <c r="M77" t="s">
        <v>77</v>
      </c>
      <c r="N77" t="s">
        <v>701</v>
      </c>
      <c r="O77" t="s">
        <v>701</v>
      </c>
      <c r="P77" t="s">
        <v>633</v>
      </c>
      <c r="Q77" t="s">
        <v>892</v>
      </c>
      <c r="R77" t="s">
        <v>701</v>
      </c>
      <c r="S77" t="s">
        <v>77</v>
      </c>
      <c r="T77" t="s">
        <v>701</v>
      </c>
      <c r="U77" t="s">
        <v>701</v>
      </c>
      <c r="V77" t="s">
        <v>633</v>
      </c>
    </row>
    <row r="78" spans="1:35" x14ac:dyDescent="0.45">
      <c r="A78" t="s">
        <v>78</v>
      </c>
      <c r="B78" t="s">
        <v>701</v>
      </c>
      <c r="C78" t="s">
        <v>633</v>
      </c>
      <c r="D78" t="s">
        <v>819</v>
      </c>
      <c r="G78" t="s">
        <v>78</v>
      </c>
      <c r="I78" t="s">
        <v>885</v>
      </c>
      <c r="K78" t="s">
        <v>633</v>
      </c>
      <c r="L78" t="s">
        <v>701</v>
      </c>
      <c r="M78" t="s">
        <v>78</v>
      </c>
      <c r="N78" t="s">
        <v>701</v>
      </c>
      <c r="O78" t="s">
        <v>701</v>
      </c>
      <c r="P78" t="s">
        <v>633</v>
      </c>
      <c r="Q78" t="s">
        <v>701</v>
      </c>
      <c r="R78" t="s">
        <v>701</v>
      </c>
      <c r="S78" t="s">
        <v>78</v>
      </c>
      <c r="T78" t="s">
        <v>701</v>
      </c>
      <c r="U78" t="s">
        <v>701</v>
      </c>
      <c r="V78" t="s">
        <v>896</v>
      </c>
    </row>
    <row r="80" spans="1:35" x14ac:dyDescent="0.45">
      <c r="B80" s="2">
        <v>44788</v>
      </c>
      <c r="C80" s="2">
        <v>44789</v>
      </c>
      <c r="D80" s="2">
        <v>44790</v>
      </c>
      <c r="E80" s="2">
        <v>44791</v>
      </c>
      <c r="F80" s="2">
        <v>44792</v>
      </c>
      <c r="H80" s="2">
        <v>44802</v>
      </c>
      <c r="I80" s="2">
        <v>44803</v>
      </c>
      <c r="J80" s="2">
        <v>44804</v>
      </c>
      <c r="K80" s="2">
        <v>44805</v>
      </c>
      <c r="L80" s="2">
        <v>44806</v>
      </c>
      <c r="N80" s="2">
        <v>44809</v>
      </c>
      <c r="O80" s="2">
        <v>44810</v>
      </c>
      <c r="P80" s="2">
        <v>44811</v>
      </c>
      <c r="Q80" s="2">
        <v>44812</v>
      </c>
      <c r="R80" s="2">
        <v>44813</v>
      </c>
      <c r="T80" s="2">
        <v>44816</v>
      </c>
      <c r="U80" s="2">
        <v>44817</v>
      </c>
      <c r="V80" s="2">
        <v>44818</v>
      </c>
      <c r="W80" s="2">
        <v>44819</v>
      </c>
      <c r="X80" s="2">
        <v>44820</v>
      </c>
      <c r="Z80" s="2">
        <v>44823</v>
      </c>
      <c r="AA80" s="2">
        <v>44824</v>
      </c>
      <c r="AB80" s="2">
        <v>44825</v>
      </c>
      <c r="AC80" s="2">
        <v>44826</v>
      </c>
      <c r="AD80" s="2">
        <v>44827</v>
      </c>
      <c r="AF80" s="2">
        <v>44830</v>
      </c>
      <c r="AG80" s="2">
        <v>44831</v>
      </c>
      <c r="AH80" s="2">
        <v>44832</v>
      </c>
      <c r="AI80" s="2">
        <v>44833</v>
      </c>
    </row>
    <row r="81" spans="1:35" x14ac:dyDescent="0.45">
      <c r="A81" s="17" t="s">
        <v>851</v>
      </c>
      <c r="G81" s="17" t="s">
        <v>851</v>
      </c>
      <c r="H81" t="s">
        <v>900</v>
      </c>
      <c r="M81" s="17" t="s">
        <v>851</v>
      </c>
      <c r="N81" t="s">
        <v>512</v>
      </c>
      <c r="O81" t="s">
        <v>820</v>
      </c>
      <c r="R81" t="s">
        <v>682</v>
      </c>
      <c r="S81" s="17" t="s">
        <v>851</v>
      </c>
      <c r="T81" t="s">
        <v>633</v>
      </c>
      <c r="U81" t="s">
        <v>701</v>
      </c>
      <c r="V81" t="s">
        <v>701</v>
      </c>
      <c r="X81" t="s">
        <v>701</v>
      </c>
      <c r="Y81" s="17" t="s">
        <v>851</v>
      </c>
      <c r="AC81" t="s">
        <v>633</v>
      </c>
      <c r="AE81" s="17" t="s">
        <v>851</v>
      </c>
      <c r="AF81" t="s">
        <v>701</v>
      </c>
    </row>
    <row r="82" spans="1:35" x14ac:dyDescent="0.45">
      <c r="A82" t="s">
        <v>70</v>
      </c>
      <c r="B82" t="s">
        <v>701</v>
      </c>
      <c r="C82" t="s">
        <v>633</v>
      </c>
      <c r="G82" t="s">
        <v>70</v>
      </c>
      <c r="H82" t="s">
        <v>701</v>
      </c>
      <c r="I82" t="s">
        <v>633</v>
      </c>
      <c r="J82" t="s">
        <v>713</v>
      </c>
      <c r="K82" t="s">
        <v>901</v>
      </c>
      <c r="L82" t="s">
        <v>633</v>
      </c>
      <c r="M82" t="s">
        <v>70</v>
      </c>
      <c r="P82" t="s">
        <v>713</v>
      </c>
      <c r="Q82" t="s">
        <v>633</v>
      </c>
      <c r="R82" t="s">
        <v>865</v>
      </c>
      <c r="S82" t="s">
        <v>70</v>
      </c>
      <c r="T82" t="s">
        <v>633</v>
      </c>
      <c r="U82" t="s">
        <v>701</v>
      </c>
      <c r="V82" t="s">
        <v>701</v>
      </c>
      <c r="X82" t="s">
        <v>698</v>
      </c>
      <c r="Y82" t="s">
        <v>70</v>
      </c>
      <c r="Z82" t="s">
        <v>921</v>
      </c>
      <c r="AB82" t="s">
        <v>713</v>
      </c>
      <c r="AC82" t="s">
        <v>923</v>
      </c>
      <c r="AD82" t="s">
        <v>865</v>
      </c>
      <c r="AE82" t="s">
        <v>70</v>
      </c>
      <c r="AF82" t="s">
        <v>701</v>
      </c>
      <c r="AG82" t="s">
        <v>713</v>
      </c>
      <c r="AH82" t="s">
        <v>633</v>
      </c>
      <c r="AI82" t="s">
        <v>865</v>
      </c>
    </row>
    <row r="83" spans="1:35" x14ac:dyDescent="0.45">
      <c r="A83" t="s">
        <v>71</v>
      </c>
      <c r="B83" t="s">
        <v>614</v>
      </c>
      <c r="C83" t="s">
        <v>633</v>
      </c>
      <c r="G83" t="s">
        <v>71</v>
      </c>
      <c r="H83" t="s">
        <v>614</v>
      </c>
      <c r="I83" t="s">
        <v>701</v>
      </c>
      <c r="J83" t="s">
        <v>614</v>
      </c>
      <c r="K83" t="s">
        <v>274</v>
      </c>
      <c r="L83" t="s">
        <v>614</v>
      </c>
      <c r="M83" t="s">
        <v>71</v>
      </c>
      <c r="P83" t="s">
        <v>614</v>
      </c>
      <c r="Q83" t="s">
        <v>633</v>
      </c>
      <c r="R83" t="s">
        <v>614</v>
      </c>
      <c r="S83" t="s">
        <v>71</v>
      </c>
      <c r="T83" t="s">
        <v>614</v>
      </c>
      <c r="U83" t="s">
        <v>701</v>
      </c>
      <c r="V83" t="s">
        <v>614</v>
      </c>
      <c r="W83" t="s">
        <v>701</v>
      </c>
      <c r="X83" t="s">
        <v>614</v>
      </c>
      <c r="Y83" t="s">
        <v>71</v>
      </c>
      <c r="Z83" t="s">
        <v>921</v>
      </c>
      <c r="AA83" t="s">
        <v>701</v>
      </c>
      <c r="AB83" t="s">
        <v>614</v>
      </c>
      <c r="AD83" t="s">
        <v>614</v>
      </c>
      <c r="AE83" t="s">
        <v>71</v>
      </c>
      <c r="AF83" t="s">
        <v>614</v>
      </c>
      <c r="AG83" t="s">
        <v>713</v>
      </c>
      <c r="AH83" t="s">
        <v>614</v>
      </c>
      <c r="AI83" t="s">
        <v>865</v>
      </c>
    </row>
    <row r="84" spans="1:35" x14ac:dyDescent="0.45">
      <c r="A84" t="s">
        <v>72</v>
      </c>
      <c r="B84" t="s">
        <v>865</v>
      </c>
      <c r="G84" t="s">
        <v>72</v>
      </c>
      <c r="H84" t="s">
        <v>633</v>
      </c>
      <c r="I84" t="s">
        <v>865</v>
      </c>
      <c r="J84" t="s">
        <v>701</v>
      </c>
      <c r="K84" t="s">
        <v>901</v>
      </c>
      <c r="L84" t="s">
        <v>901</v>
      </c>
      <c r="M84" t="s">
        <v>72</v>
      </c>
      <c r="P84" t="s">
        <v>713</v>
      </c>
      <c r="Q84" t="s">
        <v>865</v>
      </c>
      <c r="R84" t="s">
        <v>755</v>
      </c>
      <c r="S84" t="s">
        <v>72</v>
      </c>
      <c r="T84" t="s">
        <v>865</v>
      </c>
      <c r="U84" t="s">
        <v>865</v>
      </c>
      <c r="V84" t="s">
        <v>701</v>
      </c>
      <c r="W84" t="s">
        <v>701</v>
      </c>
      <c r="X84" t="s">
        <v>755</v>
      </c>
      <c r="Y84" t="s">
        <v>72</v>
      </c>
      <c r="Z84" t="s">
        <v>921</v>
      </c>
      <c r="AA84" t="s">
        <v>701</v>
      </c>
      <c r="AB84" t="s">
        <v>701</v>
      </c>
      <c r="AC84" t="s">
        <v>865</v>
      </c>
      <c r="AD84" t="s">
        <v>924</v>
      </c>
      <c r="AE84" t="s">
        <v>72</v>
      </c>
      <c r="AF84" t="s">
        <v>865</v>
      </c>
      <c r="AG84" t="s">
        <v>865</v>
      </c>
      <c r="AH84" t="s">
        <v>865</v>
      </c>
      <c r="AI84" t="s">
        <v>865</v>
      </c>
    </row>
    <row r="85" spans="1:35" x14ac:dyDescent="0.45">
      <c r="A85" t="s">
        <v>73</v>
      </c>
      <c r="B85" t="s">
        <v>701</v>
      </c>
      <c r="G85" t="s">
        <v>73</v>
      </c>
      <c r="H85" t="s">
        <v>633</v>
      </c>
      <c r="I85" t="s">
        <v>701</v>
      </c>
      <c r="J85" t="s">
        <v>901</v>
      </c>
      <c r="K85" t="s">
        <v>901</v>
      </c>
      <c r="L85" t="s">
        <v>701</v>
      </c>
      <c r="M85" t="s">
        <v>73</v>
      </c>
      <c r="P85" t="s">
        <v>913</v>
      </c>
      <c r="Q85" t="s">
        <v>633</v>
      </c>
      <c r="S85" t="s">
        <v>73</v>
      </c>
      <c r="U85" t="s">
        <v>701</v>
      </c>
      <c r="V85" t="s">
        <v>701</v>
      </c>
      <c r="W85" t="s">
        <v>917</v>
      </c>
      <c r="X85" t="s">
        <v>918</v>
      </c>
      <c r="Y85" t="s">
        <v>73</v>
      </c>
      <c r="Z85" t="s">
        <v>921</v>
      </c>
      <c r="AA85" t="s">
        <v>798</v>
      </c>
      <c r="AB85" t="s">
        <v>713</v>
      </c>
      <c r="AC85" t="s">
        <v>917</v>
      </c>
      <c r="AE85" t="s">
        <v>73</v>
      </c>
      <c r="AF85" t="s">
        <v>701</v>
      </c>
      <c r="AG85" t="s">
        <v>83</v>
      </c>
      <c r="AH85" t="s">
        <v>865</v>
      </c>
      <c r="AI85" t="s">
        <v>83</v>
      </c>
    </row>
    <row r="86" spans="1:35" x14ac:dyDescent="0.45">
      <c r="A86" t="s">
        <v>74</v>
      </c>
      <c r="C86" t="s">
        <v>635</v>
      </c>
      <c r="G86" t="s">
        <v>74</v>
      </c>
      <c r="M86" t="s">
        <v>74</v>
      </c>
      <c r="P86" t="s">
        <v>713</v>
      </c>
      <c r="Q86" t="s">
        <v>633</v>
      </c>
      <c r="R86" t="s">
        <v>701</v>
      </c>
      <c r="S86" t="s">
        <v>74</v>
      </c>
      <c r="U86" t="s">
        <v>701</v>
      </c>
      <c r="V86" t="s">
        <v>701</v>
      </c>
      <c r="W86" t="s">
        <v>701</v>
      </c>
      <c r="X86" t="s">
        <v>701</v>
      </c>
      <c r="Y86" t="s">
        <v>74</v>
      </c>
      <c r="AA86" t="s">
        <v>755</v>
      </c>
      <c r="AE86" t="s">
        <v>74</v>
      </c>
      <c r="AG86" t="s">
        <v>755</v>
      </c>
      <c r="AH86" t="s">
        <v>633</v>
      </c>
      <c r="AI86" t="s">
        <v>931</v>
      </c>
    </row>
    <row r="87" spans="1:35" x14ac:dyDescent="0.45">
      <c r="A87" t="s">
        <v>75</v>
      </c>
      <c r="B87" t="s">
        <v>899</v>
      </c>
      <c r="C87" t="s">
        <v>701</v>
      </c>
      <c r="G87" t="s">
        <v>75</v>
      </c>
      <c r="H87" t="s">
        <v>701</v>
      </c>
      <c r="I87" t="s">
        <v>701</v>
      </c>
      <c r="J87" t="s">
        <v>701</v>
      </c>
      <c r="K87" t="s">
        <v>911</v>
      </c>
      <c r="L87" t="s">
        <v>633</v>
      </c>
      <c r="M87" t="s">
        <v>75</v>
      </c>
      <c r="R87" t="s">
        <v>701</v>
      </c>
      <c r="S87" t="s">
        <v>75</v>
      </c>
      <c r="U87" t="s">
        <v>633</v>
      </c>
      <c r="V87" t="s">
        <v>701</v>
      </c>
      <c r="W87" t="s">
        <v>701</v>
      </c>
      <c r="X87" t="s">
        <v>701</v>
      </c>
      <c r="Y87" t="s">
        <v>75</v>
      </c>
      <c r="Z87" t="s">
        <v>83</v>
      </c>
      <c r="AA87" t="s">
        <v>922</v>
      </c>
      <c r="AD87" t="s">
        <v>701</v>
      </c>
      <c r="AE87" t="s">
        <v>75</v>
      </c>
      <c r="AF87" t="s">
        <v>701</v>
      </c>
      <c r="AG87" t="s">
        <v>922</v>
      </c>
      <c r="AH87" t="s">
        <v>930</v>
      </c>
    </row>
    <row r="88" spans="1:35" x14ac:dyDescent="0.45">
      <c r="A88" t="s">
        <v>76</v>
      </c>
      <c r="B88" t="s">
        <v>633</v>
      </c>
      <c r="C88" t="s">
        <v>572</v>
      </c>
      <c r="G88" t="s">
        <v>76</v>
      </c>
      <c r="H88" t="s">
        <v>701</v>
      </c>
      <c r="I88" t="s">
        <v>572</v>
      </c>
      <c r="J88" t="s">
        <v>701</v>
      </c>
      <c r="K88" t="s">
        <v>460</v>
      </c>
      <c r="L88" t="s">
        <v>701</v>
      </c>
      <c r="M88" t="s">
        <v>76</v>
      </c>
      <c r="P88" t="s">
        <v>633</v>
      </c>
      <c r="Q88" t="s">
        <v>460</v>
      </c>
      <c r="R88" t="s">
        <v>701</v>
      </c>
      <c r="S88" t="s">
        <v>76</v>
      </c>
      <c r="T88" t="s">
        <v>701</v>
      </c>
      <c r="U88" t="s">
        <v>572</v>
      </c>
      <c r="V88" t="s">
        <v>701</v>
      </c>
      <c r="W88" t="s">
        <v>460</v>
      </c>
      <c r="X88" t="s">
        <v>83</v>
      </c>
      <c r="Y88" t="s">
        <v>76</v>
      </c>
      <c r="Z88" t="s">
        <v>83</v>
      </c>
      <c r="AA88" t="s">
        <v>572</v>
      </c>
      <c r="AB88" t="s">
        <v>917</v>
      </c>
      <c r="AC88" t="s">
        <v>460</v>
      </c>
      <c r="AD88" t="s">
        <v>701</v>
      </c>
      <c r="AE88" t="s">
        <v>76</v>
      </c>
      <c r="AF88" t="s">
        <v>701</v>
      </c>
      <c r="AG88" t="s">
        <v>572</v>
      </c>
      <c r="AH88" t="s">
        <v>633</v>
      </c>
      <c r="AI88" t="s">
        <v>460</v>
      </c>
    </row>
    <row r="89" spans="1:35" x14ac:dyDescent="0.45">
      <c r="A89" t="s">
        <v>77</v>
      </c>
      <c r="B89" t="s">
        <v>633</v>
      </c>
      <c r="C89" t="s">
        <v>633</v>
      </c>
      <c r="G89" t="s">
        <v>77</v>
      </c>
      <c r="H89" t="s">
        <v>633</v>
      </c>
      <c r="I89" t="s">
        <v>701</v>
      </c>
      <c r="J89" t="s">
        <v>701</v>
      </c>
      <c r="K89" t="s">
        <v>633</v>
      </c>
      <c r="M89" t="s">
        <v>77</v>
      </c>
      <c r="P89" t="s">
        <v>701</v>
      </c>
      <c r="Q89" t="s">
        <v>701</v>
      </c>
      <c r="R89" t="s">
        <v>701</v>
      </c>
      <c r="S89" t="s">
        <v>77</v>
      </c>
      <c r="T89" t="s">
        <v>701</v>
      </c>
      <c r="W89" t="s">
        <v>633</v>
      </c>
      <c r="X89" t="s">
        <v>83</v>
      </c>
      <c r="Y89" t="s">
        <v>77</v>
      </c>
      <c r="Z89" t="s">
        <v>701</v>
      </c>
      <c r="AA89" t="s">
        <v>633</v>
      </c>
      <c r="AB89" t="s">
        <v>917</v>
      </c>
      <c r="AD89" t="s">
        <v>83</v>
      </c>
      <c r="AE89" t="s">
        <v>77</v>
      </c>
      <c r="AF89" t="s">
        <v>701</v>
      </c>
      <c r="AH89" t="s">
        <v>633</v>
      </c>
    </row>
    <row r="90" spans="1:35" x14ac:dyDescent="0.45">
      <c r="A90" t="s">
        <v>78</v>
      </c>
      <c r="B90" t="s">
        <v>633</v>
      </c>
      <c r="C90" t="s">
        <v>701</v>
      </c>
      <c r="G90" t="s">
        <v>78</v>
      </c>
      <c r="H90" t="s">
        <v>633</v>
      </c>
      <c r="I90" t="s">
        <v>633</v>
      </c>
      <c r="J90" t="s">
        <v>633</v>
      </c>
      <c r="K90" t="s">
        <v>633</v>
      </c>
      <c r="M90" t="s">
        <v>78</v>
      </c>
      <c r="P90" t="s">
        <v>701</v>
      </c>
      <c r="Q90" t="s">
        <v>701</v>
      </c>
      <c r="S90" t="s">
        <v>78</v>
      </c>
      <c r="T90" t="s">
        <v>701</v>
      </c>
      <c r="Y90" t="s">
        <v>78</v>
      </c>
      <c r="Z90" t="s">
        <v>701</v>
      </c>
      <c r="AA90" t="s">
        <v>633</v>
      </c>
      <c r="AB90" t="s">
        <v>917</v>
      </c>
      <c r="AD90" t="s">
        <v>83</v>
      </c>
      <c r="AE90" t="s">
        <v>78</v>
      </c>
      <c r="AG90" t="s">
        <v>86</v>
      </c>
    </row>
    <row r="92" spans="1:35" x14ac:dyDescent="0.45">
      <c r="B92" s="2">
        <v>44837</v>
      </c>
      <c r="C92" s="2">
        <v>44838</v>
      </c>
      <c r="D92" s="2">
        <v>44839</v>
      </c>
      <c r="E92" s="2">
        <v>44840</v>
      </c>
      <c r="F92" s="2">
        <v>44841</v>
      </c>
      <c r="H92" s="2">
        <v>44844</v>
      </c>
      <c r="I92" s="2">
        <v>44845</v>
      </c>
      <c r="J92" s="2">
        <v>44846</v>
      </c>
      <c r="K92" s="2">
        <v>44847</v>
      </c>
      <c r="L92" s="2">
        <v>44848</v>
      </c>
      <c r="N92" s="2">
        <v>44851</v>
      </c>
      <c r="O92" s="2">
        <v>44852</v>
      </c>
      <c r="P92" s="2">
        <v>44853</v>
      </c>
      <c r="Q92" s="2">
        <v>44854</v>
      </c>
      <c r="R92" s="2">
        <v>44855</v>
      </c>
      <c r="T92" s="2">
        <v>44858</v>
      </c>
      <c r="U92" s="2">
        <v>44859</v>
      </c>
      <c r="V92" s="2">
        <v>44860</v>
      </c>
      <c r="W92" s="2">
        <v>44862</v>
      </c>
      <c r="X92" s="2">
        <v>44863</v>
      </c>
    </row>
    <row r="93" spans="1:35" x14ac:dyDescent="0.45">
      <c r="A93" s="17" t="s">
        <v>851</v>
      </c>
      <c r="G93" s="17" t="s">
        <v>851</v>
      </c>
      <c r="H93" t="s">
        <v>944</v>
      </c>
      <c r="J93" t="s">
        <v>947</v>
      </c>
      <c r="M93" s="17" t="s">
        <v>851</v>
      </c>
      <c r="N93" t="s">
        <v>633</v>
      </c>
      <c r="O93" t="s">
        <v>954</v>
      </c>
      <c r="S93" s="17" t="s">
        <v>851</v>
      </c>
    </row>
    <row r="94" spans="1:35" x14ac:dyDescent="0.45">
      <c r="A94" t="s">
        <v>70</v>
      </c>
      <c r="B94" t="s">
        <v>701</v>
      </c>
      <c r="C94" t="s">
        <v>701</v>
      </c>
      <c r="D94" t="s">
        <v>713</v>
      </c>
      <c r="E94" t="s">
        <v>936</v>
      </c>
      <c r="F94" t="s">
        <v>633</v>
      </c>
      <c r="G94" t="s">
        <v>70</v>
      </c>
      <c r="I94" t="s">
        <v>945</v>
      </c>
      <c r="J94" t="s">
        <v>633</v>
      </c>
      <c r="L94" t="s">
        <v>947</v>
      </c>
      <c r="M94" t="s">
        <v>70</v>
      </c>
      <c r="N94" t="s">
        <v>633</v>
      </c>
      <c r="O94" t="s">
        <v>955</v>
      </c>
      <c r="P94" t="s">
        <v>713</v>
      </c>
      <c r="Q94" t="s">
        <v>956</v>
      </c>
      <c r="S94" t="s">
        <v>70</v>
      </c>
      <c r="W94" t="s">
        <v>957</v>
      </c>
      <c r="X94" t="s">
        <v>965</v>
      </c>
    </row>
    <row r="95" spans="1:35" x14ac:dyDescent="0.45">
      <c r="A95" t="s">
        <v>71</v>
      </c>
      <c r="B95" t="s">
        <v>614</v>
      </c>
      <c r="C95" t="s">
        <v>633</v>
      </c>
      <c r="D95" t="s">
        <v>614</v>
      </c>
      <c r="E95" t="s">
        <v>936</v>
      </c>
      <c r="F95" t="s">
        <v>614</v>
      </c>
      <c r="G95" t="s">
        <v>71</v>
      </c>
      <c r="J95" t="s">
        <v>614</v>
      </c>
      <c r="K95" t="s">
        <v>947</v>
      </c>
      <c r="L95" t="s">
        <v>713</v>
      </c>
      <c r="M95" t="s">
        <v>71</v>
      </c>
      <c r="N95" t="s">
        <v>633</v>
      </c>
      <c r="O95" t="s">
        <v>954</v>
      </c>
      <c r="P95" t="s">
        <v>614</v>
      </c>
      <c r="Q95" t="s">
        <v>713</v>
      </c>
      <c r="S95" t="s">
        <v>71</v>
      </c>
      <c r="T95" t="s">
        <v>614</v>
      </c>
      <c r="V95" t="s">
        <v>614</v>
      </c>
      <c r="X95" t="s">
        <v>698</v>
      </c>
    </row>
    <row r="96" spans="1:35" x14ac:dyDescent="0.45">
      <c r="A96" t="s">
        <v>72</v>
      </c>
      <c r="B96" t="s">
        <v>865</v>
      </c>
      <c r="C96" t="s">
        <v>865</v>
      </c>
      <c r="D96" t="s">
        <v>936</v>
      </c>
      <c r="E96" t="s">
        <v>937</v>
      </c>
      <c r="F96" t="s">
        <v>939</v>
      </c>
      <c r="G96" t="s">
        <v>72</v>
      </c>
      <c r="I96" t="s">
        <v>865</v>
      </c>
      <c r="J96" t="s">
        <v>939</v>
      </c>
      <c r="K96" t="s">
        <v>939</v>
      </c>
      <c r="L96" t="s">
        <v>614</v>
      </c>
      <c r="M96" t="s">
        <v>72</v>
      </c>
      <c r="N96" t="s">
        <v>939</v>
      </c>
      <c r="O96" t="s">
        <v>865</v>
      </c>
      <c r="P96" t="s">
        <v>939</v>
      </c>
      <c r="Q96" t="s">
        <v>939</v>
      </c>
      <c r="R96" t="s">
        <v>614</v>
      </c>
      <c r="S96" t="s">
        <v>72</v>
      </c>
      <c r="T96" t="s">
        <v>865</v>
      </c>
      <c r="U96" t="s">
        <v>865</v>
      </c>
      <c r="V96" t="s">
        <v>865</v>
      </c>
      <c r="W96" t="s">
        <v>865</v>
      </c>
      <c r="X96" t="s">
        <v>635</v>
      </c>
    </row>
    <row r="97" spans="1:30" x14ac:dyDescent="0.45">
      <c r="A97" t="s">
        <v>73</v>
      </c>
      <c r="B97" t="s">
        <v>633</v>
      </c>
      <c r="C97" t="s">
        <v>798</v>
      </c>
      <c r="D97" t="s">
        <v>936</v>
      </c>
      <c r="E97" t="s">
        <v>936</v>
      </c>
      <c r="F97" t="s">
        <v>633</v>
      </c>
      <c r="G97" t="s">
        <v>73</v>
      </c>
      <c r="I97" t="s">
        <v>714</v>
      </c>
      <c r="J97" t="s">
        <v>865</v>
      </c>
      <c r="K97" t="s">
        <v>949</v>
      </c>
      <c r="L97" t="s">
        <v>633</v>
      </c>
      <c r="M97" t="s">
        <v>73</v>
      </c>
      <c r="N97" t="s">
        <v>865</v>
      </c>
      <c r="O97" t="s">
        <v>798</v>
      </c>
      <c r="P97" t="s">
        <v>633</v>
      </c>
      <c r="Q97" t="s">
        <v>83</v>
      </c>
      <c r="R97" t="s">
        <v>755</v>
      </c>
      <c r="S97" t="s">
        <v>73</v>
      </c>
      <c r="V97" t="s">
        <v>958</v>
      </c>
      <c r="W97" t="s">
        <v>83</v>
      </c>
    </row>
    <row r="98" spans="1:30" x14ac:dyDescent="0.45">
      <c r="A98" t="s">
        <v>74</v>
      </c>
      <c r="B98" t="s">
        <v>633</v>
      </c>
      <c r="C98" t="s">
        <v>635</v>
      </c>
      <c r="D98" t="s">
        <v>936</v>
      </c>
      <c r="F98" t="s">
        <v>938</v>
      </c>
      <c r="G98" t="s">
        <v>74</v>
      </c>
      <c r="I98" t="s">
        <v>635</v>
      </c>
      <c r="K98" t="s">
        <v>865</v>
      </c>
      <c r="M98" t="s">
        <v>74</v>
      </c>
      <c r="O98" t="s">
        <v>635</v>
      </c>
      <c r="Q98" t="s">
        <v>865</v>
      </c>
      <c r="S98" t="s">
        <v>74</v>
      </c>
      <c r="U98" t="s">
        <v>635</v>
      </c>
    </row>
    <row r="99" spans="1:30" x14ac:dyDescent="0.45">
      <c r="A99" t="s">
        <v>75</v>
      </c>
      <c r="B99" t="s">
        <v>633</v>
      </c>
      <c r="D99" t="s">
        <v>936</v>
      </c>
      <c r="E99" t="s">
        <v>633</v>
      </c>
      <c r="F99" t="s">
        <v>633</v>
      </c>
      <c r="G99" t="s">
        <v>75</v>
      </c>
      <c r="I99" t="s">
        <v>946</v>
      </c>
      <c r="J99" t="s">
        <v>701</v>
      </c>
      <c r="L99" t="s">
        <v>948</v>
      </c>
      <c r="M99" t="s">
        <v>75</v>
      </c>
      <c r="P99" t="s">
        <v>83</v>
      </c>
      <c r="S99" t="s">
        <v>75</v>
      </c>
      <c r="T99" t="s">
        <v>701</v>
      </c>
      <c r="V99" t="s">
        <v>701</v>
      </c>
      <c r="X99" t="s">
        <v>701</v>
      </c>
    </row>
    <row r="100" spans="1:30" x14ac:dyDescent="0.45">
      <c r="A100" t="s">
        <v>76</v>
      </c>
      <c r="C100" t="s">
        <v>572</v>
      </c>
      <c r="D100" t="s">
        <v>936</v>
      </c>
      <c r="E100" t="s">
        <v>460</v>
      </c>
      <c r="F100" t="s">
        <v>633</v>
      </c>
      <c r="G100" t="s">
        <v>76</v>
      </c>
      <c r="I100" t="s">
        <v>572</v>
      </c>
      <c r="J100" t="s">
        <v>701</v>
      </c>
      <c r="K100" t="s">
        <v>460</v>
      </c>
      <c r="L100" t="s">
        <v>948</v>
      </c>
      <c r="M100" t="s">
        <v>76</v>
      </c>
      <c r="N100" t="s">
        <v>83</v>
      </c>
      <c r="O100" t="s">
        <v>572</v>
      </c>
      <c r="P100" t="s">
        <v>83</v>
      </c>
      <c r="Q100" t="s">
        <v>460</v>
      </c>
      <c r="R100" t="s">
        <v>959</v>
      </c>
      <c r="S100" t="s">
        <v>76</v>
      </c>
      <c r="T100" t="s">
        <v>701</v>
      </c>
      <c r="U100" t="s">
        <v>572</v>
      </c>
      <c r="V100" t="s">
        <v>701</v>
      </c>
      <c r="W100" t="s">
        <v>460</v>
      </c>
      <c r="X100" t="s">
        <v>701</v>
      </c>
    </row>
    <row r="101" spans="1:30" x14ac:dyDescent="0.45">
      <c r="A101" t="s">
        <v>77</v>
      </c>
      <c r="B101" t="s">
        <v>633</v>
      </c>
      <c r="C101" t="s">
        <v>572</v>
      </c>
      <c r="D101" t="s">
        <v>936</v>
      </c>
      <c r="E101" t="s">
        <v>460</v>
      </c>
      <c r="F101" t="s">
        <v>633</v>
      </c>
      <c r="G101" t="s">
        <v>77</v>
      </c>
      <c r="J101" t="s">
        <v>701</v>
      </c>
      <c r="K101" t="s">
        <v>460</v>
      </c>
      <c r="L101" t="s">
        <v>713</v>
      </c>
      <c r="M101" t="s">
        <v>77</v>
      </c>
      <c r="N101" t="s">
        <v>83</v>
      </c>
      <c r="O101" t="s">
        <v>701</v>
      </c>
      <c r="P101" t="s">
        <v>83</v>
      </c>
      <c r="Q101" t="s">
        <v>460</v>
      </c>
      <c r="R101" t="s">
        <v>959</v>
      </c>
      <c r="S101" t="s">
        <v>77</v>
      </c>
      <c r="T101" t="s">
        <v>701</v>
      </c>
      <c r="U101" t="s">
        <v>572</v>
      </c>
      <c r="V101" t="s">
        <v>701</v>
      </c>
      <c r="W101" t="s">
        <v>460</v>
      </c>
      <c r="X101" t="s">
        <v>701</v>
      </c>
    </row>
    <row r="102" spans="1:30" x14ac:dyDescent="0.45">
      <c r="A102" t="s">
        <v>78</v>
      </c>
      <c r="B102" t="s">
        <v>633</v>
      </c>
      <c r="C102" t="s">
        <v>572</v>
      </c>
      <c r="E102" t="s">
        <v>460</v>
      </c>
      <c r="G102" t="s">
        <v>78</v>
      </c>
      <c r="J102" t="s">
        <v>701</v>
      </c>
      <c r="K102" t="s">
        <v>460</v>
      </c>
      <c r="L102" t="s">
        <v>633</v>
      </c>
      <c r="M102" t="s">
        <v>78</v>
      </c>
      <c r="N102" t="s">
        <v>83</v>
      </c>
      <c r="P102" t="s">
        <v>83</v>
      </c>
      <c r="S102" t="s">
        <v>78</v>
      </c>
      <c r="T102" t="s">
        <v>701</v>
      </c>
      <c r="V102" t="s">
        <v>701</v>
      </c>
      <c r="X102" t="s">
        <v>701</v>
      </c>
    </row>
    <row r="104" spans="1:30" x14ac:dyDescent="0.45">
      <c r="B104" s="2">
        <v>44865</v>
      </c>
      <c r="C104" s="2">
        <v>44866</v>
      </c>
      <c r="D104" s="2">
        <v>44867</v>
      </c>
      <c r="E104" s="2">
        <v>44868</v>
      </c>
      <c r="F104" s="2">
        <v>44869</v>
      </c>
      <c r="H104" s="2">
        <v>44872</v>
      </c>
      <c r="I104" s="2">
        <v>44873</v>
      </c>
      <c r="J104" s="2">
        <v>44874</v>
      </c>
      <c r="K104" s="2">
        <v>44875</v>
      </c>
      <c r="L104" s="18">
        <v>44866</v>
      </c>
      <c r="N104" s="2">
        <v>44879</v>
      </c>
      <c r="O104" s="2">
        <v>44880</v>
      </c>
      <c r="P104" s="2">
        <v>44881</v>
      </c>
      <c r="Q104" s="2">
        <v>44882</v>
      </c>
      <c r="R104" s="2">
        <v>44883</v>
      </c>
      <c r="T104" s="2">
        <v>44886</v>
      </c>
      <c r="U104" s="2">
        <v>44887</v>
      </c>
      <c r="V104" s="2">
        <v>44888</v>
      </c>
      <c r="W104" s="2">
        <v>44889</v>
      </c>
      <c r="X104" s="2">
        <v>44890</v>
      </c>
      <c r="Z104" s="18">
        <v>44893</v>
      </c>
      <c r="AA104" s="2">
        <v>44894</v>
      </c>
      <c r="AB104" s="2">
        <v>44895</v>
      </c>
      <c r="AC104" s="2">
        <v>44896</v>
      </c>
      <c r="AD104" s="2">
        <v>44897</v>
      </c>
    </row>
    <row r="105" spans="1:30" x14ac:dyDescent="0.45">
      <c r="A105" s="17" t="s">
        <v>851</v>
      </c>
      <c r="G105" s="17" t="s">
        <v>851</v>
      </c>
      <c r="H105" t="s">
        <v>979</v>
      </c>
      <c r="K105" t="s">
        <v>701</v>
      </c>
      <c r="L105" t="s">
        <v>984</v>
      </c>
      <c r="M105" s="17" t="s">
        <v>851</v>
      </c>
      <c r="N105" t="s">
        <v>985</v>
      </c>
      <c r="S105" s="17" t="s">
        <v>851</v>
      </c>
      <c r="Y105" s="17" t="s">
        <v>851</v>
      </c>
    </row>
    <row r="106" spans="1:30" x14ac:dyDescent="0.45">
      <c r="A106" t="s">
        <v>70</v>
      </c>
      <c r="B106" t="s">
        <v>701</v>
      </c>
      <c r="C106" t="s">
        <v>701</v>
      </c>
      <c r="F106" t="s">
        <v>965</v>
      </c>
      <c r="G106" t="s">
        <v>70</v>
      </c>
      <c r="H106" t="s">
        <v>701</v>
      </c>
      <c r="I106" t="s">
        <v>980</v>
      </c>
      <c r="J106" t="s">
        <v>83</v>
      </c>
      <c r="K106" t="s">
        <v>701</v>
      </c>
      <c r="M106" t="s">
        <v>70</v>
      </c>
      <c r="O106" t="s">
        <v>986</v>
      </c>
      <c r="P106" t="s">
        <v>86</v>
      </c>
      <c r="R106" t="s">
        <v>865</v>
      </c>
      <c r="S106" t="s">
        <v>70</v>
      </c>
      <c r="T106" t="s">
        <v>633</v>
      </c>
      <c r="V106" t="s">
        <v>633</v>
      </c>
      <c r="W106" t="s">
        <v>633</v>
      </c>
      <c r="Y106" t="s">
        <v>70</v>
      </c>
      <c r="Z106" t="s">
        <v>633</v>
      </c>
      <c r="AB106" t="s">
        <v>991</v>
      </c>
    </row>
    <row r="107" spans="1:30" x14ac:dyDescent="0.45">
      <c r="A107" t="s">
        <v>71</v>
      </c>
      <c r="B107" t="s">
        <v>614</v>
      </c>
      <c r="C107" t="s">
        <v>633</v>
      </c>
      <c r="D107" t="s">
        <v>614</v>
      </c>
      <c r="F107" t="s">
        <v>614</v>
      </c>
      <c r="G107" t="s">
        <v>71</v>
      </c>
      <c r="H107" t="s">
        <v>614</v>
      </c>
      <c r="I107" t="s">
        <v>980</v>
      </c>
      <c r="J107" t="s">
        <v>614</v>
      </c>
      <c r="K107" t="s">
        <v>701</v>
      </c>
      <c r="M107" t="s">
        <v>71</v>
      </c>
      <c r="O107" t="s">
        <v>701</v>
      </c>
      <c r="P107" t="s">
        <v>614</v>
      </c>
      <c r="Q107" t="s">
        <v>987</v>
      </c>
      <c r="R107" t="s">
        <v>614</v>
      </c>
      <c r="S107" t="s">
        <v>71</v>
      </c>
      <c r="T107" t="s">
        <v>614</v>
      </c>
      <c r="U107" t="s">
        <v>991</v>
      </c>
      <c r="V107" t="s">
        <v>614</v>
      </c>
      <c r="W107" t="s">
        <v>865</v>
      </c>
      <c r="X107" t="s">
        <v>614</v>
      </c>
      <c r="Y107" t="s">
        <v>71</v>
      </c>
      <c r="Z107" t="s">
        <v>614</v>
      </c>
      <c r="AA107" t="s">
        <v>701</v>
      </c>
      <c r="AB107" t="s">
        <v>614</v>
      </c>
      <c r="AD107" t="s">
        <v>614</v>
      </c>
    </row>
    <row r="108" spans="1:30" x14ac:dyDescent="0.45">
      <c r="A108" t="s">
        <v>72</v>
      </c>
      <c r="B108" t="s">
        <v>865</v>
      </c>
      <c r="C108" t="s">
        <v>865</v>
      </c>
      <c r="D108" t="s">
        <v>972</v>
      </c>
      <c r="E108" t="s">
        <v>865</v>
      </c>
      <c r="F108" t="s">
        <v>973</v>
      </c>
      <c r="G108" t="s">
        <v>72</v>
      </c>
      <c r="H108" t="s">
        <v>865</v>
      </c>
      <c r="I108" t="s">
        <v>865</v>
      </c>
      <c r="J108" t="s">
        <v>958</v>
      </c>
      <c r="K108" t="s">
        <v>865</v>
      </c>
      <c r="M108" t="s">
        <v>72</v>
      </c>
      <c r="O108" t="s">
        <v>865</v>
      </c>
      <c r="P108" t="s">
        <v>86</v>
      </c>
      <c r="Q108" t="s">
        <v>865</v>
      </c>
      <c r="R108" t="s">
        <v>633</v>
      </c>
      <c r="S108" t="s">
        <v>72</v>
      </c>
      <c r="T108" t="s">
        <v>865</v>
      </c>
      <c r="U108" t="s">
        <v>865</v>
      </c>
      <c r="V108" t="s">
        <v>866</v>
      </c>
      <c r="W108" t="s">
        <v>865</v>
      </c>
      <c r="X108" t="s">
        <v>865</v>
      </c>
      <c r="Y108" t="s">
        <v>72</v>
      </c>
      <c r="Z108" t="s">
        <v>997</v>
      </c>
      <c r="AA108" t="s">
        <v>997</v>
      </c>
      <c r="AB108" t="s">
        <v>997</v>
      </c>
      <c r="AC108" t="s">
        <v>997</v>
      </c>
    </row>
    <row r="109" spans="1:30" x14ac:dyDescent="0.45">
      <c r="A109" t="s">
        <v>73</v>
      </c>
      <c r="B109" t="s">
        <v>633</v>
      </c>
      <c r="C109" t="s">
        <v>798</v>
      </c>
      <c r="E109" t="s">
        <v>971</v>
      </c>
      <c r="F109" t="s">
        <v>698</v>
      </c>
      <c r="G109" t="s">
        <v>73</v>
      </c>
      <c r="H109" t="s">
        <v>633</v>
      </c>
      <c r="I109" t="s">
        <v>701</v>
      </c>
      <c r="J109" t="s">
        <v>701</v>
      </c>
      <c r="K109" t="s">
        <v>83</v>
      </c>
      <c r="M109" t="s">
        <v>73</v>
      </c>
      <c r="O109" t="s">
        <v>701</v>
      </c>
      <c r="P109" t="s">
        <v>86</v>
      </c>
      <c r="Q109" t="s">
        <v>86</v>
      </c>
      <c r="R109" t="s">
        <v>633</v>
      </c>
      <c r="S109" t="s">
        <v>73</v>
      </c>
      <c r="T109" t="s">
        <v>633</v>
      </c>
      <c r="U109" t="s">
        <v>991</v>
      </c>
      <c r="V109" t="s">
        <v>991</v>
      </c>
      <c r="W109" t="s">
        <v>633</v>
      </c>
      <c r="X109" t="s">
        <v>739</v>
      </c>
      <c r="Y109" t="s">
        <v>73</v>
      </c>
      <c r="Z109" t="s">
        <v>633</v>
      </c>
    </row>
    <row r="110" spans="1:30" x14ac:dyDescent="0.45">
      <c r="A110" t="s">
        <v>74</v>
      </c>
      <c r="B110" t="s">
        <v>633</v>
      </c>
      <c r="C110" t="s">
        <v>635</v>
      </c>
      <c r="E110" t="s">
        <v>714</v>
      </c>
      <c r="G110" t="s">
        <v>74</v>
      </c>
      <c r="I110" t="s">
        <v>755</v>
      </c>
      <c r="J110" t="s">
        <v>701</v>
      </c>
      <c r="M110" t="s">
        <v>74</v>
      </c>
      <c r="O110" t="s">
        <v>755</v>
      </c>
      <c r="Q110" t="s">
        <v>865</v>
      </c>
      <c r="S110" t="s">
        <v>74</v>
      </c>
      <c r="V110" t="s">
        <v>991</v>
      </c>
      <c r="Y110" t="s">
        <v>74</v>
      </c>
      <c r="AA110" t="s">
        <v>635</v>
      </c>
    </row>
    <row r="111" spans="1:30" x14ac:dyDescent="0.45">
      <c r="A111" t="s">
        <v>75</v>
      </c>
      <c r="B111" t="s">
        <v>633</v>
      </c>
      <c r="D111" t="s">
        <v>701</v>
      </c>
      <c r="E111" t="s">
        <v>633</v>
      </c>
      <c r="F111" t="s">
        <v>698</v>
      </c>
      <c r="G111" t="s">
        <v>75</v>
      </c>
      <c r="K111" t="s">
        <v>286</v>
      </c>
      <c r="M111" t="s">
        <v>75</v>
      </c>
      <c r="P111" t="s">
        <v>701</v>
      </c>
      <c r="Q111" t="s">
        <v>633</v>
      </c>
      <c r="R111" t="s">
        <v>701</v>
      </c>
      <c r="S111" t="s">
        <v>75</v>
      </c>
      <c r="U111" t="s">
        <v>991</v>
      </c>
      <c r="W111" t="s">
        <v>991</v>
      </c>
      <c r="X111" t="s">
        <v>633</v>
      </c>
      <c r="Y111" t="s">
        <v>75</v>
      </c>
      <c r="AA111" t="s">
        <v>633</v>
      </c>
      <c r="AB111" t="s">
        <v>701</v>
      </c>
    </row>
    <row r="112" spans="1:30" x14ac:dyDescent="0.45">
      <c r="A112" t="s">
        <v>76</v>
      </c>
      <c r="C112" t="s">
        <v>572</v>
      </c>
      <c r="D112" t="s">
        <v>701</v>
      </c>
      <c r="E112" t="s">
        <v>460</v>
      </c>
      <c r="F112" t="s">
        <v>698</v>
      </c>
      <c r="G112" t="s">
        <v>76</v>
      </c>
      <c r="H112" t="s">
        <v>633</v>
      </c>
      <c r="I112" t="s">
        <v>572</v>
      </c>
      <c r="J112" t="s">
        <v>701</v>
      </c>
      <c r="K112" t="s">
        <v>633</v>
      </c>
      <c r="M112" t="s">
        <v>76</v>
      </c>
      <c r="O112" t="s">
        <v>572</v>
      </c>
      <c r="P112" t="s">
        <v>701</v>
      </c>
      <c r="Q112" t="s">
        <v>633</v>
      </c>
      <c r="R112" t="s">
        <v>701</v>
      </c>
      <c r="S112" t="s">
        <v>76</v>
      </c>
      <c r="T112" t="s">
        <v>701</v>
      </c>
      <c r="U112" t="s">
        <v>572</v>
      </c>
      <c r="V112" t="s">
        <v>633</v>
      </c>
      <c r="W112" t="s">
        <v>991</v>
      </c>
      <c r="X112" t="s">
        <v>633</v>
      </c>
      <c r="Y112" t="s">
        <v>76</v>
      </c>
      <c r="Z112" t="s">
        <v>633</v>
      </c>
      <c r="AA112" t="s">
        <v>572</v>
      </c>
      <c r="AB112" t="s">
        <v>701</v>
      </c>
    </row>
    <row r="113" spans="1:28" x14ac:dyDescent="0.45">
      <c r="A113" t="s">
        <v>77</v>
      </c>
      <c r="B113" t="s">
        <v>701</v>
      </c>
      <c r="C113" t="s">
        <v>572</v>
      </c>
      <c r="D113" t="s">
        <v>633</v>
      </c>
      <c r="E113" t="s">
        <v>460</v>
      </c>
      <c r="F113" t="s">
        <v>633</v>
      </c>
      <c r="G113" t="s">
        <v>77</v>
      </c>
      <c r="H113" t="s">
        <v>701</v>
      </c>
      <c r="I113" t="s">
        <v>572</v>
      </c>
      <c r="J113" t="s">
        <v>701</v>
      </c>
      <c r="K113" t="s">
        <v>633</v>
      </c>
      <c r="M113" t="s">
        <v>77</v>
      </c>
      <c r="O113" t="s">
        <v>572</v>
      </c>
      <c r="P113" t="s">
        <v>701</v>
      </c>
      <c r="Q113" t="s">
        <v>701</v>
      </c>
      <c r="R113" t="s">
        <v>701</v>
      </c>
      <c r="S113" t="s">
        <v>77</v>
      </c>
      <c r="T113" t="s">
        <v>701</v>
      </c>
      <c r="U113" t="s">
        <v>572</v>
      </c>
      <c r="V113" t="s">
        <v>633</v>
      </c>
      <c r="W113" t="s">
        <v>954</v>
      </c>
      <c r="X113" t="s">
        <v>633</v>
      </c>
      <c r="Y113" t="s">
        <v>77</v>
      </c>
      <c r="Z113" t="s">
        <v>633</v>
      </c>
      <c r="AA113" t="s">
        <v>572</v>
      </c>
      <c r="AB113" t="s">
        <v>701</v>
      </c>
    </row>
    <row r="114" spans="1:28" x14ac:dyDescent="0.45">
      <c r="A114" t="s">
        <v>78</v>
      </c>
      <c r="B114" t="s">
        <v>701</v>
      </c>
      <c r="C114" t="s">
        <v>572</v>
      </c>
      <c r="D114" t="s">
        <v>633</v>
      </c>
      <c r="E114" t="s">
        <v>460</v>
      </c>
      <c r="F114" t="s">
        <v>633</v>
      </c>
      <c r="G114" t="s">
        <v>78</v>
      </c>
      <c r="H114" t="s">
        <v>701</v>
      </c>
      <c r="I114" t="s">
        <v>633</v>
      </c>
      <c r="J114" t="s">
        <v>701</v>
      </c>
      <c r="K114" t="s">
        <v>633</v>
      </c>
      <c r="M114" t="s">
        <v>78</v>
      </c>
      <c r="O114" t="s">
        <v>701</v>
      </c>
      <c r="P114" t="s">
        <v>701</v>
      </c>
      <c r="Q114" t="s">
        <v>701</v>
      </c>
      <c r="R114" t="s">
        <v>701</v>
      </c>
      <c r="S114" t="s">
        <v>78</v>
      </c>
      <c r="T114" t="s">
        <v>701</v>
      </c>
      <c r="U114" t="s">
        <v>991</v>
      </c>
      <c r="V114" t="s">
        <v>633</v>
      </c>
      <c r="W114" t="s">
        <v>954</v>
      </c>
      <c r="X114" t="s">
        <v>633</v>
      </c>
      <c r="Y114" t="s">
        <v>78</v>
      </c>
      <c r="Z114" t="s">
        <v>633</v>
      </c>
      <c r="AA114" t="s">
        <v>633</v>
      </c>
      <c r="AB114" t="s">
        <v>701</v>
      </c>
    </row>
    <row r="116" spans="1:28" x14ac:dyDescent="0.45">
      <c r="B116" s="2">
        <v>44900</v>
      </c>
      <c r="C116" s="2">
        <v>44901</v>
      </c>
      <c r="D116" s="2">
        <v>44902</v>
      </c>
      <c r="E116" s="18">
        <v>44903</v>
      </c>
      <c r="H116" s="2">
        <v>44907</v>
      </c>
      <c r="I116" s="2">
        <v>44908</v>
      </c>
      <c r="J116" s="2">
        <v>44909</v>
      </c>
      <c r="K116" s="2">
        <v>44910</v>
      </c>
      <c r="L116" s="2">
        <v>44911</v>
      </c>
      <c r="N116" s="2">
        <v>44914</v>
      </c>
      <c r="O116" s="2">
        <v>44915</v>
      </c>
      <c r="P116" s="2">
        <v>44916</v>
      </c>
      <c r="Q116" s="2">
        <v>44918</v>
      </c>
      <c r="R116" s="2">
        <v>44919</v>
      </c>
    </row>
    <row r="117" spans="1:28" x14ac:dyDescent="0.45">
      <c r="A117" s="17" t="s">
        <v>851</v>
      </c>
      <c r="G117" s="17" t="s">
        <v>851</v>
      </c>
      <c r="M117" s="17" t="s">
        <v>851</v>
      </c>
      <c r="Q117" t="s">
        <v>1016</v>
      </c>
      <c r="R117" t="s">
        <v>1016</v>
      </c>
    </row>
    <row r="118" spans="1:28" x14ac:dyDescent="0.45">
      <c r="A118" t="s">
        <v>70</v>
      </c>
      <c r="B118" t="s">
        <v>786</v>
      </c>
      <c r="E118" t="s">
        <v>633</v>
      </c>
      <c r="F118" t="s">
        <v>865</v>
      </c>
      <c r="G118" t="s">
        <v>70</v>
      </c>
      <c r="H118" t="s">
        <v>701</v>
      </c>
      <c r="I118" t="s">
        <v>633</v>
      </c>
      <c r="J118" t="s">
        <v>713</v>
      </c>
      <c r="L118" t="s">
        <v>713</v>
      </c>
      <c r="M118" t="s">
        <v>70</v>
      </c>
    </row>
    <row r="119" spans="1:28" x14ac:dyDescent="0.45">
      <c r="A119" t="s">
        <v>71</v>
      </c>
      <c r="B119" t="s">
        <v>614</v>
      </c>
      <c r="C119" t="s">
        <v>633</v>
      </c>
      <c r="D119" t="s">
        <v>614</v>
      </c>
      <c r="E119" t="s">
        <v>633</v>
      </c>
      <c r="F119" t="s">
        <v>614</v>
      </c>
      <c r="G119" t="s">
        <v>71</v>
      </c>
      <c r="H119" t="s">
        <v>614</v>
      </c>
      <c r="I119" t="s">
        <v>633</v>
      </c>
      <c r="J119" t="s">
        <v>614</v>
      </c>
      <c r="K119" t="s">
        <v>954</v>
      </c>
      <c r="L119" t="s">
        <v>614</v>
      </c>
      <c r="M119" t="s">
        <v>71</v>
      </c>
    </row>
    <row r="120" spans="1:28" x14ac:dyDescent="0.45">
      <c r="A120" t="s">
        <v>72</v>
      </c>
      <c r="B120" t="s">
        <v>865</v>
      </c>
      <c r="C120" t="s">
        <v>865</v>
      </c>
      <c r="D120" t="s">
        <v>865</v>
      </c>
      <c r="E120" t="s">
        <v>865</v>
      </c>
      <c r="F120" t="s">
        <v>635</v>
      </c>
      <c r="G120" t="s">
        <v>72</v>
      </c>
      <c r="H120" t="s">
        <v>701</v>
      </c>
      <c r="I120" t="s">
        <v>1007</v>
      </c>
      <c r="J120" t="s">
        <v>633</v>
      </c>
      <c r="K120" t="s">
        <v>1009</v>
      </c>
      <c r="L120" t="s">
        <v>954</v>
      </c>
      <c r="M120" t="s">
        <v>72</v>
      </c>
    </row>
    <row r="121" spans="1:28" x14ac:dyDescent="0.45">
      <c r="A121" t="s">
        <v>73</v>
      </c>
      <c r="B121" t="s">
        <v>1003</v>
      </c>
      <c r="C121" t="s">
        <v>1003</v>
      </c>
      <c r="E121" t="s">
        <v>633</v>
      </c>
      <c r="F121" t="s">
        <v>633</v>
      </c>
      <c r="G121" t="s">
        <v>73</v>
      </c>
      <c r="I121" t="s">
        <v>798</v>
      </c>
      <c r="J121" t="s">
        <v>633</v>
      </c>
      <c r="K121" t="s">
        <v>1010</v>
      </c>
      <c r="L121" t="s">
        <v>954</v>
      </c>
      <c r="M121" t="s">
        <v>73</v>
      </c>
    </row>
    <row r="122" spans="1:28" x14ac:dyDescent="0.45">
      <c r="A122" t="s">
        <v>74</v>
      </c>
      <c r="C122" t="s">
        <v>635</v>
      </c>
      <c r="E122" t="s">
        <v>633</v>
      </c>
      <c r="F122" t="s">
        <v>633</v>
      </c>
      <c r="G122" t="s">
        <v>74</v>
      </c>
      <c r="H122" t="s">
        <v>83</v>
      </c>
      <c r="K122" t="s">
        <v>1010</v>
      </c>
      <c r="M122" t="s">
        <v>74</v>
      </c>
    </row>
    <row r="123" spans="1:28" x14ac:dyDescent="0.45">
      <c r="A123" t="s">
        <v>75</v>
      </c>
      <c r="B123" t="s">
        <v>1002</v>
      </c>
      <c r="C123" t="s">
        <v>701</v>
      </c>
      <c r="D123" t="s">
        <v>701</v>
      </c>
      <c r="G123" t="s">
        <v>75</v>
      </c>
      <c r="H123" t="s">
        <v>83</v>
      </c>
      <c r="L123" t="s">
        <v>1008</v>
      </c>
      <c r="M123" t="s">
        <v>75</v>
      </c>
    </row>
    <row r="124" spans="1:28" x14ac:dyDescent="0.45">
      <c r="A124" t="s">
        <v>76</v>
      </c>
      <c r="C124" t="s">
        <v>572</v>
      </c>
      <c r="D124" t="s">
        <v>701</v>
      </c>
      <c r="E124" t="s">
        <v>460</v>
      </c>
      <c r="F124" t="s">
        <v>701</v>
      </c>
      <c r="G124" t="s">
        <v>76</v>
      </c>
      <c r="H124" t="s">
        <v>83</v>
      </c>
      <c r="I124" t="s">
        <v>572</v>
      </c>
      <c r="J124" t="s">
        <v>1008</v>
      </c>
      <c r="K124" t="s">
        <v>1008</v>
      </c>
      <c r="L124" t="s">
        <v>1008</v>
      </c>
      <c r="M124" t="s">
        <v>76</v>
      </c>
    </row>
    <row r="125" spans="1:28" x14ac:dyDescent="0.45">
      <c r="A125" t="s">
        <v>77</v>
      </c>
      <c r="B125" t="s">
        <v>633</v>
      </c>
      <c r="C125" t="s">
        <v>572</v>
      </c>
      <c r="D125" t="s">
        <v>701</v>
      </c>
      <c r="E125" t="s">
        <v>701</v>
      </c>
      <c r="F125" t="s">
        <v>701</v>
      </c>
      <c r="G125" t="s">
        <v>77</v>
      </c>
      <c r="H125" t="s">
        <v>701</v>
      </c>
      <c r="I125" t="s">
        <v>572</v>
      </c>
      <c r="J125" t="s">
        <v>701</v>
      </c>
      <c r="K125" t="s">
        <v>1008</v>
      </c>
      <c r="L125" t="s">
        <v>1008</v>
      </c>
      <c r="M125" t="s">
        <v>77</v>
      </c>
    </row>
    <row r="126" spans="1:28" x14ac:dyDescent="0.45">
      <c r="A126" t="s">
        <v>78</v>
      </c>
      <c r="B126" t="s">
        <v>633</v>
      </c>
      <c r="C126" t="s">
        <v>572</v>
      </c>
      <c r="D126" t="s">
        <v>701</v>
      </c>
      <c r="E126" t="s">
        <v>701</v>
      </c>
      <c r="F126" t="s">
        <v>701</v>
      </c>
      <c r="G126" t="s">
        <v>78</v>
      </c>
      <c r="H126" t="s">
        <v>701</v>
      </c>
      <c r="I126" t="s">
        <v>701</v>
      </c>
      <c r="J126" t="s">
        <v>701</v>
      </c>
      <c r="K126" t="s">
        <v>1008</v>
      </c>
      <c r="M126" t="s">
        <v>78</v>
      </c>
    </row>
    <row r="133" spans="22:22" x14ac:dyDescent="0.45">
      <c r="V133" s="8">
        <v>44589</v>
      </c>
    </row>
  </sheetData>
  <conditionalFormatting sqref="A1:A10">
    <cfRule type="containsText" dxfId="631" priority="1515" operator="containsText" text="Bid">
      <formula>NOT(ISERROR(SEARCH("Bid",A1)))</formula>
    </cfRule>
  </conditionalFormatting>
  <conditionalFormatting sqref="A12:A21 D14:D18 B14:C21">
    <cfRule type="containsText" dxfId="630" priority="1491" operator="containsText" text="Bid">
      <formula>NOT(ISERROR(SEARCH("Bid",A12)))</formula>
    </cfRule>
  </conditionalFormatting>
  <conditionalFormatting sqref="A23:A32">
    <cfRule type="containsText" dxfId="629" priority="1453" operator="containsText" text="Bid">
      <formula>NOT(ISERROR(SEARCH("Bid",A23)))</formula>
    </cfRule>
  </conditionalFormatting>
  <conditionalFormatting sqref="A34:A43">
    <cfRule type="containsText" dxfId="628" priority="1368" operator="containsText" text="Bid">
      <formula>NOT(ISERROR(SEARCH("Bid",A34)))</formula>
    </cfRule>
  </conditionalFormatting>
  <conditionalFormatting sqref="A45:A54">
    <cfRule type="containsText" dxfId="627" priority="1331" operator="containsText" text="Bid">
      <formula>NOT(ISERROR(SEARCH("Bid",A45)))</formula>
    </cfRule>
  </conditionalFormatting>
  <conditionalFormatting sqref="A56:A67">
    <cfRule type="containsText" dxfId="626" priority="1289" operator="containsText" text="Bid">
      <formula>NOT(ISERROR(SEARCH("Bid",A56)))</formula>
    </cfRule>
  </conditionalFormatting>
  <conditionalFormatting sqref="A69:A78">
    <cfRule type="containsText" dxfId="625" priority="1517" operator="containsText" text="Bid">
      <formula>NOT(ISERROR(SEARCH("Bid",A69)))</formula>
    </cfRule>
  </conditionalFormatting>
  <conditionalFormatting sqref="A70:A78">
    <cfRule type="containsText" dxfId="624" priority="917" operator="containsText" text="Bid">
      <formula>NOT(ISERROR(SEARCH("Bid",A70)))</formula>
    </cfRule>
  </conditionalFormatting>
  <conditionalFormatting sqref="A81:A90">
    <cfRule type="containsText" dxfId="623" priority="800" operator="containsText" text="Bid">
      <formula>NOT(ISERROR(SEARCH("Bid",A81)))</formula>
    </cfRule>
  </conditionalFormatting>
  <conditionalFormatting sqref="A81:A91">
    <cfRule type="containsText" dxfId="622" priority="797" operator="containsText" text="HPFB">
      <formula>NOT(ISERROR(SEARCH("HPFB",A81)))</formula>
    </cfRule>
    <cfRule type="containsText" dxfId="621" priority="798" operator="containsText" text="DHPR">
      <formula>NOT(ISERROR(SEARCH("DHPR",A81)))</formula>
    </cfRule>
    <cfRule type="containsText" dxfId="620" priority="799" operator="containsText" text="PLIS">
      <formula>NOT(ISERROR(SEARCH("PLIS",A81)))</formula>
    </cfRule>
    <cfRule type="containsText" dxfId="619" priority="795" operator="containsText" text="PRIME">
      <formula>NOT(ISERROR(SEARCH("PRIME",A81)))</formula>
    </cfRule>
    <cfRule type="containsText" dxfId="618" priority="796" operator="containsText" text="CVT">
      <formula>NOT(ISERROR(SEARCH("CVT",A81)))</formula>
    </cfRule>
  </conditionalFormatting>
  <conditionalFormatting sqref="A82:A90">
    <cfRule type="containsText" dxfId="617" priority="794" operator="containsText" text="Bid">
      <formula>NOT(ISERROR(SEARCH("Bid",A82)))</formula>
    </cfRule>
  </conditionalFormatting>
  <conditionalFormatting sqref="A93:A102">
    <cfRule type="containsText" dxfId="616" priority="628" operator="containsText" text="Bid">
      <formula>NOT(ISERROR(SEARCH("Bid",A93)))</formula>
    </cfRule>
  </conditionalFormatting>
  <conditionalFormatting sqref="A93:A103">
    <cfRule type="containsText" dxfId="615" priority="626" operator="containsText" text="DHPR">
      <formula>NOT(ISERROR(SEARCH("DHPR",A93)))</formula>
    </cfRule>
    <cfRule type="containsText" dxfId="614" priority="624" operator="containsText" text="CVT">
      <formula>NOT(ISERROR(SEARCH("CVT",A93)))</formula>
    </cfRule>
    <cfRule type="containsText" dxfId="613" priority="625" operator="containsText" text="HPFB">
      <formula>NOT(ISERROR(SEARCH("HPFB",A93)))</formula>
    </cfRule>
    <cfRule type="containsText" dxfId="612" priority="627" operator="containsText" text="PLIS">
      <formula>NOT(ISERROR(SEARCH("PLIS",A93)))</formula>
    </cfRule>
    <cfRule type="containsText" dxfId="611" priority="623" operator="containsText" text="PRIME">
      <formula>NOT(ISERROR(SEARCH("PRIME",A93)))</formula>
    </cfRule>
  </conditionalFormatting>
  <conditionalFormatting sqref="A94:A102">
    <cfRule type="containsText" dxfId="610" priority="622" operator="containsText" text="Bid">
      <formula>NOT(ISERROR(SEARCH("Bid",A94)))</formula>
    </cfRule>
  </conditionalFormatting>
  <conditionalFormatting sqref="A105:A114">
    <cfRule type="containsText" dxfId="609" priority="411" operator="containsText" text="DHPR">
      <formula>NOT(ISERROR(SEARCH("DHPR",A105)))</formula>
    </cfRule>
    <cfRule type="containsText" dxfId="608" priority="412" operator="containsText" text="PLIS">
      <formula>NOT(ISERROR(SEARCH("PLIS",A105)))</formula>
    </cfRule>
    <cfRule type="containsText" dxfId="607" priority="409" operator="containsText" text="CVT">
      <formula>NOT(ISERROR(SEARCH("CVT",A105)))</formula>
    </cfRule>
    <cfRule type="containsText" dxfId="606" priority="410" operator="containsText" text="HPFB">
      <formula>NOT(ISERROR(SEARCH("HPFB",A105)))</formula>
    </cfRule>
    <cfRule type="containsText" dxfId="605" priority="413" operator="containsText" text="Bid">
      <formula>NOT(ISERROR(SEARCH("Bid",A105)))</formula>
    </cfRule>
    <cfRule type="containsText" dxfId="604" priority="408" operator="containsText" text="PRIME">
      <formula>NOT(ISERROR(SEARCH("PRIME",A105)))</formula>
    </cfRule>
  </conditionalFormatting>
  <conditionalFormatting sqref="A106:A114">
    <cfRule type="containsText" dxfId="603" priority="407" operator="containsText" text="Bid">
      <formula>NOT(ISERROR(SEARCH("Bid",A106)))</formula>
    </cfRule>
  </conditionalFormatting>
  <conditionalFormatting sqref="A117:A126">
    <cfRule type="containsText" dxfId="602" priority="146" operator="containsText" text="PRIME">
      <formula>NOT(ISERROR(SEARCH("PRIME",A117)))</formula>
    </cfRule>
    <cfRule type="containsText" dxfId="601" priority="147" operator="containsText" text="CVT">
      <formula>NOT(ISERROR(SEARCH("CVT",A117)))</formula>
    </cfRule>
    <cfRule type="containsText" dxfId="600" priority="148" operator="containsText" text="HPFB">
      <formula>NOT(ISERROR(SEARCH("HPFB",A117)))</formula>
    </cfRule>
    <cfRule type="containsText" dxfId="599" priority="149" operator="containsText" text="DHPR">
      <formula>NOT(ISERROR(SEARCH("DHPR",A117)))</formula>
    </cfRule>
    <cfRule type="containsText" dxfId="598" priority="150" operator="containsText" text="PLIS">
      <formula>NOT(ISERROR(SEARCH("PLIS",A117)))</formula>
    </cfRule>
  </conditionalFormatting>
  <conditionalFormatting sqref="A117:A127">
    <cfRule type="containsText" dxfId="597" priority="151" operator="containsText" text="Bid">
      <formula>NOT(ISERROR(SEARCH("Bid",A117)))</formula>
    </cfRule>
  </conditionalFormatting>
  <conditionalFormatting sqref="A118:A126">
    <cfRule type="containsText" dxfId="596" priority="145" operator="containsText" text="Bid">
      <formula>NOT(ISERROR(SEARCH("Bid",A118)))</formula>
    </cfRule>
  </conditionalFormatting>
  <conditionalFormatting sqref="A127">
    <cfRule type="containsText" dxfId="595" priority="158" operator="containsText" text="Bid">
      <formula>NOT(ISERROR(SEARCH("Bid",A127)))</formula>
    </cfRule>
  </conditionalFormatting>
  <conditionalFormatting sqref="A34:B44">
    <cfRule type="containsText" dxfId="594" priority="1367" operator="containsText" text="PLIS">
      <formula>NOT(ISERROR(SEARCH("PLIS",A34)))</formula>
    </cfRule>
    <cfRule type="containsText" dxfId="593" priority="1363" operator="containsText" text="PRIME">
      <formula>NOT(ISERROR(SEARCH("PRIME",A34)))</formula>
    </cfRule>
    <cfRule type="containsText" dxfId="592" priority="1364" operator="containsText" text="CVT">
      <formula>NOT(ISERROR(SEARCH("CVT",A34)))</formula>
    </cfRule>
    <cfRule type="containsText" dxfId="591" priority="1365" operator="containsText" text="HPFB">
      <formula>NOT(ISERROR(SEARCH("HPFB",A34)))</formula>
    </cfRule>
    <cfRule type="containsText" dxfId="590" priority="1366" operator="containsText" text="DHPR">
      <formula>NOT(ISERROR(SEARCH("DHPR",A34)))</formula>
    </cfRule>
  </conditionalFormatting>
  <conditionalFormatting sqref="A56:B66">
    <cfRule type="containsText" dxfId="589" priority="1250" operator="containsText" text="CVT">
      <formula>NOT(ISERROR(SEARCH("CVT",A56)))</formula>
    </cfRule>
    <cfRule type="containsText" dxfId="588" priority="1251" operator="containsText" text="HPFB">
      <formula>NOT(ISERROR(SEARCH("HPFB",A56)))</formula>
    </cfRule>
    <cfRule type="containsText" dxfId="587" priority="1252" operator="containsText" text="DHPR">
      <formula>NOT(ISERROR(SEARCH("DHPR",A56)))</formula>
    </cfRule>
    <cfRule type="containsText" dxfId="586" priority="1253" operator="containsText" text="PLIS">
      <formula>NOT(ISERROR(SEARCH("PLIS",A56)))</formula>
    </cfRule>
    <cfRule type="containsText" dxfId="585" priority="1249" operator="containsText" text="PRIME">
      <formula>NOT(ISERROR(SEARCH("PRIME",A56)))</formula>
    </cfRule>
  </conditionalFormatting>
  <conditionalFormatting sqref="A12:L17 A18:I18 A19:G19 A20:I21 A69:A79 A1:Z11 I19 A22:Z22 AB24:AB27 AB29 T33:Z43 D44:Z44 T45:X48 T49:T50 U50:W50 T51:W53 T54:X54 A55:D55 F55:Z55 H56:L56 N56:R56 T56:X56 H57:J57 L57 T57:V57 N57:O59 T57:T59 B68:F68 T68:X68 AC68:AZ78 T69:U69 B70:F72 F73:F74 B75:F78 U76:X76 V77:X77 V78 X78 AG81:AZ81 AG82:AH82 N82:R90 AF83:AH84 AF87:AF89 AG87:AZ90 N91:AZ91 I94 T94:V94 X94:AZ94 I96:I100 N116:P116 R116:AZ116 A132:Z301">
    <cfRule type="containsText" dxfId="584" priority="1486" operator="containsText" text="PRIME">
      <formula>NOT(ISERROR(SEARCH("PRIME",A1)))</formula>
    </cfRule>
  </conditionalFormatting>
  <conditionalFormatting sqref="A23:R33">
    <cfRule type="containsText" dxfId="583" priority="1435" operator="containsText" text="DHPR">
      <formula>NOT(ISERROR(SEARCH("DHPR",A23)))</formula>
    </cfRule>
    <cfRule type="containsText" dxfId="582" priority="1434" operator="containsText" text="HPFB">
      <formula>NOT(ISERROR(SEARCH("HPFB",A23)))</formula>
    </cfRule>
    <cfRule type="containsText" dxfId="581" priority="1432" operator="containsText" text="PRIME">
      <formula>NOT(ISERROR(SEARCH("PRIME",A23)))</formula>
    </cfRule>
    <cfRule type="containsText" dxfId="580" priority="1433" operator="containsText" text="CVT">
      <formula>NOT(ISERROR(SEARCH("CVT",A23)))</formula>
    </cfRule>
    <cfRule type="containsText" dxfId="579" priority="1436" operator="containsText" text="PLIS">
      <formula>NOT(ISERROR(SEARCH("PLIS",A23)))</formula>
    </cfRule>
  </conditionalFormatting>
  <conditionalFormatting sqref="A45:S54">
    <cfRule type="containsText" dxfId="578" priority="1303" operator="containsText" text="CVT">
      <formula>NOT(ISERROR(SEARCH("CVT",A45)))</formula>
    </cfRule>
    <cfRule type="containsText" dxfId="577" priority="1304" operator="containsText" text="HPFB">
      <formula>NOT(ISERROR(SEARCH("HPFB",A45)))</formula>
    </cfRule>
    <cfRule type="containsText" dxfId="576" priority="1305" operator="containsText" text="DHPR">
      <formula>NOT(ISERROR(SEARCH("DHPR",A45)))</formula>
    </cfRule>
    <cfRule type="containsText" dxfId="575" priority="1306" operator="containsText" text="PLIS">
      <formula>NOT(ISERROR(SEARCH("PLIS",A45)))</formula>
    </cfRule>
    <cfRule type="containsText" dxfId="574" priority="1302" operator="containsText" text="PRIME">
      <formula>NOT(ISERROR(SEARCH("PRIME",A45)))</formula>
    </cfRule>
  </conditionalFormatting>
  <conditionalFormatting sqref="A1:Z11 A12:L17 A18:I18 A19:G19 I19 A20:I21 A22:Z22 AB24:AB27 AB29 T33:Z43 D44:Z44 T45:X48 T49:T50 U50:W50 T51:W53 T54:X54 A55:D55 F55:Z55 H56:L56 N56:R56 T56:X56 H57:J57 L57 T57:V57 N57:O59 T57:T59 B68:F68 T68:X68 AC68:AZ78 T69:U69 A69:A79 B70:F72 F73:F74 B75:F78 U76:X76 V77:X77 V78 X78 AG81:AZ81 AG82:AH82 N82:R90 AF83:AH84 H87:I87 AF87:AF89 AG87:AZ90 L89:L90 H91:L91 N91:AZ91 I94 T94:V94 X94:AZ94 I96:I100 N116:P116 R116:AZ116 A132:Z301">
    <cfRule type="containsText" dxfId="573" priority="1490" operator="containsText" text="PLIS">
      <formula>NOT(ISERROR(SEARCH("PLIS",A1)))</formula>
    </cfRule>
  </conditionalFormatting>
  <conditionalFormatting sqref="A1:Z11 A12:L17 A18:I18 A19:G19 I19 A20:I21 A22:Z22 AB24:AB27 AB29 T33:Z43 D44:Z44 T45:X48 T49:T50 U50:W50 T51:W53 T54:X54 A55:D55 F55:Z55 H56:L56 N56:R56 T56:X56 H57:J57 L57 T57:V57 N57:O59 T57:T59 B68:F68 T68:X68 AC68:AZ78 T69:U69 A69:A79 B70:F72 F73:F74 B75:F78 U76:X76 V77:X77 V78 X78 AG81:AZ81 AG82:AH82 N82:R90 AF83:AH84 AF87:AF89 AG87:AZ90 N91:AZ91 I94 T94:V94 X94:AZ94 I96:I100 N116:P116 R116:AZ116 A132:Z301 H87:I87 L89:L90 H91:L91">
    <cfRule type="containsText" dxfId="572" priority="1489" operator="containsText" text="DHPR">
      <formula>NOT(ISERROR(SEARCH("DHPR",A1)))</formula>
    </cfRule>
  </conditionalFormatting>
  <conditionalFormatting sqref="A1:Z11 A12:L17 A18:I18 A19:G19 I19 A20:I21 A22:Z22 AB24:AB27 AB29 T33:Z43 D44:Z44 T45:X48 T49:T50 U50:W50 T51:W53 T54:X54 A55:D55 F55:Z55 H56:L56 N56:R56 T56:X56 H57:J57 L57 T57:V57 N57:O59 T57:T59 B68:F68 T68:X68 AC68:AZ78 T69:U69 A69:A79 B70:F72 F73:F74 B75:F78 U76:X76 V77:X77 V78 X78 AG81:AZ81 AG82:AH82 N82:R90 AF83:AH84 AF87:AF89 AG87:AZ90 N91:AZ91 I94 T94:V94 X94:AZ94 I96:I100 N116:P116 R116:AZ116 A132:Z301">
    <cfRule type="containsText" dxfId="571" priority="1487" operator="containsText" text="CVT">
      <formula>NOT(ISERROR(SEARCH("CVT",A1)))</formula>
    </cfRule>
    <cfRule type="containsText" dxfId="570" priority="1488" operator="containsText" text="HPFB">
      <formula>NOT(ISERROR(SEARCH("HPFB",A1)))</formula>
    </cfRule>
  </conditionalFormatting>
  <conditionalFormatting sqref="A127:AZ131">
    <cfRule type="containsText" dxfId="569" priority="155" operator="containsText" text="HPFB">
      <formula>NOT(ISERROR(SEARCH("HPFB",A127)))</formula>
    </cfRule>
    <cfRule type="containsText" dxfId="568" priority="156" operator="containsText" text="DHPR">
      <formula>NOT(ISERROR(SEARCH("DHPR",A127)))</formula>
    </cfRule>
    <cfRule type="containsText" dxfId="567" priority="153" operator="containsText" text="PRIME">
      <formula>NOT(ISERROR(SEARCH("PRIME",A127)))</formula>
    </cfRule>
    <cfRule type="containsText" dxfId="566" priority="157" operator="containsText" text="PLIS">
      <formula>NOT(ISERROR(SEARCH("PLIS",A127)))</formula>
    </cfRule>
    <cfRule type="containsText" dxfId="565" priority="154" operator="containsText" text="CVT">
      <formula>NOT(ISERROR(SEARCH("CVT",A127)))</formula>
    </cfRule>
  </conditionalFormatting>
  <conditionalFormatting sqref="B73:D74">
    <cfRule type="containsText" dxfId="564" priority="905" operator="containsText" text="DHPR">
      <formula>NOT(ISERROR(SEARCH("DHPR",B73)))</formula>
    </cfRule>
    <cfRule type="containsText" dxfId="563" priority="906" operator="containsText" text="PLIS">
      <formula>NOT(ISERROR(SEARCH("PLIS",B73)))</formula>
    </cfRule>
    <cfRule type="containsText" dxfId="562" priority="904" operator="containsText" text="HPFB">
      <formula>NOT(ISERROR(SEARCH("HPFB",B73)))</formula>
    </cfRule>
    <cfRule type="containsText" dxfId="561" priority="903" operator="containsText" text="CVT">
      <formula>NOT(ISERROR(SEARCH("CVT",B73)))</formula>
    </cfRule>
    <cfRule type="containsText" dxfId="560" priority="902" operator="containsText" text="PRIME">
      <formula>NOT(ISERROR(SEARCH("PRIME",B73)))</formula>
    </cfRule>
  </conditionalFormatting>
  <conditionalFormatting sqref="B80:F114">
    <cfRule type="containsText" dxfId="559" priority="316" operator="containsText" text="PLIS">
      <formula>NOT(ISERROR(SEARCH("PLIS",B80)))</formula>
    </cfRule>
    <cfRule type="containsText" dxfId="558" priority="315" operator="containsText" text="DHPR">
      <formula>NOT(ISERROR(SEARCH("DHPR",B80)))</formula>
    </cfRule>
    <cfRule type="containsText" dxfId="557" priority="314" operator="containsText" text="HPFB">
      <formula>NOT(ISERROR(SEARCH("HPFB",B80)))</formula>
    </cfRule>
    <cfRule type="containsText" dxfId="556" priority="313" operator="containsText" text="CVT">
      <formula>NOT(ISERROR(SEARCH("CVT",B80)))</formula>
    </cfRule>
    <cfRule type="containsText" dxfId="555" priority="312" operator="containsText" text="PRIME">
      <formula>NOT(ISERROR(SEARCH("PRIME",B80)))</formula>
    </cfRule>
  </conditionalFormatting>
  <conditionalFormatting sqref="B116:F126">
    <cfRule type="containsText" dxfId="554" priority="89" operator="containsText" text="PLIS">
      <formula>NOT(ISERROR(SEARCH("PLIS",B116)))</formula>
    </cfRule>
    <cfRule type="containsText" dxfId="553" priority="88" operator="containsText" text="DHPR">
      <formula>NOT(ISERROR(SEARCH("DHPR",B116)))</formula>
    </cfRule>
    <cfRule type="containsText" dxfId="552" priority="87" operator="containsText" text="HPFB">
      <formula>NOT(ISERROR(SEARCH("HPFB",B116)))</formula>
    </cfRule>
    <cfRule type="containsText" dxfId="551" priority="86" operator="containsText" text="CVT">
      <formula>NOT(ISERROR(SEARCH("CVT",B116)))</formula>
    </cfRule>
    <cfRule type="containsText" dxfId="550" priority="85" operator="containsText" text="PRIME">
      <formula>NOT(ISERROR(SEARCH("PRIME",B116)))</formula>
    </cfRule>
  </conditionalFormatting>
  <conditionalFormatting sqref="B79:AZ79 H80:N80 AF80:AZ80 O80:R81 T92:AZ93 H104:L104 Z104:AZ114 L105:L109 H110:I110 K110:L110 I111:L111 A115:AZ115">
    <cfRule type="containsText" dxfId="549" priority="911" operator="containsText" text="PLIS">
      <formula>NOT(ISERROR(SEARCH("PLIS",A79)))</formula>
    </cfRule>
    <cfRule type="containsText" dxfId="548" priority="910" operator="containsText" text="DHPR">
      <formula>NOT(ISERROR(SEARCH("DHPR",A79)))</formula>
    </cfRule>
    <cfRule type="containsText" dxfId="547" priority="909" operator="containsText" text="HPFB">
      <formula>NOT(ISERROR(SEARCH("HPFB",A79)))</formula>
    </cfRule>
    <cfRule type="containsText" dxfId="546" priority="908" operator="containsText" text="CVT">
      <formula>NOT(ISERROR(SEARCH("CVT",A79)))</formula>
    </cfRule>
    <cfRule type="containsText" dxfId="545" priority="907" operator="containsText" text="PRIME">
      <formula>NOT(ISERROR(SEARCH("PRIME",A79)))</formula>
    </cfRule>
  </conditionalFormatting>
  <conditionalFormatting sqref="C58:C65">
    <cfRule type="containsText" dxfId="544" priority="1254" operator="containsText" text="PRIME">
      <formula>NOT(ISERROR(SEARCH("PRIME",C58)))</formula>
    </cfRule>
    <cfRule type="containsText" dxfId="543" priority="1255" operator="containsText" text="CVT">
      <formula>NOT(ISERROR(SEARCH("CVT",C58)))</formula>
    </cfRule>
    <cfRule type="containsText" dxfId="542" priority="1256" operator="containsText" text="HPFB">
      <formula>NOT(ISERROR(SEARCH("HPFB",C58)))</formula>
    </cfRule>
    <cfRule type="containsText" dxfId="541" priority="1257" operator="containsText" text="DHPR">
      <formula>NOT(ISERROR(SEARCH("DHPR",C58)))</formula>
    </cfRule>
    <cfRule type="containsText" dxfId="540" priority="1258" operator="containsText" text="PLIS">
      <formula>NOT(ISERROR(SEARCH("PLIS",C58)))</formula>
    </cfRule>
  </conditionalFormatting>
  <conditionalFormatting sqref="C34:S43">
    <cfRule type="containsText" dxfId="539" priority="1337" operator="containsText" text="DHPR">
      <formula>NOT(ISERROR(SEARCH("DHPR",C34)))</formula>
    </cfRule>
    <cfRule type="containsText" dxfId="538" priority="1336" operator="containsText" text="HPFB">
      <formula>NOT(ISERROR(SEARCH("HPFB",C34)))</formula>
    </cfRule>
    <cfRule type="containsText" dxfId="537" priority="1334" operator="containsText" text="PRIME">
      <formula>NOT(ISERROR(SEARCH("PRIME",C34)))</formula>
    </cfRule>
    <cfRule type="containsText" dxfId="536" priority="1335" operator="containsText" text="CVT">
      <formula>NOT(ISERROR(SEARCH("CVT",C34)))</formula>
    </cfRule>
    <cfRule type="containsText" dxfId="535" priority="1338" operator="containsText" text="PLIS">
      <formula>NOT(ISERROR(SEARCH("PLIS",C34)))</formula>
    </cfRule>
  </conditionalFormatting>
  <conditionalFormatting sqref="D58:D61">
    <cfRule type="containsText" dxfId="534" priority="1238" operator="containsText" text="PLIS">
      <formula>NOT(ISERROR(SEARCH("PLIS",D58)))</formula>
    </cfRule>
    <cfRule type="containsText" dxfId="533" priority="1237" operator="containsText" text="DHPR">
      <formula>NOT(ISERROR(SEARCH("DHPR",D58)))</formula>
    </cfRule>
    <cfRule type="containsText" dxfId="532" priority="1236" operator="containsText" text="HPFB">
      <formula>NOT(ISERROR(SEARCH("HPFB",D58)))</formula>
    </cfRule>
    <cfRule type="containsText" dxfId="531" priority="1235" operator="containsText" text="CVT">
      <formula>NOT(ISERROR(SEARCH("CVT",D58)))</formula>
    </cfRule>
    <cfRule type="containsText" dxfId="530" priority="1234" operator="containsText" text="PRIME">
      <formula>NOT(ISERROR(SEARCH("PRIME",D58)))</formula>
    </cfRule>
  </conditionalFormatting>
  <conditionalFormatting sqref="D64:F66">
    <cfRule type="containsText" dxfId="529" priority="1221" operator="containsText" text="HPFB">
      <formula>NOT(ISERROR(SEARCH("HPFB",D64)))</formula>
    </cfRule>
    <cfRule type="containsText" dxfId="528" priority="1220" operator="containsText" text="CVT">
      <formula>NOT(ISERROR(SEARCH("CVT",D64)))</formula>
    </cfRule>
    <cfRule type="containsText" dxfId="527" priority="1222" operator="containsText" text="DHPR">
      <formula>NOT(ISERROR(SEARCH("DHPR",D64)))</formula>
    </cfRule>
    <cfRule type="containsText" dxfId="526" priority="1223" operator="containsText" text="PLIS">
      <formula>NOT(ISERROR(SEARCH("PLIS",D64)))</formula>
    </cfRule>
    <cfRule type="containsText" dxfId="525" priority="1219" operator="containsText" text="PRIME">
      <formula>NOT(ISERROR(SEARCH("PRIME",D64)))</formula>
    </cfRule>
  </conditionalFormatting>
  <conditionalFormatting sqref="E57:E58">
    <cfRule type="containsText" dxfId="524" priority="1224" operator="containsText" text="PRIME">
      <formula>NOT(ISERROR(SEARCH("PRIME",E57)))</formula>
    </cfRule>
    <cfRule type="containsText" dxfId="523" priority="1225" operator="containsText" text="CVT">
      <formula>NOT(ISERROR(SEARCH("CVT",E57)))</formula>
    </cfRule>
    <cfRule type="containsText" dxfId="522" priority="1226" operator="containsText" text="HPFB">
      <formula>NOT(ISERROR(SEARCH("HPFB",E57)))</formula>
    </cfRule>
    <cfRule type="containsText" dxfId="521" priority="1227" operator="containsText" text="DHPR">
      <formula>NOT(ISERROR(SEARCH("DHPR",E57)))</formula>
    </cfRule>
    <cfRule type="containsText" dxfId="520" priority="1228" operator="containsText" text="PLIS">
      <formula>NOT(ISERROR(SEARCH("PLIS",E57)))</formula>
    </cfRule>
  </conditionalFormatting>
  <conditionalFormatting sqref="E61:E63">
    <cfRule type="containsText" dxfId="519" priority="1218" operator="containsText" text="PLIS">
      <formula>NOT(ISERROR(SEARCH("PLIS",E61)))</formula>
    </cfRule>
    <cfRule type="containsText" dxfId="518" priority="1217" operator="containsText" text="DHPR">
      <formula>NOT(ISERROR(SEARCH("DHPR",E61)))</formula>
    </cfRule>
    <cfRule type="containsText" dxfId="517" priority="1216" operator="containsText" text="HPFB">
      <formula>NOT(ISERROR(SEARCH("HPFB",E61)))</formula>
    </cfRule>
    <cfRule type="containsText" dxfId="516" priority="1215" operator="containsText" text="CVT">
      <formula>NOT(ISERROR(SEARCH("CVT",E61)))</formula>
    </cfRule>
    <cfRule type="containsText" dxfId="515" priority="1214" operator="containsText" text="PRIME">
      <formula>NOT(ISERROR(SEARCH("PRIME",E61)))</formula>
    </cfRule>
  </conditionalFormatting>
  <conditionalFormatting sqref="E74">
    <cfRule type="containsText" dxfId="514" priority="900" operator="containsText" text="DHPR">
      <formula>NOT(ISERROR(SEARCH("DHPR",E74)))</formula>
    </cfRule>
    <cfRule type="containsText" dxfId="513" priority="897" operator="containsText" text="PRIME">
      <formula>NOT(ISERROR(SEARCH("PRIME",E74)))</formula>
    </cfRule>
    <cfRule type="containsText" dxfId="512" priority="901" operator="containsText" text="PLIS">
      <formula>NOT(ISERROR(SEARCH("PLIS",E74)))</formula>
    </cfRule>
    <cfRule type="containsText" dxfId="511" priority="899" operator="containsText" text="HPFB">
      <formula>NOT(ISERROR(SEARCH("HPFB",E74)))</formula>
    </cfRule>
    <cfRule type="containsText" dxfId="510" priority="898" operator="containsText" text="CVT">
      <formula>NOT(ISERROR(SEARCH("CVT",E74)))</formula>
    </cfRule>
  </conditionalFormatting>
  <conditionalFormatting sqref="F1:F10 G2:G9 K3:K4 I3:I8 H3:H9 M6:Q6 P7:P8">
    <cfRule type="containsText" dxfId="509" priority="1512" operator="containsText" text="Bid">
      <formula>NOT(ISERROR(SEARCH("Bid",F1)))</formula>
    </cfRule>
  </conditionalFormatting>
  <conditionalFormatting sqref="F56:F63 D63 A67:BC67 BA68:BC99">
    <cfRule type="containsText" dxfId="508" priority="1272" operator="containsText" text="DHPR">
      <formula>NOT(ISERROR(SEARCH("DHPR",A56)))</formula>
    </cfRule>
    <cfRule type="containsText" dxfId="507" priority="1271" operator="containsText" text="HPFB">
      <formula>NOT(ISERROR(SEARCH("HPFB",A56)))</formula>
    </cfRule>
    <cfRule type="containsText" dxfId="506" priority="1270" operator="containsText" text="CVT">
      <formula>NOT(ISERROR(SEARCH("CVT",A56)))</formula>
    </cfRule>
    <cfRule type="containsText" dxfId="505" priority="1269" operator="containsText" text="PRIME">
      <formula>NOT(ISERROR(SEARCH("PRIME",A56)))</formula>
    </cfRule>
    <cfRule type="containsText" dxfId="504" priority="1273" operator="containsText" text="PLIS">
      <formula>NOT(ISERROR(SEARCH("PLIS",A56)))</formula>
    </cfRule>
  </conditionalFormatting>
  <conditionalFormatting sqref="G12:G21">
    <cfRule type="containsText" dxfId="503" priority="1482" operator="containsText" text="Bid">
      <formula>NOT(ISERROR(SEARCH("Bid",G12)))</formula>
    </cfRule>
  </conditionalFormatting>
  <conditionalFormatting sqref="G23:G32">
    <cfRule type="containsText" dxfId="502" priority="1445" operator="containsText" text="Bid">
      <formula>NOT(ISERROR(SEARCH("Bid",G23)))</formula>
    </cfRule>
  </conditionalFormatting>
  <conditionalFormatting sqref="G34:G43">
    <cfRule type="containsText" dxfId="501" priority="1355" operator="containsText" text="Bid">
      <formula>NOT(ISERROR(SEARCH("Bid",G34)))</formula>
    </cfRule>
  </conditionalFormatting>
  <conditionalFormatting sqref="G45:G54">
    <cfRule type="containsText" dxfId="500" priority="1323" operator="containsText" text="Bid">
      <formula>NOT(ISERROR(SEARCH("Bid",G45)))</formula>
    </cfRule>
  </conditionalFormatting>
  <conditionalFormatting sqref="G56:G66">
    <cfRule type="containsText" dxfId="499" priority="1208" operator="containsText" text="HPFB">
      <formula>NOT(ISERROR(SEARCH("HPFB",G56)))</formula>
    </cfRule>
    <cfRule type="containsText" dxfId="498" priority="1207" operator="containsText" text="CVT">
      <formula>NOT(ISERROR(SEARCH("CVT",G56)))</formula>
    </cfRule>
    <cfRule type="containsText" dxfId="497" priority="1206" operator="containsText" text="PRIME">
      <formula>NOT(ISERROR(SEARCH("PRIME",G56)))</formula>
    </cfRule>
    <cfRule type="containsText" dxfId="496" priority="1209" operator="containsText" text="DHPR">
      <formula>NOT(ISERROR(SEARCH("DHPR",G56)))</formula>
    </cfRule>
    <cfRule type="containsText" dxfId="495" priority="1211" operator="containsText" text="Bid">
      <formula>NOT(ISERROR(SEARCH("Bid",G56)))</formula>
    </cfRule>
    <cfRule type="containsText" dxfId="494" priority="1210" operator="containsText" text="PLIS">
      <formula>NOT(ISERROR(SEARCH("PLIS",G56)))</formula>
    </cfRule>
  </conditionalFormatting>
  <conditionalFormatting sqref="G69:G78">
    <cfRule type="containsText" dxfId="493" priority="892" operator="containsText" text="CVT">
      <formula>NOT(ISERROR(SEARCH("CVT",G69)))</formula>
    </cfRule>
    <cfRule type="containsText" dxfId="492" priority="896" operator="containsText" text="Bid">
      <formula>NOT(ISERROR(SEARCH("Bid",G69)))</formula>
    </cfRule>
    <cfRule type="containsText" dxfId="491" priority="895" operator="containsText" text="PLIS">
      <formula>NOT(ISERROR(SEARCH("PLIS",G69)))</formula>
    </cfRule>
    <cfRule type="containsText" dxfId="490" priority="894" operator="containsText" text="DHPR">
      <formula>NOT(ISERROR(SEARCH("DHPR",G69)))</formula>
    </cfRule>
    <cfRule type="containsText" dxfId="489" priority="893" operator="containsText" text="HPFB">
      <formula>NOT(ISERROR(SEARCH("HPFB",G69)))</formula>
    </cfRule>
    <cfRule type="containsText" dxfId="488" priority="891" operator="containsText" text="PRIME">
      <formula>NOT(ISERROR(SEARCH("PRIME",G69)))</formula>
    </cfRule>
  </conditionalFormatting>
  <conditionalFormatting sqref="G70:G78">
    <cfRule type="containsText" dxfId="487" priority="890" operator="containsText" text="Bid">
      <formula>NOT(ISERROR(SEARCH("Bid",G70)))</formula>
    </cfRule>
  </conditionalFormatting>
  <conditionalFormatting sqref="G81:G90">
    <cfRule type="containsText" dxfId="486" priority="773" operator="containsText" text="PRIME">
      <formula>NOT(ISERROR(SEARCH("PRIME",G81)))</formula>
    </cfRule>
    <cfRule type="containsText" dxfId="485" priority="778" operator="containsText" text="Bid">
      <formula>NOT(ISERROR(SEARCH("Bid",G81)))</formula>
    </cfRule>
    <cfRule type="containsText" dxfId="484" priority="777" operator="containsText" text="PLIS">
      <formula>NOT(ISERROR(SEARCH("PLIS",G81)))</formula>
    </cfRule>
    <cfRule type="containsText" dxfId="483" priority="776" operator="containsText" text="DHPR">
      <formula>NOT(ISERROR(SEARCH("DHPR",G81)))</formula>
    </cfRule>
    <cfRule type="containsText" dxfId="482" priority="775" operator="containsText" text="HPFB">
      <formula>NOT(ISERROR(SEARCH("HPFB",G81)))</formula>
    </cfRule>
    <cfRule type="containsText" dxfId="481" priority="774" operator="containsText" text="CVT">
      <formula>NOT(ISERROR(SEARCH("CVT",G81)))</formula>
    </cfRule>
  </conditionalFormatting>
  <conditionalFormatting sqref="G82:G90">
    <cfRule type="containsText" dxfId="480" priority="772" operator="containsText" text="Bid">
      <formula>NOT(ISERROR(SEARCH("Bid",G82)))</formula>
    </cfRule>
  </conditionalFormatting>
  <conditionalFormatting sqref="G93:G102">
    <cfRule type="containsText" dxfId="479" priority="574" operator="containsText" text="PRIME">
      <formula>NOT(ISERROR(SEARCH("PRIME",G93)))</formula>
    </cfRule>
    <cfRule type="containsText" dxfId="478" priority="578" operator="containsText" text="PLIS">
      <formula>NOT(ISERROR(SEARCH("PLIS",G93)))</formula>
    </cfRule>
    <cfRule type="containsText" dxfId="477" priority="575" operator="containsText" text="CVT">
      <formula>NOT(ISERROR(SEARCH("CVT",G93)))</formula>
    </cfRule>
    <cfRule type="containsText" dxfId="476" priority="576" operator="containsText" text="HPFB">
      <formula>NOT(ISERROR(SEARCH("HPFB",G93)))</formula>
    </cfRule>
    <cfRule type="containsText" dxfId="475" priority="577" operator="containsText" text="DHPR">
      <formula>NOT(ISERROR(SEARCH("DHPR",G93)))</formula>
    </cfRule>
  </conditionalFormatting>
  <conditionalFormatting sqref="G93:G103">
    <cfRule type="containsText" dxfId="474" priority="579" operator="containsText" text="Bid">
      <formula>NOT(ISERROR(SEARCH("Bid",G93)))</formula>
    </cfRule>
  </conditionalFormatting>
  <conditionalFormatting sqref="G94:G102">
    <cfRule type="containsText" dxfId="473" priority="573" operator="containsText" text="Bid">
      <formula>NOT(ISERROR(SEARCH("Bid",G94)))</formula>
    </cfRule>
  </conditionalFormatting>
  <conditionalFormatting sqref="G103">
    <cfRule type="containsText" dxfId="472" priority="586" operator="containsText" text="Bid">
      <formula>NOT(ISERROR(SEARCH("Bid",G103)))</formula>
    </cfRule>
  </conditionalFormatting>
  <conditionalFormatting sqref="G105:G114">
    <cfRule type="containsText" dxfId="471" priority="307" operator="containsText" text="CVT">
      <formula>NOT(ISERROR(SEARCH("CVT",G105)))</formula>
    </cfRule>
    <cfRule type="containsText" dxfId="470" priority="306" operator="containsText" text="PRIME">
      <formula>NOT(ISERROR(SEARCH("PRIME",G105)))</formula>
    </cfRule>
    <cfRule type="containsText" dxfId="469" priority="308" operator="containsText" text="HPFB">
      <formula>NOT(ISERROR(SEARCH("HPFB",G105)))</formula>
    </cfRule>
    <cfRule type="containsText" dxfId="468" priority="310" operator="containsText" text="PLIS">
      <formula>NOT(ISERROR(SEARCH("PLIS",G105)))</formula>
    </cfRule>
    <cfRule type="containsText" dxfId="467" priority="311" operator="containsText" text="Bid">
      <formula>NOT(ISERROR(SEARCH("Bid",G105)))</formula>
    </cfRule>
    <cfRule type="containsText" dxfId="466" priority="309" operator="containsText" text="DHPR">
      <formula>NOT(ISERROR(SEARCH("DHPR",G105)))</formula>
    </cfRule>
  </conditionalFormatting>
  <conditionalFormatting sqref="G106:G114">
    <cfRule type="containsText" dxfId="465" priority="305" operator="containsText" text="Bid">
      <formula>NOT(ISERROR(SEARCH("Bid",G106)))</formula>
    </cfRule>
  </conditionalFormatting>
  <conditionalFormatting sqref="G117:G126">
    <cfRule type="containsText" dxfId="464" priority="79" operator="containsText" text="PRIME">
      <formula>NOT(ISERROR(SEARCH("PRIME",G117)))</formula>
    </cfRule>
    <cfRule type="containsText" dxfId="463" priority="80" operator="containsText" text="CVT">
      <formula>NOT(ISERROR(SEARCH("CVT",G117)))</formula>
    </cfRule>
    <cfRule type="containsText" dxfId="462" priority="84" operator="containsText" text="Bid">
      <formula>NOT(ISERROR(SEARCH("Bid",G117)))</formula>
    </cfRule>
    <cfRule type="containsText" dxfId="461" priority="81" operator="containsText" text="HPFB">
      <formula>NOT(ISERROR(SEARCH("HPFB",G117)))</formula>
    </cfRule>
    <cfRule type="containsText" dxfId="460" priority="82" operator="containsText" text="DHPR">
      <formula>NOT(ISERROR(SEARCH("DHPR",G117)))</formula>
    </cfRule>
    <cfRule type="containsText" dxfId="459" priority="83" operator="containsText" text="PLIS">
      <formula>NOT(ISERROR(SEARCH("PLIS",G117)))</formula>
    </cfRule>
  </conditionalFormatting>
  <conditionalFormatting sqref="G118:G126">
    <cfRule type="containsText" dxfId="458" priority="78" operator="containsText" text="Bid">
      <formula>NOT(ISERROR(SEARCH("Bid",G118)))</formula>
    </cfRule>
  </conditionalFormatting>
  <conditionalFormatting sqref="G103:AZ103">
    <cfRule type="containsText" dxfId="457" priority="584" operator="containsText" text="DHPR">
      <formula>NOT(ISERROR(SEARCH("DHPR",G103)))</formula>
    </cfRule>
    <cfRule type="containsText" dxfId="456" priority="583" operator="containsText" text="HPFB">
      <formula>NOT(ISERROR(SEARCH("HPFB",G103)))</formula>
    </cfRule>
    <cfRule type="containsText" dxfId="455" priority="582" operator="containsText" text="CVT">
      <formula>NOT(ISERROR(SEARCH("CVT",G103)))</formula>
    </cfRule>
    <cfRule type="containsText" dxfId="454" priority="581" operator="containsText" text="PRIME">
      <formula>NOT(ISERROR(SEARCH("PRIME",G103)))</formula>
    </cfRule>
    <cfRule type="containsText" dxfId="453" priority="585" operator="containsText" text="PLIS">
      <formula>NOT(ISERROR(SEARCH("PLIS",G103)))</formula>
    </cfRule>
  </conditionalFormatting>
  <conditionalFormatting sqref="H88:H90">
    <cfRule type="containsText" dxfId="452" priority="765" operator="containsText" text="DHPR">
      <formula>NOT(ISERROR(SEARCH("DHPR",H88)))</formula>
    </cfRule>
    <cfRule type="containsText" dxfId="451" priority="766" operator="containsText" text="PLIS">
      <formula>NOT(ISERROR(SEARCH("PLIS",H88)))</formula>
    </cfRule>
  </conditionalFormatting>
  <conditionalFormatting sqref="H108:H109">
    <cfRule type="containsText" dxfId="450" priority="289" operator="containsText" text="PLIS">
      <formula>NOT(ISERROR(SEARCH("PLIS",H108)))</formula>
    </cfRule>
    <cfRule type="containsText" dxfId="449" priority="288" operator="containsText" text="DHPR">
      <formula>NOT(ISERROR(SEARCH("DHPR",H108)))</formula>
    </cfRule>
    <cfRule type="containsText" dxfId="448" priority="287" operator="containsText" text="HPFB">
      <formula>NOT(ISERROR(SEARCH("HPFB",H108)))</formula>
    </cfRule>
    <cfRule type="containsText" dxfId="447" priority="286" operator="containsText" text="CVT">
      <formula>NOT(ISERROR(SEARCH("CVT",H108)))</formula>
    </cfRule>
    <cfRule type="containsText" dxfId="446" priority="285" operator="containsText" text="PRIME">
      <formula>NOT(ISERROR(SEARCH("PRIME",H108)))</formula>
    </cfRule>
  </conditionalFormatting>
  <conditionalFormatting sqref="H105:K107">
    <cfRule type="containsText" dxfId="445" priority="226" operator="containsText" text="CVT">
      <formula>NOT(ISERROR(SEARCH("CVT",H105)))</formula>
    </cfRule>
    <cfRule type="containsText" dxfId="444" priority="229" operator="containsText" text="PLIS">
      <formula>NOT(ISERROR(SEARCH("PLIS",H105)))</formula>
    </cfRule>
    <cfRule type="containsText" dxfId="443" priority="228" operator="containsText" text="DHPR">
      <formula>NOT(ISERROR(SEARCH("DHPR",H105)))</formula>
    </cfRule>
    <cfRule type="containsText" dxfId="442" priority="225" operator="containsText" text="PRIME">
      <formula>NOT(ISERROR(SEARCH("PRIME",H105)))</formula>
    </cfRule>
    <cfRule type="containsText" dxfId="441" priority="227" operator="containsText" text="HPFB">
      <formula>NOT(ISERROR(SEARCH("HPFB",H105)))</formula>
    </cfRule>
  </conditionalFormatting>
  <conditionalFormatting sqref="H58:L66">
    <cfRule type="containsText" dxfId="440" priority="1183" operator="containsText" text="HPFB">
      <formula>NOT(ISERROR(SEARCH("HPFB",H58)))</formula>
    </cfRule>
    <cfRule type="containsText" dxfId="439" priority="1182" operator="containsText" text="CVT">
      <formula>NOT(ISERROR(SEARCH("CVT",H58)))</formula>
    </cfRule>
    <cfRule type="containsText" dxfId="438" priority="1181" operator="containsText" text="PRIME">
      <formula>NOT(ISERROR(SEARCH("PRIME",H58)))</formula>
    </cfRule>
    <cfRule type="containsText" dxfId="437" priority="1185" operator="containsText" text="PLIS">
      <formula>NOT(ISERROR(SEARCH("PLIS",H58)))</formula>
    </cfRule>
    <cfRule type="containsText" dxfId="436" priority="1184" operator="containsText" text="DHPR">
      <formula>NOT(ISERROR(SEARCH("DHPR",H58)))</formula>
    </cfRule>
  </conditionalFormatting>
  <conditionalFormatting sqref="H68:L78">
    <cfRule type="containsText" dxfId="435" priority="882" operator="containsText" text="HPFB">
      <formula>NOT(ISERROR(SEARCH("HPFB",H68)))</formula>
    </cfRule>
    <cfRule type="containsText" dxfId="434" priority="881" operator="containsText" text="CVT">
      <formula>NOT(ISERROR(SEARCH("CVT",H68)))</formula>
    </cfRule>
    <cfRule type="containsText" dxfId="433" priority="880" operator="containsText" text="PRIME">
      <formula>NOT(ISERROR(SEARCH("PRIME",H68)))</formula>
    </cfRule>
    <cfRule type="containsText" dxfId="432" priority="884" operator="containsText" text="PLIS">
      <formula>NOT(ISERROR(SEARCH("PLIS",H68)))</formula>
    </cfRule>
    <cfRule type="containsText" dxfId="431" priority="883" operator="containsText" text="DHPR">
      <formula>NOT(ISERROR(SEARCH("DHPR",H68)))</formula>
    </cfRule>
  </conditionalFormatting>
  <conditionalFormatting sqref="H81:L86">
    <cfRule type="containsText" dxfId="430" priority="711" operator="containsText" text="PLIS">
      <formula>NOT(ISERROR(SEARCH("PLIS",H81)))</formula>
    </cfRule>
    <cfRule type="containsText" dxfId="429" priority="710" operator="containsText" text="DHPR">
      <formula>NOT(ISERROR(SEARCH("DHPR",H81)))</formula>
    </cfRule>
  </conditionalFormatting>
  <conditionalFormatting sqref="H81:L91">
    <cfRule type="containsText" dxfId="428" priority="704" operator="containsText" text="HPFB">
      <formula>NOT(ISERROR(SEARCH("HPFB",H81)))</formula>
    </cfRule>
    <cfRule type="containsText" dxfId="427" priority="703" operator="containsText" text="CVT">
      <formula>NOT(ISERROR(SEARCH("CVT",H81)))</formula>
    </cfRule>
    <cfRule type="containsText" dxfId="426" priority="702" operator="containsText" text="PRIME">
      <formula>NOT(ISERROR(SEARCH("PRIME",H81)))</formula>
    </cfRule>
  </conditionalFormatting>
  <conditionalFormatting sqref="H112:L114">
    <cfRule type="containsText" dxfId="425" priority="250" operator="containsText" text="PRIME">
      <formula>NOT(ISERROR(SEARCH("PRIME",H112)))</formula>
    </cfRule>
    <cfRule type="containsText" dxfId="424" priority="251" operator="containsText" text="CVT">
      <formula>NOT(ISERROR(SEARCH("CVT",H112)))</formula>
    </cfRule>
    <cfRule type="containsText" dxfId="423" priority="252" operator="containsText" text="HPFB">
      <formula>NOT(ISERROR(SEARCH("HPFB",H112)))</formula>
    </cfRule>
    <cfRule type="containsText" dxfId="422" priority="254" operator="containsText" text="PLIS">
      <formula>NOT(ISERROR(SEARCH("PLIS",H112)))</formula>
    </cfRule>
    <cfRule type="containsText" dxfId="421" priority="253" operator="containsText" text="DHPR">
      <formula>NOT(ISERROR(SEARCH("DHPR",H112)))</formula>
    </cfRule>
  </conditionalFormatting>
  <conditionalFormatting sqref="H116:L126">
    <cfRule type="containsText" dxfId="420" priority="9" operator="containsText" text="CVT">
      <formula>NOT(ISERROR(SEARCH("CVT",H116)))</formula>
    </cfRule>
    <cfRule type="containsText" dxfId="419" priority="12" operator="containsText" text="PLIS">
      <formula>NOT(ISERROR(SEARCH("PLIS",H116)))</formula>
    </cfRule>
    <cfRule type="containsText" dxfId="418" priority="11" operator="containsText" text="DHPR">
      <formula>NOT(ISERROR(SEARCH("DHPR",H116)))</formula>
    </cfRule>
    <cfRule type="containsText" dxfId="417" priority="10" operator="containsText" text="HPFB">
      <formula>NOT(ISERROR(SEARCH("HPFB",H116)))</formula>
    </cfRule>
    <cfRule type="containsText" dxfId="416" priority="8" operator="containsText" text="PRIME">
      <formula>NOT(ISERROR(SEARCH("PRIME",H116)))</formula>
    </cfRule>
  </conditionalFormatting>
  <conditionalFormatting sqref="I88:I89">
    <cfRule type="containsText" dxfId="415" priority="755" operator="containsText" text="DHPR">
      <formula>NOT(ISERROR(SEARCH("DHPR",I88)))</formula>
    </cfRule>
    <cfRule type="containsText" dxfId="414" priority="756" operator="containsText" text="PLIS">
      <formula>NOT(ISERROR(SEARCH("PLIS",I88)))</formula>
    </cfRule>
  </conditionalFormatting>
  <conditionalFormatting sqref="I109">
    <cfRule type="containsText" dxfId="413" priority="274" operator="containsText" text="PLIS">
      <formula>NOT(ISERROR(SEARCH("PLIS",I109)))</formula>
    </cfRule>
    <cfRule type="containsText" dxfId="412" priority="273" operator="containsText" text="DHPR">
      <formula>NOT(ISERROR(SEARCH("DHPR",I109)))</formula>
    </cfRule>
    <cfRule type="containsText" dxfId="411" priority="271" operator="containsText" text="CVT">
      <formula>NOT(ISERROR(SEARCH("CVT",I109)))</formula>
    </cfRule>
    <cfRule type="containsText" dxfId="410" priority="272" operator="containsText" text="HPFB">
      <formula>NOT(ISERROR(SEARCH("HPFB",I109)))</formula>
    </cfRule>
    <cfRule type="containsText" dxfId="409" priority="270" operator="containsText" text="PRIME">
      <formula>NOT(ISERROR(SEARCH("PRIME",I109)))</formula>
    </cfRule>
  </conditionalFormatting>
  <conditionalFormatting sqref="I90:K90">
    <cfRule type="containsText" dxfId="408" priority="725" operator="containsText" text="DHPR">
      <formula>NOT(ISERROR(SEARCH("DHPR",I90)))</formula>
    </cfRule>
    <cfRule type="containsText" dxfId="407" priority="726" operator="containsText" text="PLIS">
      <formula>NOT(ISERROR(SEARCH("PLIS",I90)))</formula>
    </cfRule>
  </conditionalFormatting>
  <conditionalFormatting sqref="I108:K108">
    <cfRule type="containsText" dxfId="406" priority="249" operator="containsText" text="PLIS">
      <formula>NOT(ISERROR(SEARCH("PLIS",I108)))</formula>
    </cfRule>
    <cfRule type="containsText" dxfId="405" priority="248" operator="containsText" text="DHPR">
      <formula>NOT(ISERROR(SEARCH("DHPR",I108)))</formula>
    </cfRule>
    <cfRule type="containsText" dxfId="404" priority="245" operator="containsText" text="PRIME">
      <formula>NOT(ISERROR(SEARCH("PRIME",I108)))</formula>
    </cfRule>
    <cfRule type="containsText" dxfId="403" priority="246" operator="containsText" text="CVT">
      <formula>NOT(ISERROR(SEARCH("CVT",I108)))</formula>
    </cfRule>
    <cfRule type="containsText" dxfId="402" priority="247" operator="containsText" text="HPFB">
      <formula>NOT(ISERROR(SEARCH("HPFB",I108)))</formula>
    </cfRule>
  </conditionalFormatting>
  <conditionalFormatting sqref="J2:J6">
    <cfRule type="containsText" dxfId="401" priority="1510" operator="containsText" text="Bid">
      <formula>NOT(ISERROR(SEARCH("Bid",J2)))</formula>
    </cfRule>
  </conditionalFormatting>
  <conditionalFormatting sqref="J87:J89">
    <cfRule type="containsText" dxfId="400" priority="731" operator="containsText" text="PLIS">
      <formula>NOT(ISERROR(SEARCH("PLIS",J87)))</formula>
    </cfRule>
    <cfRule type="containsText" dxfId="399" priority="730" operator="containsText" text="DHPR">
      <formula>NOT(ISERROR(SEARCH("DHPR",J87)))</formula>
    </cfRule>
  </conditionalFormatting>
  <conditionalFormatting sqref="J109:J110">
    <cfRule type="containsText" dxfId="398" priority="263" operator="containsText" text="DHPR">
      <formula>NOT(ISERROR(SEARCH("DHPR",J109)))</formula>
    </cfRule>
    <cfRule type="containsText" dxfId="397" priority="262" operator="containsText" text="HPFB">
      <formula>NOT(ISERROR(SEARCH("HPFB",J109)))</formula>
    </cfRule>
    <cfRule type="containsText" dxfId="396" priority="261" operator="containsText" text="CVT">
      <formula>NOT(ISERROR(SEARCH("CVT",J109)))</formula>
    </cfRule>
    <cfRule type="containsText" dxfId="395" priority="260" operator="containsText" text="PRIME">
      <formula>NOT(ISERROR(SEARCH("PRIME",J109)))</formula>
    </cfRule>
    <cfRule type="containsText" dxfId="394" priority="264" operator="containsText" text="PLIS">
      <formula>NOT(ISERROR(SEARCH("PLIS",J109)))</formula>
    </cfRule>
  </conditionalFormatting>
  <conditionalFormatting sqref="J18:L21">
    <cfRule type="containsText" dxfId="393" priority="1472" operator="containsText" text="PRIME">
      <formula>NOT(ISERROR(SEARCH("PRIME",J18)))</formula>
    </cfRule>
    <cfRule type="containsText" dxfId="392" priority="1476" operator="containsText" text="PLIS">
      <formula>NOT(ISERROR(SEARCH("PLIS",J18)))</formula>
    </cfRule>
    <cfRule type="containsText" dxfId="391" priority="1475" operator="containsText" text="DHPR">
      <formula>NOT(ISERROR(SEARCH("DHPR",J18)))</formula>
    </cfRule>
    <cfRule type="containsText" dxfId="390" priority="1474" operator="containsText" text="HPFB">
      <formula>NOT(ISERROR(SEARCH("HPFB",J18)))</formula>
    </cfRule>
    <cfRule type="containsText" dxfId="389" priority="1473" operator="containsText" text="CVT">
      <formula>NOT(ISERROR(SEARCH("CVT",J18)))</formula>
    </cfRule>
  </conditionalFormatting>
  <conditionalFormatting sqref="J93:L102">
    <cfRule type="containsText" dxfId="388" priority="547" operator="containsText" text="PLIS">
      <formula>NOT(ISERROR(SEARCH("PLIS",J93)))</formula>
    </cfRule>
    <cfRule type="containsText" dxfId="387" priority="545" operator="containsText" text="HPFB">
      <formula>NOT(ISERROR(SEARCH("HPFB",J93)))</formula>
    </cfRule>
    <cfRule type="containsText" dxfId="386" priority="543" operator="containsText" text="PRIME">
      <formula>NOT(ISERROR(SEARCH("PRIME",J93)))</formula>
    </cfRule>
    <cfRule type="containsText" dxfId="385" priority="544" operator="containsText" text="CVT">
      <formula>NOT(ISERROR(SEARCH("CVT",J93)))</formula>
    </cfRule>
    <cfRule type="containsText" dxfId="384" priority="546" operator="containsText" text="DHPR">
      <formula>NOT(ISERROR(SEARCH("DHPR",J93)))</formula>
    </cfRule>
  </conditionalFormatting>
  <conditionalFormatting sqref="K7:K10">
    <cfRule type="containsText" dxfId="383" priority="1508" operator="containsText" text="Bid">
      <formula>NOT(ISERROR(SEARCH("Bid",K7)))</formula>
    </cfRule>
  </conditionalFormatting>
  <conditionalFormatting sqref="K89">
    <cfRule type="containsText" dxfId="382" priority="721" operator="containsText" text="PLIS">
      <formula>NOT(ISERROR(SEARCH("PLIS",K89)))</formula>
    </cfRule>
    <cfRule type="containsText" dxfId="381" priority="720" operator="containsText" text="DHPR">
      <formula>NOT(ISERROR(SEARCH("DHPR",K89)))</formula>
    </cfRule>
  </conditionalFormatting>
  <conditionalFormatting sqref="K109">
    <cfRule type="containsText" dxfId="380" priority="239" operator="containsText" text="PLIS">
      <formula>NOT(ISERROR(SEARCH("PLIS",K109)))</formula>
    </cfRule>
    <cfRule type="containsText" dxfId="379" priority="237" operator="containsText" text="HPFB">
      <formula>NOT(ISERROR(SEARCH("HPFB",K109)))</formula>
    </cfRule>
    <cfRule type="containsText" dxfId="378" priority="235" operator="containsText" text="PRIME">
      <formula>NOT(ISERROR(SEARCH("PRIME",K109)))</formula>
    </cfRule>
    <cfRule type="containsText" dxfId="377" priority="236" operator="containsText" text="CVT">
      <formula>NOT(ISERROR(SEARCH("CVT",K109)))</formula>
    </cfRule>
    <cfRule type="containsText" dxfId="376" priority="238" operator="containsText" text="DHPR">
      <formula>NOT(ISERROR(SEARCH("DHPR",K109)))</formula>
    </cfRule>
  </conditionalFormatting>
  <conditionalFormatting sqref="K87:L88">
    <cfRule type="containsText" dxfId="375" priority="706" operator="containsText" text="PLIS">
      <formula>NOT(ISERROR(SEARCH("PLIS",K87)))</formula>
    </cfRule>
    <cfRule type="containsText" dxfId="374" priority="705" operator="containsText" text="DHPR">
      <formula>NOT(ISERROR(SEARCH("DHPR",K87)))</formula>
    </cfRule>
  </conditionalFormatting>
  <conditionalFormatting sqref="L1:L10">
    <cfRule type="containsText" dxfId="373" priority="1505" operator="containsText" text="Bid">
      <formula>NOT(ISERROR(SEARCH("Bid",L1)))</formula>
    </cfRule>
  </conditionalFormatting>
  <conditionalFormatting sqref="M3:M5">
    <cfRule type="containsText" dxfId="372" priority="1501" operator="containsText" text="Bid">
      <formula>NOT(ISERROR(SEARCH("Bid",M3)))</formula>
    </cfRule>
  </conditionalFormatting>
  <conditionalFormatting sqref="M9:M10">
    <cfRule type="containsText" dxfId="371" priority="1499" operator="containsText" text="Bid">
      <formula>NOT(ISERROR(SEARCH("Bid",M9)))</formula>
    </cfRule>
  </conditionalFormatting>
  <conditionalFormatting sqref="M12:M21">
    <cfRule type="containsText" dxfId="370" priority="1464" operator="containsText" text="Bid">
      <formula>NOT(ISERROR(SEARCH("Bid",M12)))</formula>
    </cfRule>
  </conditionalFormatting>
  <conditionalFormatting sqref="M23:M32">
    <cfRule type="containsText" dxfId="369" priority="1437" operator="containsText" text="Bid">
      <formula>NOT(ISERROR(SEARCH("Bid",M23)))</formula>
    </cfRule>
  </conditionalFormatting>
  <conditionalFormatting sqref="M34:M43">
    <cfRule type="containsText" dxfId="368" priority="1347" operator="containsText" text="Bid">
      <formula>NOT(ISERROR(SEARCH("Bid",M34)))</formula>
    </cfRule>
  </conditionalFormatting>
  <conditionalFormatting sqref="M45:M54">
    <cfRule type="containsText" dxfId="367" priority="1315" operator="containsText" text="Bid">
      <formula>NOT(ISERROR(SEARCH("Bid",M45)))</formula>
    </cfRule>
  </conditionalFormatting>
  <conditionalFormatting sqref="M56:M66">
    <cfRule type="containsText" dxfId="366" priority="1174" operator="containsText" text="CVT">
      <formula>NOT(ISERROR(SEARCH("CVT",M56)))</formula>
    </cfRule>
    <cfRule type="containsText" dxfId="365" priority="1173" operator="containsText" text="PRIME">
      <formula>NOT(ISERROR(SEARCH("PRIME",M56)))</formula>
    </cfRule>
    <cfRule type="containsText" dxfId="364" priority="1177" operator="containsText" text="PLIS">
      <formula>NOT(ISERROR(SEARCH("PLIS",M56)))</formula>
    </cfRule>
    <cfRule type="containsText" dxfId="363" priority="1178" operator="containsText" text="Bid">
      <formula>NOT(ISERROR(SEARCH("Bid",M56)))</formula>
    </cfRule>
    <cfRule type="containsText" dxfId="362" priority="1176" operator="containsText" text="DHPR">
      <formula>NOT(ISERROR(SEARCH("DHPR",M56)))</formula>
    </cfRule>
    <cfRule type="containsText" dxfId="361" priority="1175" operator="containsText" text="HPFB">
      <formula>NOT(ISERROR(SEARCH("HPFB",M56)))</formula>
    </cfRule>
  </conditionalFormatting>
  <conditionalFormatting sqref="M69:M78">
    <cfRule type="containsText" dxfId="360" priority="879" operator="containsText" text="Bid">
      <formula>NOT(ISERROR(SEARCH("Bid",M69)))</formula>
    </cfRule>
    <cfRule type="containsText" dxfId="359" priority="876" operator="containsText" text="HPFB">
      <formula>NOT(ISERROR(SEARCH("HPFB",M69)))</formula>
    </cfRule>
    <cfRule type="containsText" dxfId="358" priority="877" operator="containsText" text="DHPR">
      <formula>NOT(ISERROR(SEARCH("DHPR",M69)))</formula>
    </cfRule>
    <cfRule type="containsText" dxfId="357" priority="878" operator="containsText" text="PLIS">
      <formula>NOT(ISERROR(SEARCH("PLIS",M69)))</formula>
    </cfRule>
    <cfRule type="containsText" dxfId="356" priority="874" operator="containsText" text="PRIME">
      <formula>NOT(ISERROR(SEARCH("PRIME",M69)))</formula>
    </cfRule>
    <cfRule type="containsText" dxfId="355" priority="875" operator="containsText" text="CVT">
      <formula>NOT(ISERROR(SEARCH("CVT",M69)))</formula>
    </cfRule>
  </conditionalFormatting>
  <conditionalFormatting sqref="M70:M78">
    <cfRule type="containsText" dxfId="354" priority="873" operator="containsText" text="Bid">
      <formula>NOT(ISERROR(SEARCH("Bid",M70)))</formula>
    </cfRule>
  </conditionalFormatting>
  <conditionalFormatting sqref="M81:M90">
    <cfRule type="containsText" dxfId="353" priority="692" operator="containsText" text="CVT">
      <formula>NOT(ISERROR(SEARCH("CVT",M81)))</formula>
    </cfRule>
    <cfRule type="containsText" dxfId="352" priority="694" operator="containsText" text="DHPR">
      <formula>NOT(ISERROR(SEARCH("DHPR",M81)))</formula>
    </cfRule>
    <cfRule type="containsText" dxfId="351" priority="693" operator="containsText" text="HPFB">
      <formula>NOT(ISERROR(SEARCH("HPFB",M81)))</formula>
    </cfRule>
    <cfRule type="containsText" dxfId="350" priority="691" operator="containsText" text="PRIME">
      <formula>NOT(ISERROR(SEARCH("PRIME",M81)))</formula>
    </cfRule>
    <cfRule type="containsText" dxfId="349" priority="696" operator="containsText" text="Bid">
      <formula>NOT(ISERROR(SEARCH("Bid",M81)))</formula>
    </cfRule>
    <cfRule type="containsText" dxfId="348" priority="695" operator="containsText" text="PLIS">
      <formula>NOT(ISERROR(SEARCH("PLIS",M81)))</formula>
    </cfRule>
  </conditionalFormatting>
  <conditionalFormatting sqref="M82:M90">
    <cfRule type="containsText" dxfId="347" priority="690" operator="containsText" text="Bid">
      <formula>NOT(ISERROR(SEARCH("Bid",M82)))</formula>
    </cfRule>
  </conditionalFormatting>
  <conditionalFormatting sqref="M92:M102">
    <cfRule type="containsText" dxfId="346" priority="536" operator="containsText" text="PLIS">
      <formula>NOT(ISERROR(SEARCH("PLIS",M92)))</formula>
    </cfRule>
    <cfRule type="containsText" dxfId="345" priority="535" operator="containsText" text="DHPR">
      <formula>NOT(ISERROR(SEARCH("DHPR",M92)))</formula>
    </cfRule>
    <cfRule type="containsText" dxfId="344" priority="534" operator="containsText" text="HPFB">
      <formula>NOT(ISERROR(SEARCH("HPFB",M92)))</formula>
    </cfRule>
    <cfRule type="containsText" dxfId="343" priority="533" operator="containsText" text="CVT">
      <formula>NOT(ISERROR(SEARCH("CVT",M92)))</formula>
    </cfRule>
    <cfRule type="containsText" dxfId="342" priority="532" operator="containsText" text="PRIME">
      <formula>NOT(ISERROR(SEARCH("PRIME",M92)))</formula>
    </cfRule>
  </conditionalFormatting>
  <conditionalFormatting sqref="M93:M102">
    <cfRule type="containsText" dxfId="341" priority="537" operator="containsText" text="Bid">
      <formula>NOT(ISERROR(SEARCH("Bid",M93)))</formula>
    </cfRule>
  </conditionalFormatting>
  <conditionalFormatting sqref="M94:M102">
    <cfRule type="containsText" dxfId="340" priority="531" operator="containsText" text="Bid">
      <formula>NOT(ISERROR(SEARCH("Bid",M94)))</formula>
    </cfRule>
  </conditionalFormatting>
  <conditionalFormatting sqref="M105:M114">
    <cfRule type="containsText" dxfId="339" priority="219" operator="containsText" text="PRIME">
      <formula>NOT(ISERROR(SEARCH("PRIME",M105)))</formula>
    </cfRule>
    <cfRule type="containsText" dxfId="338" priority="220" operator="containsText" text="CVT">
      <formula>NOT(ISERROR(SEARCH("CVT",M105)))</formula>
    </cfRule>
    <cfRule type="containsText" dxfId="337" priority="221" operator="containsText" text="HPFB">
      <formula>NOT(ISERROR(SEARCH("HPFB",M105)))</formula>
    </cfRule>
    <cfRule type="containsText" dxfId="336" priority="222" operator="containsText" text="DHPR">
      <formula>NOT(ISERROR(SEARCH("DHPR",M105)))</formula>
    </cfRule>
    <cfRule type="containsText" dxfId="335" priority="223" operator="containsText" text="PLIS">
      <formula>NOT(ISERROR(SEARCH("PLIS",M105)))</formula>
    </cfRule>
    <cfRule type="containsText" dxfId="334" priority="224" operator="containsText" text="Bid">
      <formula>NOT(ISERROR(SEARCH("Bid",M105)))</formula>
    </cfRule>
  </conditionalFormatting>
  <conditionalFormatting sqref="M106:M114">
    <cfRule type="containsText" dxfId="333" priority="218" operator="containsText" text="Bid">
      <formula>NOT(ISERROR(SEARCH("Bid",M106)))</formula>
    </cfRule>
  </conditionalFormatting>
  <conditionalFormatting sqref="M117:M126">
    <cfRule type="containsText" dxfId="332" priority="7" operator="containsText" text="Bid">
      <formula>NOT(ISERROR(SEARCH("Bid",M117)))</formula>
    </cfRule>
  </conditionalFormatting>
  <conditionalFormatting sqref="M118:M126">
    <cfRule type="containsText" dxfId="331" priority="1" operator="containsText" text="Bid">
      <formula>NOT(ISERROR(SEARCH("Bid",M118)))</formula>
    </cfRule>
  </conditionalFormatting>
  <conditionalFormatting sqref="M12:R21">
    <cfRule type="containsText" dxfId="330" priority="1467" operator="containsText" text="PRIME">
      <formula>NOT(ISERROR(SEARCH("PRIME",M12)))</formula>
    </cfRule>
    <cfRule type="containsText" dxfId="329" priority="1468" operator="containsText" text="CVT">
      <formula>NOT(ISERROR(SEARCH("CVT",M12)))</formula>
    </cfRule>
    <cfRule type="containsText" dxfId="328" priority="1469" operator="containsText" text="HPFB">
      <formula>NOT(ISERROR(SEARCH("HPFB",M12)))</formula>
    </cfRule>
    <cfRule type="containsText" dxfId="327" priority="1470" operator="containsText" text="DHPR">
      <formula>NOT(ISERROR(SEARCH("DHPR",M12)))</formula>
    </cfRule>
    <cfRule type="containsText" dxfId="326" priority="1471" operator="containsText" text="PLIS">
      <formula>NOT(ISERROR(SEARCH("PLIS",M12)))</formula>
    </cfRule>
  </conditionalFormatting>
  <conditionalFormatting sqref="M117:AZ126">
    <cfRule type="containsText" dxfId="325" priority="3" operator="containsText" text="CVT">
      <formula>NOT(ISERROR(SEARCH("CVT",M117)))</formula>
    </cfRule>
    <cfRule type="containsText" dxfId="324" priority="4" operator="containsText" text="HPFB">
      <formula>NOT(ISERROR(SEARCH("HPFB",M117)))</formula>
    </cfRule>
    <cfRule type="containsText" dxfId="323" priority="5" operator="containsText" text="DHPR">
      <formula>NOT(ISERROR(SEARCH("DHPR",M117)))</formula>
    </cfRule>
    <cfRule type="containsText" dxfId="322" priority="6" operator="containsText" text="PLIS">
      <formula>NOT(ISERROR(SEARCH("PLIS",M117)))</formula>
    </cfRule>
    <cfRule type="containsText" dxfId="321" priority="2" operator="containsText" text="PRIME">
      <formula>NOT(ISERROR(SEARCH("PRIME",M117)))</formula>
    </cfRule>
  </conditionalFormatting>
  <conditionalFormatting sqref="N60:N66">
    <cfRule type="containsText" dxfId="320" priority="1172" operator="containsText" text="PLIS">
      <formula>NOT(ISERROR(SEARCH("PLIS",N60)))</formula>
    </cfRule>
    <cfRule type="containsText" dxfId="319" priority="1168" operator="containsText" text="PRIME">
      <formula>NOT(ISERROR(SEARCH("PRIME",N60)))</formula>
    </cfRule>
    <cfRule type="containsText" dxfId="318" priority="1171" operator="containsText" text="DHPR">
      <formula>NOT(ISERROR(SEARCH("DHPR",N60)))</formula>
    </cfRule>
    <cfRule type="containsText" dxfId="317" priority="1170" operator="containsText" text="HPFB">
      <formula>NOT(ISERROR(SEARCH("HPFB",N60)))</formula>
    </cfRule>
    <cfRule type="containsText" dxfId="316" priority="1169" operator="containsText" text="CVT">
      <formula>NOT(ISERROR(SEARCH("CVT",N60)))</formula>
    </cfRule>
  </conditionalFormatting>
  <conditionalFormatting sqref="N81">
    <cfRule type="containsText" dxfId="315" priority="865" operator="containsText" text="HPFB">
      <formula>NOT(ISERROR(SEARCH("HPFB",N81)))</formula>
    </cfRule>
    <cfRule type="containsText" dxfId="314" priority="864" operator="containsText" text="CVT">
      <formula>NOT(ISERROR(SEARCH("CVT",N81)))</formula>
    </cfRule>
    <cfRule type="containsText" dxfId="313" priority="863" operator="containsText" text="PRIME">
      <formula>NOT(ISERROR(SEARCH("PRIME",N81)))</formula>
    </cfRule>
    <cfRule type="containsText" dxfId="312" priority="867" operator="containsText" text="PLIS">
      <formula>NOT(ISERROR(SEARCH("PLIS",N81)))</formula>
    </cfRule>
    <cfRule type="containsText" dxfId="311" priority="866" operator="containsText" text="DHPR">
      <formula>NOT(ISERROR(SEARCH("DHPR",N81)))</formula>
    </cfRule>
  </conditionalFormatting>
  <conditionalFormatting sqref="N68:R78">
    <cfRule type="containsText" dxfId="310" priority="848" operator="containsText" text="PRIME">
      <formula>NOT(ISERROR(SEARCH("PRIME",N68)))</formula>
    </cfRule>
    <cfRule type="containsText" dxfId="309" priority="849" operator="containsText" text="CVT">
      <formula>NOT(ISERROR(SEARCH("CVT",N68)))</formula>
    </cfRule>
    <cfRule type="containsText" dxfId="308" priority="850" operator="containsText" text="HPFB">
      <formula>NOT(ISERROR(SEARCH("HPFB",N68)))</formula>
    </cfRule>
    <cfRule type="containsText" dxfId="307" priority="851" operator="containsText" text="DHPR">
      <formula>NOT(ISERROR(SEARCH("DHPR",N68)))</formula>
    </cfRule>
    <cfRule type="containsText" dxfId="306" priority="852" operator="containsText" text="PLIS">
      <formula>NOT(ISERROR(SEARCH("PLIS",N68)))</formula>
    </cfRule>
  </conditionalFormatting>
  <conditionalFormatting sqref="N92:R102">
    <cfRule type="containsText" dxfId="305" priority="422" operator="containsText" text="DHPR">
      <formula>NOT(ISERROR(SEARCH("DHPR",N92)))</formula>
    </cfRule>
    <cfRule type="containsText" dxfId="304" priority="421" operator="containsText" text="HPFB">
      <formula>NOT(ISERROR(SEARCH("HPFB",N92)))</formula>
    </cfRule>
    <cfRule type="containsText" dxfId="303" priority="420" operator="containsText" text="CVT">
      <formula>NOT(ISERROR(SEARCH("CVT",N92)))</formula>
    </cfRule>
    <cfRule type="containsText" dxfId="302" priority="419" operator="containsText" text="PRIME">
      <formula>NOT(ISERROR(SEARCH("PRIME",N92)))</formula>
    </cfRule>
    <cfRule type="containsText" dxfId="301" priority="423" operator="containsText" text="PLIS">
      <formula>NOT(ISERROR(SEARCH("PLIS",N92)))</formula>
    </cfRule>
  </conditionalFormatting>
  <conditionalFormatting sqref="N104:R114">
    <cfRule type="containsText" dxfId="300" priority="187" operator="containsText" text="PLIS">
      <formula>NOT(ISERROR(SEARCH("PLIS",N104)))</formula>
    </cfRule>
    <cfRule type="containsText" dxfId="299" priority="186" operator="containsText" text="DHPR">
      <formula>NOT(ISERROR(SEARCH("DHPR",N104)))</formula>
    </cfRule>
    <cfRule type="containsText" dxfId="298" priority="184" operator="containsText" text="CVT">
      <formula>NOT(ISERROR(SEARCH("CVT",N104)))</formula>
    </cfRule>
    <cfRule type="containsText" dxfId="297" priority="183" operator="containsText" text="PRIME">
      <formula>NOT(ISERROR(SEARCH("PRIME",N104)))</formula>
    </cfRule>
    <cfRule type="containsText" dxfId="296" priority="185" operator="containsText" text="HPFB">
      <formula>NOT(ISERROR(SEARCH("HPFB",N104)))</formula>
    </cfRule>
  </conditionalFormatting>
  <conditionalFormatting sqref="O60:O64">
    <cfRule type="containsText" dxfId="295" priority="1134" operator="containsText" text="CVT">
      <formula>NOT(ISERROR(SEARCH("CVT",O60)))</formula>
    </cfRule>
    <cfRule type="containsText" dxfId="294" priority="1133" operator="containsText" text="PRIME">
      <formula>NOT(ISERROR(SEARCH("PRIME",O60)))</formula>
    </cfRule>
    <cfRule type="containsText" dxfId="293" priority="1135" operator="containsText" text="HPFB">
      <formula>NOT(ISERROR(SEARCH("HPFB",O60)))</formula>
    </cfRule>
    <cfRule type="containsText" dxfId="292" priority="1136" operator="containsText" text="DHPR">
      <formula>NOT(ISERROR(SEARCH("DHPR",O60)))</formula>
    </cfRule>
    <cfRule type="containsText" dxfId="291" priority="1137" operator="containsText" text="PLIS">
      <formula>NOT(ISERROR(SEARCH("PLIS",O60)))</formula>
    </cfRule>
  </conditionalFormatting>
  <conditionalFormatting sqref="P57:R66">
    <cfRule type="containsText" dxfId="290" priority="1112" operator="containsText" text="PLIS">
      <formula>NOT(ISERROR(SEARCH("PLIS",P57)))</formula>
    </cfRule>
    <cfRule type="containsText" dxfId="289" priority="1111" operator="containsText" text="DHPR">
      <formula>NOT(ISERROR(SEARCH("DHPR",P57)))</formula>
    </cfRule>
    <cfRule type="containsText" dxfId="288" priority="1108" operator="containsText" text="PRIME">
      <formula>NOT(ISERROR(SEARCH("PRIME",P57)))</formula>
    </cfRule>
    <cfRule type="containsText" dxfId="287" priority="1109" operator="containsText" text="CVT">
      <formula>NOT(ISERROR(SEARCH("CVT",P57)))</formula>
    </cfRule>
    <cfRule type="containsText" dxfId="286" priority="1110" operator="containsText" text="HPFB">
      <formula>NOT(ISERROR(SEARCH("HPFB",P57)))</formula>
    </cfRule>
  </conditionalFormatting>
  <conditionalFormatting sqref="R1:R10">
    <cfRule type="containsText" dxfId="285" priority="1496" operator="containsText" text="Bid">
      <formula>NOT(ISERROR(SEARCH("Bid",R1)))</formula>
    </cfRule>
  </conditionalFormatting>
  <conditionalFormatting sqref="S12:S21">
    <cfRule type="containsText" dxfId="284" priority="1456" operator="containsText" text="Bid">
      <formula>NOT(ISERROR(SEARCH("Bid",S12)))</formula>
    </cfRule>
  </conditionalFormatting>
  <conditionalFormatting sqref="S23:S32">
    <cfRule type="containsText" dxfId="283" priority="1429" operator="containsText" text="Bid">
      <formula>NOT(ISERROR(SEARCH("Bid",S23)))</formula>
    </cfRule>
  </conditionalFormatting>
  <conditionalFormatting sqref="S34:S43">
    <cfRule type="containsText" dxfId="282" priority="1339" operator="containsText" text="Bid">
      <formula>NOT(ISERROR(SEARCH("Bid",S34)))</formula>
    </cfRule>
  </conditionalFormatting>
  <conditionalFormatting sqref="S45:S54">
    <cfRule type="containsText" dxfId="281" priority="1307" operator="containsText" text="Bid">
      <formula>NOT(ISERROR(SEARCH("Bid",S45)))</formula>
    </cfRule>
  </conditionalFormatting>
  <conditionalFormatting sqref="S56:S66">
    <cfRule type="containsText" dxfId="280" priority="1100" operator="containsText" text="PRIME">
      <formula>NOT(ISERROR(SEARCH("PRIME",S56)))</formula>
    </cfRule>
    <cfRule type="containsText" dxfId="279" priority="1101" operator="containsText" text="CVT">
      <formula>NOT(ISERROR(SEARCH("CVT",S56)))</formula>
    </cfRule>
    <cfRule type="containsText" dxfId="278" priority="1105" operator="containsText" text="Bid">
      <formula>NOT(ISERROR(SEARCH("Bid",S56)))</formula>
    </cfRule>
    <cfRule type="containsText" dxfId="277" priority="1104" operator="containsText" text="PLIS">
      <formula>NOT(ISERROR(SEARCH("PLIS",S56)))</formula>
    </cfRule>
    <cfRule type="containsText" dxfId="276" priority="1103" operator="containsText" text="DHPR">
      <formula>NOT(ISERROR(SEARCH("DHPR",S56)))</formula>
    </cfRule>
    <cfRule type="containsText" dxfId="275" priority="1102" operator="containsText" text="HPFB">
      <formula>NOT(ISERROR(SEARCH("HPFB",S56)))</formula>
    </cfRule>
  </conditionalFormatting>
  <conditionalFormatting sqref="S69:S78">
    <cfRule type="containsText" dxfId="274" priority="847" operator="containsText" text="Bid">
      <formula>NOT(ISERROR(SEARCH("Bid",S69)))</formula>
    </cfRule>
    <cfRule type="containsText" dxfId="273" priority="846" operator="containsText" text="PLIS">
      <formula>NOT(ISERROR(SEARCH("PLIS",S69)))</formula>
    </cfRule>
    <cfRule type="containsText" dxfId="272" priority="844" operator="containsText" text="HPFB">
      <formula>NOT(ISERROR(SEARCH("HPFB",S69)))</formula>
    </cfRule>
    <cfRule type="containsText" dxfId="271" priority="843" operator="containsText" text="CVT">
      <formula>NOT(ISERROR(SEARCH("CVT",S69)))</formula>
    </cfRule>
    <cfRule type="containsText" dxfId="270" priority="842" operator="containsText" text="PRIME">
      <formula>NOT(ISERROR(SEARCH("PRIME",S69)))</formula>
    </cfRule>
    <cfRule type="containsText" dxfId="269" priority="845" operator="containsText" text="DHPR">
      <formula>NOT(ISERROR(SEARCH("DHPR",S69)))</formula>
    </cfRule>
  </conditionalFormatting>
  <conditionalFormatting sqref="S70:S78">
    <cfRule type="containsText" dxfId="268" priority="841" operator="containsText" text="Bid">
      <formula>NOT(ISERROR(SEARCH("Bid",S70)))</formula>
    </cfRule>
  </conditionalFormatting>
  <conditionalFormatting sqref="S81:S90">
    <cfRule type="containsText" dxfId="267" priority="686" operator="containsText" text="HPFB">
      <formula>NOT(ISERROR(SEARCH("HPFB",S81)))</formula>
    </cfRule>
    <cfRule type="containsText" dxfId="266" priority="687" operator="containsText" text="DHPR">
      <formula>NOT(ISERROR(SEARCH("DHPR",S81)))</formula>
    </cfRule>
    <cfRule type="containsText" dxfId="265" priority="688" operator="containsText" text="PLIS">
      <formula>NOT(ISERROR(SEARCH("PLIS",S81)))</formula>
    </cfRule>
    <cfRule type="containsText" dxfId="264" priority="689" operator="containsText" text="Bid">
      <formula>NOT(ISERROR(SEARCH("Bid",S81)))</formula>
    </cfRule>
    <cfRule type="containsText" dxfId="263" priority="685" operator="containsText" text="CVT">
      <formula>NOT(ISERROR(SEARCH("CVT",S81)))</formula>
    </cfRule>
    <cfRule type="containsText" dxfId="262" priority="684" operator="containsText" text="PRIME">
      <formula>NOT(ISERROR(SEARCH("PRIME",S81)))</formula>
    </cfRule>
  </conditionalFormatting>
  <conditionalFormatting sqref="S82:S90">
    <cfRule type="containsText" dxfId="261" priority="683" operator="containsText" text="Bid">
      <formula>NOT(ISERROR(SEARCH("Bid",S82)))</formula>
    </cfRule>
  </conditionalFormatting>
  <conditionalFormatting sqref="S93:S102">
    <cfRule type="containsText" dxfId="260" priority="469" operator="containsText" text="PLIS">
      <formula>NOT(ISERROR(SEARCH("PLIS",S93)))</formula>
    </cfRule>
    <cfRule type="containsText" dxfId="259" priority="470" operator="containsText" text="Bid">
      <formula>NOT(ISERROR(SEARCH("Bid",S93)))</formula>
    </cfRule>
    <cfRule type="containsText" dxfId="258" priority="468" operator="containsText" text="DHPR">
      <formula>NOT(ISERROR(SEARCH("DHPR",S93)))</formula>
    </cfRule>
    <cfRule type="containsText" dxfId="257" priority="465" operator="containsText" text="PRIME">
      <formula>NOT(ISERROR(SEARCH("PRIME",S93)))</formula>
    </cfRule>
    <cfRule type="containsText" dxfId="256" priority="466" operator="containsText" text="CVT">
      <formula>NOT(ISERROR(SEARCH("CVT",S93)))</formula>
    </cfRule>
    <cfRule type="containsText" dxfId="255" priority="467" operator="containsText" text="HPFB">
      <formula>NOT(ISERROR(SEARCH("HPFB",S93)))</formula>
    </cfRule>
  </conditionalFormatting>
  <conditionalFormatting sqref="S94:S102">
    <cfRule type="containsText" dxfId="254" priority="464" operator="containsText" text="Bid">
      <formula>NOT(ISERROR(SEARCH("Bid",S94)))</formula>
    </cfRule>
  </conditionalFormatting>
  <conditionalFormatting sqref="S105:S114">
    <cfRule type="containsText" dxfId="253" priority="177" operator="containsText" text="PRIME">
      <formula>NOT(ISERROR(SEARCH("PRIME",S105)))</formula>
    </cfRule>
    <cfRule type="containsText" dxfId="252" priority="178" operator="containsText" text="CVT">
      <formula>NOT(ISERROR(SEARCH("CVT",S105)))</formula>
    </cfRule>
    <cfRule type="containsText" dxfId="251" priority="179" operator="containsText" text="HPFB">
      <formula>NOT(ISERROR(SEARCH("HPFB",S105)))</formula>
    </cfRule>
    <cfRule type="containsText" dxfId="250" priority="180" operator="containsText" text="DHPR">
      <formula>NOT(ISERROR(SEARCH("DHPR",S105)))</formula>
    </cfRule>
    <cfRule type="containsText" dxfId="249" priority="182" operator="containsText" text="Bid">
      <formula>NOT(ISERROR(SEARCH("Bid",S105)))</formula>
    </cfRule>
    <cfRule type="containsText" dxfId="248" priority="181" operator="containsText" text="PLIS">
      <formula>NOT(ISERROR(SEARCH("PLIS",S105)))</formula>
    </cfRule>
  </conditionalFormatting>
  <conditionalFormatting sqref="S106:S114">
    <cfRule type="containsText" dxfId="247" priority="176" operator="containsText" text="Bid">
      <formula>NOT(ISERROR(SEARCH("Bid",S106)))</formula>
    </cfRule>
  </conditionalFormatting>
  <conditionalFormatting sqref="S3:U6">
    <cfRule type="containsText" dxfId="246" priority="1494" operator="containsText" text="Bid">
      <formula>NOT(ISERROR(SEARCH("Bid",S3)))</formula>
    </cfRule>
  </conditionalFormatting>
  <conditionalFormatting sqref="S12:Z21">
    <cfRule type="containsText" dxfId="245" priority="1461" operator="containsText" text="HPFB">
      <formula>NOT(ISERROR(SEARCH("HPFB",S12)))</formula>
    </cfRule>
    <cfRule type="containsText" dxfId="244" priority="1459" operator="containsText" text="PRIME">
      <formula>NOT(ISERROR(SEARCH("PRIME",S12)))</formula>
    </cfRule>
    <cfRule type="containsText" dxfId="243" priority="1460" operator="containsText" text="CVT">
      <formula>NOT(ISERROR(SEARCH("CVT",S12)))</formula>
    </cfRule>
    <cfRule type="containsText" dxfId="242" priority="1463" operator="containsText" text="PLIS">
      <formula>NOT(ISERROR(SEARCH("PLIS",S12)))</formula>
    </cfRule>
    <cfRule type="containsText" dxfId="241" priority="1462" operator="containsText" text="DHPR">
      <formula>NOT(ISERROR(SEARCH("DHPR",S12)))</formula>
    </cfRule>
  </conditionalFormatting>
  <conditionalFormatting sqref="S23:Z32">
    <cfRule type="containsText" dxfId="240" priority="1410" operator="containsText" text="PLIS">
      <formula>NOT(ISERROR(SEARCH("PLIS",S23)))</formula>
    </cfRule>
    <cfRule type="containsText" dxfId="239" priority="1407" operator="containsText" text="CVT">
      <formula>NOT(ISERROR(SEARCH("CVT",S23)))</formula>
    </cfRule>
    <cfRule type="containsText" dxfId="238" priority="1408" operator="containsText" text="HPFB">
      <formula>NOT(ISERROR(SEARCH("HPFB",S23)))</formula>
    </cfRule>
    <cfRule type="containsText" dxfId="237" priority="1409" operator="containsText" text="DHPR">
      <formula>NOT(ISERROR(SEARCH("DHPR",S23)))</formula>
    </cfRule>
    <cfRule type="containsText" dxfId="236" priority="1406" operator="containsText" text="PRIME">
      <formula>NOT(ISERROR(SEARCH("PRIME",S23)))</formula>
    </cfRule>
  </conditionalFormatting>
  <conditionalFormatting sqref="T70:T78">
    <cfRule type="containsText" dxfId="235" priority="836" operator="containsText" text="PRIME">
      <formula>NOT(ISERROR(SEARCH("PRIME",T70)))</formula>
    </cfRule>
    <cfRule type="containsText" dxfId="234" priority="837" operator="containsText" text="CVT">
      <formula>NOT(ISERROR(SEARCH("CVT",T70)))</formula>
    </cfRule>
    <cfRule type="containsText" dxfId="233" priority="839" operator="containsText" text="DHPR">
      <formula>NOT(ISERROR(SEARCH("DHPR",T70)))</formula>
    </cfRule>
    <cfRule type="containsText" dxfId="232" priority="838" operator="containsText" text="HPFB">
      <formula>NOT(ISERROR(SEARCH("HPFB",T70)))</formula>
    </cfRule>
    <cfRule type="containsText" dxfId="231" priority="840" operator="containsText" text="PLIS">
      <formula>NOT(ISERROR(SEARCH("PLIS",T70)))</formula>
    </cfRule>
  </conditionalFormatting>
  <conditionalFormatting sqref="T60:X66">
    <cfRule type="containsText" dxfId="230" priority="1042" operator="containsText" text="PLIS">
      <formula>NOT(ISERROR(SEARCH("PLIS",T60)))</formula>
    </cfRule>
    <cfRule type="containsText" dxfId="229" priority="1041" operator="containsText" text="DHPR">
      <formula>NOT(ISERROR(SEARCH("DHPR",T60)))</formula>
    </cfRule>
    <cfRule type="containsText" dxfId="228" priority="1040" operator="containsText" text="HPFB">
      <formula>NOT(ISERROR(SEARCH("HPFB",T60)))</formula>
    </cfRule>
    <cfRule type="containsText" dxfId="227" priority="1039" operator="containsText" text="CVT">
      <formula>NOT(ISERROR(SEARCH("CVT",T60)))</formula>
    </cfRule>
    <cfRule type="containsText" dxfId="226" priority="1038" operator="containsText" text="PRIME">
      <formula>NOT(ISERROR(SEARCH("PRIME",T60)))</formula>
    </cfRule>
  </conditionalFormatting>
  <conditionalFormatting sqref="T80:X90">
    <cfRule type="containsText" dxfId="225" priority="671" operator="containsText" text="DHPR">
      <formula>NOT(ISERROR(SEARCH("DHPR",T80)))</formula>
    </cfRule>
    <cfRule type="containsText" dxfId="224" priority="672" operator="containsText" text="PLIS">
      <formula>NOT(ISERROR(SEARCH("PLIS",T80)))</formula>
    </cfRule>
    <cfRule type="containsText" dxfId="223" priority="670" operator="containsText" text="HPFB">
      <formula>NOT(ISERROR(SEARCH("HPFB",T80)))</formula>
    </cfRule>
    <cfRule type="containsText" dxfId="222" priority="669" operator="containsText" text="CVT">
      <formula>NOT(ISERROR(SEARCH("CVT",T80)))</formula>
    </cfRule>
    <cfRule type="containsText" dxfId="221" priority="668" operator="containsText" text="PRIME">
      <formula>NOT(ISERROR(SEARCH("PRIME",T80)))</formula>
    </cfRule>
  </conditionalFormatting>
  <conditionalFormatting sqref="T104:X114">
    <cfRule type="containsText" dxfId="220" priority="166" operator="containsText" text="PRIME">
      <formula>NOT(ISERROR(SEARCH("PRIME",T104)))</formula>
    </cfRule>
    <cfRule type="containsText" dxfId="219" priority="167" operator="containsText" text="CVT">
      <formula>NOT(ISERROR(SEARCH("CVT",T104)))</formula>
    </cfRule>
    <cfRule type="containsText" dxfId="218" priority="169" operator="containsText" text="DHPR">
      <formula>NOT(ISERROR(SEARCH("DHPR",T104)))</formula>
    </cfRule>
    <cfRule type="containsText" dxfId="217" priority="170" operator="containsText" text="PLIS">
      <formula>NOT(ISERROR(SEARCH("PLIS",T104)))</formula>
    </cfRule>
    <cfRule type="containsText" dxfId="216" priority="168" operator="containsText" text="HPFB">
      <formula>NOT(ISERROR(SEARCH("HPFB",T104)))</formula>
    </cfRule>
  </conditionalFormatting>
  <conditionalFormatting sqref="T95:AZ102">
    <cfRule type="containsText" dxfId="215" priority="414" operator="containsText" text="PRIME">
      <formula>NOT(ISERROR(SEARCH("PRIME",T95)))</formula>
    </cfRule>
    <cfRule type="containsText" dxfId="214" priority="415" operator="containsText" text="CVT">
      <formula>NOT(ISERROR(SEARCH("CVT",T95)))</formula>
    </cfRule>
    <cfRule type="containsText" dxfId="213" priority="416" operator="containsText" text="HPFB">
      <formula>NOT(ISERROR(SEARCH("HPFB",T95)))</formula>
    </cfRule>
    <cfRule type="containsText" dxfId="212" priority="417" operator="containsText" text="DHPR">
      <formula>NOT(ISERROR(SEARCH("DHPR",T95)))</formula>
    </cfRule>
    <cfRule type="containsText" dxfId="211" priority="418" operator="containsText" text="PLIS">
      <formula>NOT(ISERROR(SEARCH("PLIS",T95)))</formula>
    </cfRule>
  </conditionalFormatting>
  <conditionalFormatting sqref="U70:U75">
    <cfRule type="containsText" dxfId="210" priority="817" operator="containsText" text="CVT">
      <formula>NOT(ISERROR(SEARCH("CVT",U70)))</formula>
    </cfRule>
    <cfRule type="containsText" dxfId="209" priority="816" operator="containsText" text="PRIME">
      <formula>NOT(ISERROR(SEARCH("PRIME",U70)))</formula>
    </cfRule>
    <cfRule type="containsText" dxfId="208" priority="818" operator="containsText" text="HPFB">
      <formula>NOT(ISERROR(SEARCH("HPFB",U70)))</formula>
    </cfRule>
    <cfRule type="containsText" dxfId="207" priority="820" operator="containsText" text="PLIS">
      <formula>NOT(ISERROR(SEARCH("PLIS",U70)))</formula>
    </cfRule>
    <cfRule type="containsText" dxfId="206" priority="819" operator="containsText" text="DHPR">
      <formula>NOT(ISERROR(SEARCH("DHPR",U70)))</formula>
    </cfRule>
  </conditionalFormatting>
  <conditionalFormatting sqref="U77:U78">
    <cfRule type="containsText" dxfId="205" priority="835" operator="containsText" text="PLIS">
      <formula>NOT(ISERROR(SEARCH("PLIS",U77)))</formula>
    </cfRule>
    <cfRule type="containsText" dxfId="204" priority="834" operator="containsText" text="DHPR">
      <formula>NOT(ISERROR(SEARCH("DHPR",U77)))</formula>
    </cfRule>
    <cfRule type="containsText" dxfId="203" priority="833" operator="containsText" text="HPFB">
      <formula>NOT(ISERROR(SEARCH("HPFB",U77)))</formula>
    </cfRule>
    <cfRule type="containsText" dxfId="202" priority="832" operator="containsText" text="CVT">
      <formula>NOT(ISERROR(SEARCH("CVT",U77)))</formula>
    </cfRule>
    <cfRule type="containsText" dxfId="201" priority="831" operator="containsText" text="PRIME">
      <formula>NOT(ISERROR(SEARCH("PRIME",U77)))</formula>
    </cfRule>
  </conditionalFormatting>
  <conditionalFormatting sqref="U58:V59">
    <cfRule type="containsText" dxfId="200" priority="1050" operator="containsText" text="HPFB">
      <formula>NOT(ISERROR(SEARCH("HPFB",U58)))</formula>
    </cfRule>
    <cfRule type="containsText" dxfId="199" priority="1048" operator="containsText" text="PRIME">
      <formula>NOT(ISERROR(SEARCH("PRIME",U58)))</formula>
    </cfRule>
    <cfRule type="containsText" dxfId="198" priority="1049" operator="containsText" text="CVT">
      <formula>NOT(ISERROR(SEARCH("CVT",U58)))</formula>
    </cfRule>
    <cfRule type="containsText" dxfId="197" priority="1052" operator="containsText" text="PLIS">
      <formula>NOT(ISERROR(SEARCH("PLIS",U58)))</formula>
    </cfRule>
    <cfRule type="containsText" dxfId="196" priority="1051" operator="containsText" text="DHPR">
      <formula>NOT(ISERROR(SEARCH("DHPR",U58)))</formula>
    </cfRule>
  </conditionalFormatting>
  <conditionalFormatting sqref="V49:X49">
    <cfRule type="containsText" dxfId="195" priority="1297" operator="containsText" text="PRIME">
      <formula>NOT(ISERROR(SEARCH("PRIME",V49)))</formula>
    </cfRule>
    <cfRule type="containsText" dxfId="194" priority="1299" operator="containsText" text="HPFB">
      <formula>NOT(ISERROR(SEARCH("HPFB",V49)))</formula>
    </cfRule>
    <cfRule type="containsText" dxfId="193" priority="1300" operator="containsText" text="DHPR">
      <formula>NOT(ISERROR(SEARCH("DHPR",V49)))</formula>
    </cfRule>
    <cfRule type="containsText" dxfId="192" priority="1301" operator="containsText" text="PLIS">
      <formula>NOT(ISERROR(SEARCH("PLIS",V49)))</formula>
    </cfRule>
    <cfRule type="containsText" dxfId="191" priority="1298" operator="containsText" text="CVT">
      <formula>NOT(ISERROR(SEARCH("CVT",V49)))</formula>
    </cfRule>
  </conditionalFormatting>
  <conditionalFormatting sqref="V69:X75">
    <cfRule type="containsText" dxfId="190" priority="802" operator="containsText" text="CVT">
      <formula>NOT(ISERROR(SEARCH("CVT",V69)))</formula>
    </cfRule>
    <cfRule type="containsText" dxfId="189" priority="805" operator="containsText" text="PLIS">
      <formula>NOT(ISERROR(SEARCH("PLIS",V69)))</formula>
    </cfRule>
    <cfRule type="containsText" dxfId="188" priority="804" operator="containsText" text="DHPR">
      <formula>NOT(ISERROR(SEARCH("DHPR",V69)))</formula>
    </cfRule>
    <cfRule type="containsText" dxfId="187" priority="801" operator="containsText" text="PRIME">
      <formula>NOT(ISERROR(SEARCH("PRIME",V69)))</formula>
    </cfRule>
    <cfRule type="containsText" dxfId="186" priority="803" operator="containsText" text="HPFB">
      <formula>NOT(ISERROR(SEARCH("HPFB",V69)))</formula>
    </cfRule>
  </conditionalFormatting>
  <conditionalFormatting sqref="W57:X59">
    <cfRule type="containsText" dxfId="185" priority="1035" operator="containsText" text="HPFB">
      <formula>NOT(ISERROR(SEARCH("HPFB",W57)))</formula>
    </cfRule>
    <cfRule type="containsText" dxfId="184" priority="1034" operator="containsText" text="CVT">
      <formula>NOT(ISERROR(SEARCH("CVT",W57)))</formula>
    </cfRule>
    <cfRule type="containsText" dxfId="183" priority="1033" operator="containsText" text="PRIME">
      <formula>NOT(ISERROR(SEARCH("PRIME",W57)))</formula>
    </cfRule>
    <cfRule type="containsText" dxfId="182" priority="1037" operator="containsText" text="PLIS">
      <formula>NOT(ISERROR(SEARCH("PLIS",W57)))</formula>
    </cfRule>
    <cfRule type="containsText" dxfId="181" priority="1036" operator="containsText" text="DHPR">
      <formula>NOT(ISERROR(SEARCH("DHPR",W57)))</formula>
    </cfRule>
  </conditionalFormatting>
  <conditionalFormatting sqref="X50:X53">
    <cfRule type="containsText" dxfId="180" priority="1293" operator="containsText" text="CVT">
      <formula>NOT(ISERROR(SEARCH("CVT",X50)))</formula>
    </cfRule>
    <cfRule type="containsText" dxfId="179" priority="1292" operator="containsText" text="PRIME">
      <formula>NOT(ISERROR(SEARCH("PRIME",X50)))</formula>
    </cfRule>
    <cfRule type="containsText" dxfId="178" priority="1295" operator="containsText" text="DHPR">
      <formula>NOT(ISERROR(SEARCH("DHPR",X50)))</formula>
    </cfRule>
    <cfRule type="containsText" dxfId="177" priority="1296" operator="containsText" text="PLIS">
      <formula>NOT(ISERROR(SEARCH("PLIS",X50)))</formula>
    </cfRule>
    <cfRule type="containsText" dxfId="176" priority="1294" operator="containsText" text="HPFB">
      <formula>NOT(ISERROR(SEARCH("HPFB",X50)))</formula>
    </cfRule>
  </conditionalFormatting>
  <conditionalFormatting sqref="Y23:Y32">
    <cfRule type="containsText" dxfId="175" priority="1411" operator="containsText" text="Bid">
      <formula>NOT(ISERROR(SEARCH("Bid",Y23)))</formula>
    </cfRule>
  </conditionalFormatting>
  <conditionalFormatting sqref="Y56:Y66">
    <cfRule type="containsText" dxfId="174" priority="1015" operator="containsText" text="PRIME">
      <formula>NOT(ISERROR(SEARCH("PRIME",Y56)))</formula>
    </cfRule>
    <cfRule type="containsText" dxfId="173" priority="1016" operator="containsText" text="CVT">
      <formula>NOT(ISERROR(SEARCH("CVT",Y56)))</formula>
    </cfRule>
    <cfRule type="containsText" dxfId="172" priority="1017" operator="containsText" text="HPFB">
      <formula>NOT(ISERROR(SEARCH("HPFB",Y56)))</formula>
    </cfRule>
    <cfRule type="containsText" dxfId="171" priority="1018" operator="containsText" text="DHPR">
      <formula>NOT(ISERROR(SEARCH("DHPR",Y56)))</formula>
    </cfRule>
    <cfRule type="containsText" dxfId="170" priority="1019" operator="containsText" text="PLIS">
      <formula>NOT(ISERROR(SEARCH("PLIS",Y56)))</formula>
    </cfRule>
    <cfRule type="containsText" dxfId="169" priority="1020" operator="containsText" text="Bid">
      <formula>NOT(ISERROR(SEARCH("Bid",Y56)))</formula>
    </cfRule>
  </conditionalFormatting>
  <conditionalFormatting sqref="Y81:Y90">
    <cfRule type="containsText" dxfId="168" priority="667" operator="containsText" text="Bid">
      <formula>NOT(ISERROR(SEARCH("Bid",Y81)))</formula>
    </cfRule>
    <cfRule type="containsText" dxfId="167" priority="663" operator="containsText" text="CVT">
      <formula>NOT(ISERROR(SEARCH("CVT",Y81)))</formula>
    </cfRule>
    <cfRule type="containsText" dxfId="166" priority="664" operator="containsText" text="HPFB">
      <formula>NOT(ISERROR(SEARCH("HPFB",Y81)))</formula>
    </cfRule>
    <cfRule type="containsText" dxfId="165" priority="665" operator="containsText" text="DHPR">
      <formula>NOT(ISERROR(SEARCH("DHPR",Y81)))</formula>
    </cfRule>
    <cfRule type="containsText" dxfId="164" priority="662" operator="containsText" text="PRIME">
      <formula>NOT(ISERROR(SEARCH("PRIME",Y81)))</formula>
    </cfRule>
    <cfRule type="containsText" dxfId="163" priority="666" operator="containsText" text="PLIS">
      <formula>NOT(ISERROR(SEARCH("PLIS",Y81)))</formula>
    </cfRule>
  </conditionalFormatting>
  <conditionalFormatting sqref="Y82:Y90">
    <cfRule type="containsText" dxfId="162" priority="661" operator="containsText" text="Bid">
      <formula>NOT(ISERROR(SEARCH("Bid",Y82)))</formula>
    </cfRule>
  </conditionalFormatting>
  <conditionalFormatting sqref="Y105:Y114">
    <cfRule type="containsText" dxfId="161" priority="165" operator="containsText" text="Bid">
      <formula>NOT(ISERROR(SEARCH("Bid",Y105)))</formula>
    </cfRule>
    <cfRule type="containsText" dxfId="160" priority="160" operator="containsText" text="PRIME">
      <formula>NOT(ISERROR(SEARCH("PRIME",Y105)))</formula>
    </cfRule>
    <cfRule type="containsText" dxfId="159" priority="161" operator="containsText" text="CVT">
      <formula>NOT(ISERROR(SEARCH("CVT",Y105)))</formula>
    </cfRule>
    <cfRule type="containsText" dxfId="158" priority="162" operator="containsText" text="HPFB">
      <formula>NOT(ISERROR(SEARCH("HPFB",Y105)))</formula>
    </cfRule>
    <cfRule type="containsText" dxfId="157" priority="163" operator="containsText" text="DHPR">
      <formula>NOT(ISERROR(SEARCH("DHPR",Y105)))</formula>
    </cfRule>
    <cfRule type="containsText" dxfId="156" priority="164" operator="containsText" text="PLIS">
      <formula>NOT(ISERROR(SEARCH("PLIS",Y105)))</formula>
    </cfRule>
  </conditionalFormatting>
  <conditionalFormatting sqref="Y106:Y114">
    <cfRule type="containsText" dxfId="155" priority="159" operator="containsText" text="Bid">
      <formula>NOT(ISERROR(SEARCH("Bid",Y106)))</formula>
    </cfRule>
  </conditionalFormatting>
  <conditionalFormatting sqref="Z62:Z66">
    <cfRule type="containsText" dxfId="154" priority="948" operator="containsText" text="DHPR">
      <formula>NOT(ISERROR(SEARCH("DHPR",Z62)))</formula>
    </cfRule>
    <cfRule type="containsText" dxfId="153" priority="949" operator="containsText" text="PLIS">
      <formula>NOT(ISERROR(SEARCH("PLIS",Z62)))</formula>
    </cfRule>
    <cfRule type="containsText" dxfId="152" priority="946" operator="containsText" text="CVT">
      <formula>NOT(ISERROR(SEARCH("CVT",Z62)))</formula>
    </cfRule>
    <cfRule type="containsText" dxfId="151" priority="947" operator="containsText" text="HPFB">
      <formula>NOT(ISERROR(SEARCH("HPFB",Z62)))</formula>
    </cfRule>
    <cfRule type="containsText" dxfId="150" priority="945" operator="containsText" text="PRIME">
      <formula>NOT(ISERROR(SEARCH("PRIME",Z62)))</formula>
    </cfRule>
  </conditionalFormatting>
  <conditionalFormatting sqref="Z65:AC66">
    <cfRule type="containsText" dxfId="149" priority="991" operator="containsText" text="CVT">
      <formula>NOT(ISERROR(SEARCH("CVT",Z65)))</formula>
    </cfRule>
    <cfRule type="containsText" dxfId="148" priority="990" operator="containsText" text="PRIME">
      <formula>NOT(ISERROR(SEARCH("PRIME",Z65)))</formula>
    </cfRule>
    <cfRule type="containsText" dxfId="147" priority="994" operator="containsText" text="PLIS">
      <formula>NOT(ISERROR(SEARCH("PLIS",Z65)))</formula>
    </cfRule>
    <cfRule type="containsText" dxfId="146" priority="993" operator="containsText" text="DHPR">
      <formula>NOT(ISERROR(SEARCH("DHPR",Z65)))</formula>
    </cfRule>
    <cfRule type="containsText" dxfId="145" priority="992" operator="containsText" text="HPFB">
      <formula>NOT(ISERROR(SEARCH("HPFB",Z65)))</formula>
    </cfRule>
  </conditionalFormatting>
  <conditionalFormatting sqref="Z56:AD56 AA57:AB57 Z57:Z59 AB57:AD66 Z60:AD60 Z61:AA61">
    <cfRule type="containsText" dxfId="144" priority="1031" operator="containsText" text="DHPR">
      <formula>NOT(ISERROR(SEARCH("DHPR",Z56)))</formula>
    </cfRule>
    <cfRule type="containsText" dxfId="143" priority="1032" operator="containsText" text="PLIS">
      <formula>NOT(ISERROR(SEARCH("PLIS",Z56)))</formula>
    </cfRule>
    <cfRule type="containsText" dxfId="142" priority="1029" operator="containsText" text="CVT">
      <formula>NOT(ISERROR(SEARCH("CVT",Z56)))</formula>
    </cfRule>
    <cfRule type="containsText" dxfId="141" priority="1030" operator="containsText" text="HPFB">
      <formula>NOT(ISERROR(SEARCH("HPFB",Z56)))</formula>
    </cfRule>
  </conditionalFormatting>
  <conditionalFormatting sqref="Z80:AD90">
    <cfRule type="containsText" dxfId="140" priority="656" operator="containsText" text="PRIME">
      <formula>NOT(ISERROR(SEARCH("PRIME",Z80)))</formula>
    </cfRule>
    <cfRule type="containsText" dxfId="139" priority="659" operator="containsText" text="DHPR">
      <formula>NOT(ISERROR(SEARCH("DHPR",Z80)))</formula>
    </cfRule>
    <cfRule type="containsText" dxfId="138" priority="658" operator="containsText" text="HPFB">
      <formula>NOT(ISERROR(SEARCH("HPFB",Z80)))</formula>
    </cfRule>
    <cfRule type="containsText" dxfId="137" priority="657" operator="containsText" text="CVT">
      <formula>NOT(ISERROR(SEARCH("CVT",Z80)))</formula>
    </cfRule>
    <cfRule type="containsText" dxfId="136" priority="660" operator="containsText" text="PLIS">
      <formula>NOT(ISERROR(SEARCH("PLIS",Z80)))</formula>
    </cfRule>
  </conditionalFormatting>
  <conditionalFormatting sqref="AA24:AA32">
    <cfRule type="containsText" dxfId="135" priority="1391" operator="containsText" text="PRIME">
      <formula>NOT(ISERROR(SEARCH("PRIME",AA24)))</formula>
    </cfRule>
    <cfRule type="containsText" dxfId="134" priority="1392" operator="containsText" text="CVT">
      <formula>NOT(ISERROR(SEARCH("CVT",AA24)))</formula>
    </cfRule>
    <cfRule type="containsText" dxfId="133" priority="1393" operator="containsText" text="HPFB">
      <formula>NOT(ISERROR(SEARCH("HPFB",AA24)))</formula>
    </cfRule>
    <cfRule type="containsText" dxfId="132" priority="1394" operator="containsText" text="DHPR">
      <formula>NOT(ISERROR(SEARCH("DHPR",AA24)))</formula>
    </cfRule>
    <cfRule type="containsText" dxfId="131" priority="1395" operator="containsText" text="PLIS">
      <formula>NOT(ISERROR(SEARCH("PLIS",AA24)))</formula>
    </cfRule>
  </conditionalFormatting>
  <conditionalFormatting sqref="AA58:AA59">
    <cfRule type="containsText" dxfId="130" priority="1013" operator="containsText" text="DHPR">
      <formula>NOT(ISERROR(SEARCH("DHPR",AA58)))</formula>
    </cfRule>
    <cfRule type="containsText" dxfId="129" priority="1014" operator="containsText" text="PLIS">
      <formula>NOT(ISERROR(SEARCH("PLIS",AA58)))</formula>
    </cfRule>
    <cfRule type="containsText" dxfId="128" priority="1012" operator="containsText" text="HPFB">
      <formula>NOT(ISERROR(SEARCH("HPFB",AA58)))</formula>
    </cfRule>
    <cfRule type="containsText" dxfId="127" priority="1011" operator="containsText" text="CVT">
      <formula>NOT(ISERROR(SEARCH("CVT",AA58)))</formula>
    </cfRule>
    <cfRule type="containsText" dxfId="126" priority="1010" operator="containsText" text="PRIME">
      <formula>NOT(ISERROR(SEARCH("PRIME",AA58)))</formula>
    </cfRule>
  </conditionalFormatting>
  <conditionalFormatting sqref="AA62:AA63">
    <cfRule type="containsText" dxfId="125" priority="950" operator="containsText" text="PRIME">
      <formula>NOT(ISERROR(SEARCH("PRIME",AA62)))</formula>
    </cfRule>
    <cfRule type="containsText" dxfId="124" priority="954" operator="containsText" text="PLIS">
      <formula>NOT(ISERROR(SEARCH("PLIS",AA62)))</formula>
    </cfRule>
    <cfRule type="containsText" dxfId="123" priority="953" operator="containsText" text="DHPR">
      <formula>NOT(ISERROR(SEARCH("DHPR",AA62)))</formula>
    </cfRule>
    <cfRule type="containsText" dxfId="122" priority="952" operator="containsText" text="HPFB">
      <formula>NOT(ISERROR(SEARCH("HPFB",AA62)))</formula>
    </cfRule>
    <cfRule type="containsText" dxfId="121" priority="951" operator="containsText" text="CVT">
      <formula>NOT(ISERROR(SEARCH("CVT",AA62)))</formula>
    </cfRule>
  </conditionalFormatting>
  <conditionalFormatting sqref="AA64:AC64">
    <cfRule type="containsText" dxfId="120" priority="1025" operator="containsText" text="HPFB">
      <formula>NOT(ISERROR(SEARCH("HPFB",AA64)))</formula>
    </cfRule>
    <cfRule type="containsText" dxfId="119" priority="1023" operator="containsText" text="PRIME">
      <formula>NOT(ISERROR(SEARCH("PRIME",AA64)))</formula>
    </cfRule>
    <cfRule type="containsText" dxfId="118" priority="1027" operator="containsText" text="PLIS">
      <formula>NOT(ISERROR(SEARCH("PLIS",AA64)))</formula>
    </cfRule>
    <cfRule type="containsText" dxfId="117" priority="1024" operator="containsText" text="CVT">
      <formula>NOT(ISERROR(SEARCH("CVT",AA64)))</formula>
    </cfRule>
    <cfRule type="containsText" dxfId="116" priority="1026" operator="containsText" text="DHPR">
      <formula>NOT(ISERROR(SEARCH("DHPR",AA64)))</formula>
    </cfRule>
  </conditionalFormatting>
  <conditionalFormatting sqref="AB31:AB32">
    <cfRule type="containsText" dxfId="115" priority="1375" operator="containsText" text="PLIS">
      <formula>NOT(ISERROR(SEARCH("PLIS",AB31)))</formula>
    </cfRule>
    <cfRule type="containsText" dxfId="114" priority="1374" operator="containsText" text="DHPR">
      <formula>NOT(ISERROR(SEARCH("DHPR",AB31)))</formula>
    </cfRule>
    <cfRule type="containsText" dxfId="113" priority="1373" operator="containsText" text="HPFB">
      <formula>NOT(ISERROR(SEARCH("HPFB",AB31)))</formula>
    </cfRule>
    <cfRule type="containsText" dxfId="112" priority="1372" operator="containsText" text="CVT">
      <formula>NOT(ISERROR(SEARCH("CVT",AB31)))</formula>
    </cfRule>
    <cfRule type="containsText" dxfId="111" priority="1371" operator="containsText" text="PRIME">
      <formula>NOT(ISERROR(SEARCH("PRIME",AB31)))</formula>
    </cfRule>
  </conditionalFormatting>
  <conditionalFormatting sqref="AB58">
    <cfRule type="containsText" dxfId="110" priority="979" operator="containsText" text="PLIS">
      <formula>NOT(ISERROR(SEARCH("PLIS",AB58)))</formula>
    </cfRule>
    <cfRule type="containsText" dxfId="109" priority="978" operator="containsText" text="DHPR">
      <formula>NOT(ISERROR(SEARCH("DHPR",AB58)))</formula>
    </cfRule>
    <cfRule type="containsText" dxfId="108" priority="977" operator="containsText" text="HPFB">
      <formula>NOT(ISERROR(SEARCH("HPFB",AB58)))</formula>
    </cfRule>
    <cfRule type="containsText" dxfId="107" priority="976" operator="containsText" text="CVT">
      <formula>NOT(ISERROR(SEARCH("CVT",AB58)))</formula>
    </cfRule>
    <cfRule type="containsText" dxfId="106" priority="975" operator="containsText" text="PRIME">
      <formula>NOT(ISERROR(SEARCH("PRIME",AB58)))</formula>
    </cfRule>
  </conditionalFormatting>
  <conditionalFormatting sqref="AB60:AB63">
    <cfRule type="containsText" dxfId="105" priority="928" operator="containsText" text="DHPR">
      <formula>NOT(ISERROR(SEARCH("DHPR",AB60)))</formula>
    </cfRule>
    <cfRule type="containsText" dxfId="104" priority="927" operator="containsText" text="HPFB">
      <formula>NOT(ISERROR(SEARCH("HPFB",AB60)))</formula>
    </cfRule>
    <cfRule type="containsText" dxfId="103" priority="920" operator="containsText" text="PRIME">
      <formula>NOT(ISERROR(SEARCH("PRIME",AB60)))</formula>
    </cfRule>
    <cfRule type="containsText" dxfId="102" priority="926" operator="containsText" text="CVT">
      <formula>NOT(ISERROR(SEARCH("CVT",AB60)))</formula>
    </cfRule>
    <cfRule type="containsText" dxfId="101" priority="924" operator="containsText" text="PLIS">
      <formula>NOT(ISERROR(SEARCH("PLIS",AB60)))</formula>
    </cfRule>
    <cfRule type="containsText" dxfId="100" priority="923" operator="containsText" text="DHPR">
      <formula>NOT(ISERROR(SEARCH("DHPR",AB60)))</formula>
    </cfRule>
    <cfRule type="containsText" dxfId="99" priority="922" operator="containsText" text="HPFB">
      <formula>NOT(ISERROR(SEARCH("HPFB",AB60)))</formula>
    </cfRule>
    <cfRule type="containsText" dxfId="98" priority="921" operator="containsText" text="CVT">
      <formula>NOT(ISERROR(SEARCH("CVT",AB60)))</formula>
    </cfRule>
    <cfRule type="containsText" dxfId="97" priority="925" operator="containsText" text="PRIME">
      <formula>NOT(ISERROR(SEARCH("PRIME",AB60)))</formula>
    </cfRule>
    <cfRule type="containsText" dxfId="96" priority="929" operator="containsText" text="PLIS">
      <formula>NOT(ISERROR(SEARCH("PLIS",AB60)))</formula>
    </cfRule>
  </conditionalFormatting>
  <conditionalFormatting sqref="AB61:AB62">
    <cfRule type="containsText" dxfId="95" priority="973" operator="containsText" text="DHPR">
      <formula>NOT(ISERROR(SEARCH("DHPR",AB61)))</formula>
    </cfRule>
    <cfRule type="containsText" dxfId="94" priority="972" operator="containsText" text="HPFB">
      <formula>NOT(ISERROR(SEARCH("HPFB",AB61)))</formula>
    </cfRule>
    <cfRule type="containsText" dxfId="93" priority="970" operator="containsText" text="PRIME">
      <formula>NOT(ISERROR(SEARCH("PRIME",AB61)))</formula>
    </cfRule>
    <cfRule type="containsText" dxfId="92" priority="971" operator="containsText" text="CVT">
      <formula>NOT(ISERROR(SEARCH("CVT",AB61)))</formula>
    </cfRule>
    <cfRule type="containsText" dxfId="91" priority="974" operator="containsText" text="PLIS">
      <formula>NOT(ISERROR(SEARCH("PLIS",AB61)))</formula>
    </cfRule>
  </conditionalFormatting>
  <conditionalFormatting sqref="AB63:AC63">
    <cfRule type="containsText" dxfId="90" priority="988" operator="containsText" text="DHPR">
      <formula>NOT(ISERROR(SEARCH("DHPR",AB63)))</formula>
    </cfRule>
    <cfRule type="containsText" dxfId="89" priority="989" operator="containsText" text="PLIS">
      <formula>NOT(ISERROR(SEARCH("PLIS",AB63)))</formula>
    </cfRule>
    <cfRule type="containsText" dxfId="88" priority="987" operator="containsText" text="HPFB">
      <formula>NOT(ISERROR(SEARCH("HPFB",AB63)))</formula>
    </cfRule>
    <cfRule type="containsText" dxfId="87" priority="986" operator="containsText" text="CVT">
      <formula>NOT(ISERROR(SEARCH("CVT",AB63)))</formula>
    </cfRule>
    <cfRule type="containsText" dxfId="86" priority="985" operator="containsText" text="PRIME">
      <formula>NOT(ISERROR(SEARCH("PRIME",AB63)))</formula>
    </cfRule>
  </conditionalFormatting>
  <conditionalFormatting sqref="AB57:AD66 Z60:AD60 Z56:AD56 AA57:AB57 Z57:Z59 Z61:AA61">
    <cfRule type="containsText" dxfId="85" priority="1028" operator="containsText" text="PRIME">
      <formula>NOT(ISERROR(SEARCH("PRIME",Z56)))</formula>
    </cfRule>
  </conditionalFormatting>
  <conditionalFormatting sqref="AC25">
    <cfRule type="containsText" dxfId="84" priority="1380" operator="containsText" text="PLIS">
      <formula>NOT(ISERROR(SEARCH("PLIS",AC25)))</formula>
    </cfRule>
    <cfRule type="containsText" dxfId="83" priority="1378" operator="containsText" text="HPFB">
      <formula>NOT(ISERROR(SEARCH("HPFB",AC25)))</formula>
    </cfRule>
    <cfRule type="containsText" dxfId="82" priority="1376" operator="containsText" text="PRIME">
      <formula>NOT(ISERROR(SEARCH("PRIME",AC25)))</formula>
    </cfRule>
    <cfRule type="containsText" dxfId="81" priority="1379" operator="containsText" text="DHPR">
      <formula>NOT(ISERROR(SEARCH("DHPR",AC25)))</formula>
    </cfRule>
    <cfRule type="containsText" dxfId="80" priority="1377" operator="containsText" text="CVT">
      <formula>NOT(ISERROR(SEARCH("CVT",AC25)))</formula>
    </cfRule>
  </conditionalFormatting>
  <conditionalFormatting sqref="AC29:AC32">
    <cfRule type="containsText" dxfId="79" priority="1382" operator="containsText" text="CVT">
      <formula>NOT(ISERROR(SEARCH("CVT",AC29)))</formula>
    </cfRule>
    <cfRule type="containsText" dxfId="78" priority="1383" operator="containsText" text="HPFB">
      <formula>NOT(ISERROR(SEARCH("HPFB",AC29)))</formula>
    </cfRule>
    <cfRule type="containsText" dxfId="77" priority="1385" operator="containsText" text="PLIS">
      <formula>NOT(ISERROR(SEARCH("PLIS",AC29)))</formula>
    </cfRule>
    <cfRule type="containsText" dxfId="76" priority="1384" operator="containsText" text="DHPR">
      <formula>NOT(ISERROR(SEARCH("DHPR",AC29)))</formula>
    </cfRule>
    <cfRule type="containsText" dxfId="75" priority="1381" operator="containsText" text="PRIME">
      <formula>NOT(ISERROR(SEARCH("PRIME",AC29)))</formula>
    </cfRule>
  </conditionalFormatting>
  <conditionalFormatting sqref="AC57:AC63">
    <cfRule type="containsText" dxfId="74" priority="943" operator="containsText" text="DHPR">
      <formula>NOT(ISERROR(SEARCH("DHPR",AC57)))</formula>
    </cfRule>
    <cfRule type="containsText" dxfId="73" priority="940" operator="containsText" text="PRIME">
      <formula>NOT(ISERROR(SEARCH("PRIME",AC57)))</formula>
    </cfRule>
    <cfRule type="containsText" dxfId="72" priority="941" operator="containsText" text="CVT">
      <formula>NOT(ISERROR(SEARCH("CVT",AC57)))</formula>
    </cfRule>
    <cfRule type="containsText" dxfId="71" priority="942" operator="containsText" text="HPFB">
      <formula>NOT(ISERROR(SEARCH("HPFB",AC57)))</formula>
    </cfRule>
    <cfRule type="containsText" dxfId="70" priority="944" operator="containsText" text="PLIS">
      <formula>NOT(ISERROR(SEARCH("PLIS",AC57)))</formula>
    </cfRule>
  </conditionalFormatting>
  <conditionalFormatting sqref="AC65">
    <cfRule type="containsText" dxfId="69" priority="930" operator="containsText" text="PRIME">
      <formula>NOT(ISERROR(SEARCH("PRIME",AC65)))</formula>
    </cfRule>
    <cfRule type="containsText" dxfId="68" priority="934" operator="containsText" text="PLIS">
      <formula>NOT(ISERROR(SEARCH("PLIS",AC65)))</formula>
    </cfRule>
    <cfRule type="containsText" dxfId="67" priority="933" operator="containsText" text="DHPR">
      <formula>NOT(ISERROR(SEARCH("DHPR",AC65)))</formula>
    </cfRule>
    <cfRule type="containsText" dxfId="66" priority="931" operator="containsText" text="CVT">
      <formula>NOT(ISERROR(SEARCH("CVT",AC65)))</formula>
    </cfRule>
    <cfRule type="containsText" dxfId="65" priority="932" operator="containsText" text="HPFB">
      <formula>NOT(ISERROR(SEARCH("HPFB",AC65)))</formula>
    </cfRule>
    <cfRule type="containsText" dxfId="64" priority="935" operator="containsText" text="PRIME">
      <formula>NOT(ISERROR(SEARCH("PRIME",AC65)))</formula>
    </cfRule>
    <cfRule type="containsText" dxfId="63" priority="936" operator="containsText" text="CVT">
      <formula>NOT(ISERROR(SEARCH("CVT",AC65)))</formula>
    </cfRule>
    <cfRule type="containsText" dxfId="62" priority="937" operator="containsText" text="HPFB">
      <formula>NOT(ISERROR(SEARCH("HPFB",AC65)))</formula>
    </cfRule>
    <cfRule type="containsText" dxfId="61" priority="938" operator="containsText" text="DHPR">
      <formula>NOT(ISERROR(SEARCH("DHPR",AC65)))</formula>
    </cfRule>
    <cfRule type="containsText" dxfId="60" priority="939" operator="containsText" text="PLIS">
      <formula>NOT(ISERROR(SEARCH("PLIS",AC65)))</formula>
    </cfRule>
  </conditionalFormatting>
  <conditionalFormatting sqref="AD58">
    <cfRule type="containsText" dxfId="59" priority="961" operator="containsText" text="CVT">
      <formula>NOT(ISERROR(SEARCH("CVT",AD58)))</formula>
    </cfRule>
    <cfRule type="containsText" dxfId="58" priority="960" operator="containsText" text="PRIME">
      <formula>NOT(ISERROR(SEARCH("PRIME",AD58)))</formula>
    </cfRule>
    <cfRule type="containsText" dxfId="57" priority="964" operator="containsText" text="PLIS">
      <formula>NOT(ISERROR(SEARCH("PLIS",AD58)))</formula>
    </cfRule>
    <cfRule type="containsText" dxfId="56" priority="963" operator="containsText" text="DHPR">
      <formula>NOT(ISERROR(SEARCH("DHPR",AD58)))</formula>
    </cfRule>
    <cfRule type="containsText" dxfId="55" priority="962" operator="containsText" text="HPFB">
      <formula>NOT(ISERROR(SEARCH("HPFB",AD58)))</formula>
    </cfRule>
  </conditionalFormatting>
  <conditionalFormatting sqref="AD63:BC66">
    <cfRule type="containsText" dxfId="54" priority="969" operator="containsText" text="PLIS">
      <formula>NOT(ISERROR(SEARCH("PLIS",AD63)))</formula>
    </cfRule>
    <cfRule type="containsText" dxfId="53" priority="966" operator="containsText" text="CVT">
      <formula>NOT(ISERROR(SEARCH("CVT",AD63)))</formula>
    </cfRule>
    <cfRule type="containsText" dxfId="52" priority="967" operator="containsText" text="HPFB">
      <formula>NOT(ISERROR(SEARCH("HPFB",AD63)))</formula>
    </cfRule>
    <cfRule type="containsText" dxfId="51" priority="968" operator="containsText" text="DHPR">
      <formula>NOT(ISERROR(SEARCH("DHPR",AD63)))</formula>
    </cfRule>
    <cfRule type="containsText" dxfId="50" priority="965" operator="containsText" text="PRIME">
      <formula>NOT(ISERROR(SEARCH("PRIME",AD63)))</formula>
    </cfRule>
  </conditionalFormatting>
  <conditionalFormatting sqref="AE81:AE90">
    <cfRule type="containsText" dxfId="49" priority="654" operator="containsText" text="PLIS">
      <formula>NOT(ISERROR(SEARCH("PLIS",AE81)))</formula>
    </cfRule>
    <cfRule type="containsText" dxfId="48" priority="653" operator="containsText" text="DHPR">
      <formula>NOT(ISERROR(SEARCH("DHPR",AE81)))</formula>
    </cfRule>
    <cfRule type="containsText" dxfId="47" priority="652" operator="containsText" text="HPFB">
      <formula>NOT(ISERROR(SEARCH("HPFB",AE81)))</formula>
    </cfRule>
    <cfRule type="containsText" dxfId="46" priority="651" operator="containsText" text="CVT">
      <formula>NOT(ISERROR(SEARCH("CVT",AE81)))</formula>
    </cfRule>
    <cfRule type="containsText" dxfId="45" priority="650" operator="containsText" text="PRIME">
      <formula>NOT(ISERROR(SEARCH("PRIME",AE81)))</formula>
    </cfRule>
    <cfRule type="containsText" dxfId="44" priority="655" operator="containsText" text="Bid">
      <formula>NOT(ISERROR(SEARCH("Bid",AE81)))</formula>
    </cfRule>
  </conditionalFormatting>
  <conditionalFormatting sqref="AE82:AE90">
    <cfRule type="containsText" dxfId="43" priority="649" operator="containsText" text="Bid">
      <formula>NOT(ISERROR(SEARCH("Bid",AE82)))</formula>
    </cfRule>
  </conditionalFormatting>
  <conditionalFormatting sqref="AF81:AF82">
    <cfRule type="containsText" dxfId="42" priority="635" operator="containsText" text="CVT">
      <formula>NOT(ISERROR(SEARCH("CVT",AF81)))</formula>
    </cfRule>
    <cfRule type="containsText" dxfId="41" priority="634" operator="containsText" text="PRIME">
      <formula>NOT(ISERROR(SEARCH("PRIME",AF81)))</formula>
    </cfRule>
    <cfRule type="containsText" dxfId="40" priority="638" operator="containsText" text="PLIS">
      <formula>NOT(ISERROR(SEARCH("PLIS",AF81)))</formula>
    </cfRule>
    <cfRule type="containsText" dxfId="39" priority="637" operator="containsText" text="DHPR">
      <formula>NOT(ISERROR(SEARCH("DHPR",AF81)))</formula>
    </cfRule>
    <cfRule type="containsText" dxfId="38" priority="636" operator="containsText" text="HPFB">
      <formula>NOT(ISERROR(SEARCH("HPFB",AF81)))</formula>
    </cfRule>
  </conditionalFormatting>
  <conditionalFormatting sqref="AF85:AZ86">
    <cfRule type="containsText" dxfId="37" priority="639" operator="containsText" text="PRIME">
      <formula>NOT(ISERROR(SEARCH("PRIME",AF85)))</formula>
    </cfRule>
    <cfRule type="containsText" dxfId="36" priority="641" operator="containsText" text="HPFB">
      <formula>NOT(ISERROR(SEARCH("HPFB",AF85)))</formula>
    </cfRule>
    <cfRule type="containsText" dxfId="35" priority="643" operator="containsText" text="PLIS">
      <formula>NOT(ISERROR(SEARCH("PLIS",AF85)))</formula>
    </cfRule>
    <cfRule type="containsText" dxfId="34" priority="642" operator="containsText" text="DHPR">
      <formula>NOT(ISERROR(SEARCH("DHPR",AF85)))</formula>
    </cfRule>
    <cfRule type="containsText" dxfId="33" priority="640" operator="containsText" text="CVT">
      <formula>NOT(ISERROR(SEARCH("CVT",AF85)))</formula>
    </cfRule>
  </conditionalFormatting>
  <conditionalFormatting sqref="AI82:AZ84">
    <cfRule type="containsText" dxfId="32" priority="630" operator="containsText" text="CVT">
      <formula>NOT(ISERROR(SEARCH("CVT",AI82)))</formula>
    </cfRule>
    <cfRule type="containsText" dxfId="31" priority="629" operator="containsText" text="PRIME">
      <formula>NOT(ISERROR(SEARCH("PRIME",AI82)))</formula>
    </cfRule>
    <cfRule type="containsText" dxfId="30" priority="631" operator="containsText" text="HPFB">
      <formula>NOT(ISERROR(SEARCH("HPFB",AI82)))</formula>
    </cfRule>
    <cfRule type="containsText" dxfId="29" priority="632" operator="containsText" text="DHPR">
      <formula>NOT(ISERROR(SEARCH("DHPR",AI82)))</formula>
    </cfRule>
    <cfRule type="containsText" dxfId="28" priority="633" operator="containsText" text="PLIS">
      <formula>NOT(ISERROR(SEARCH("PLIS",AI82)))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44"/>
  <sheetViews>
    <sheetView topLeftCell="BF34" workbookViewId="0">
      <selection activeCell="AT35" sqref="AT35:AT44"/>
    </sheetView>
  </sheetViews>
  <sheetFormatPr defaultRowHeight="14.25" x14ac:dyDescent="0.45"/>
  <cols>
    <col min="2" max="6" width="9.46484375" bestFit="1" customWidth="1"/>
    <col min="8" max="8" width="11.265625" bestFit="1" customWidth="1"/>
    <col min="9" max="11" width="10.46484375" bestFit="1" customWidth="1"/>
    <col min="12" max="12" width="9.46484375" bestFit="1" customWidth="1"/>
    <col min="13" max="17" width="10.46484375" bestFit="1" customWidth="1"/>
    <col min="18" max="18" width="9.46484375" bestFit="1" customWidth="1"/>
    <col min="19" max="23" width="10.46484375" bestFit="1" customWidth="1"/>
    <col min="24" max="32" width="9.46484375" bestFit="1" customWidth="1"/>
    <col min="33" max="39" width="10.46484375" bestFit="1" customWidth="1"/>
    <col min="40" max="40" width="9.46484375" bestFit="1" customWidth="1"/>
    <col min="41" max="45" width="10.46484375" bestFit="1" customWidth="1"/>
    <col min="46" max="46" width="9.46484375" bestFit="1" customWidth="1"/>
    <col min="47" max="48" width="10.46484375" bestFit="1" customWidth="1"/>
    <col min="49" max="51" width="9.46484375" bestFit="1" customWidth="1"/>
    <col min="53" max="56" width="9.46484375" bestFit="1" customWidth="1"/>
    <col min="57" max="57" width="10.46484375" bestFit="1" customWidth="1"/>
    <col min="58" max="58" width="9.46484375" bestFit="1" customWidth="1"/>
    <col min="59" max="63" width="10.46484375" bestFit="1" customWidth="1"/>
    <col min="64" max="75" width="9.46484375" bestFit="1" customWidth="1"/>
    <col min="76" max="79" width="10.46484375" bestFit="1" customWidth="1"/>
  </cols>
  <sheetData>
    <row r="1" spans="1:77" x14ac:dyDescent="0.45">
      <c r="A1" t="s">
        <v>379</v>
      </c>
      <c r="B1" s="2">
        <v>44200</v>
      </c>
      <c r="C1" s="2">
        <v>44201</v>
      </c>
      <c r="D1" s="2">
        <v>44202</v>
      </c>
      <c r="E1" s="2">
        <v>44203</v>
      </c>
      <c r="F1" s="2">
        <v>44204</v>
      </c>
      <c r="H1" s="2">
        <v>44207</v>
      </c>
      <c r="I1" s="2">
        <v>44208</v>
      </c>
      <c r="J1" s="2">
        <v>44209</v>
      </c>
      <c r="K1" s="2">
        <v>44210</v>
      </c>
      <c r="L1" s="2">
        <v>44211</v>
      </c>
      <c r="N1" s="2">
        <v>44214</v>
      </c>
      <c r="O1" s="2">
        <v>44215</v>
      </c>
      <c r="P1" s="2">
        <v>44216</v>
      </c>
      <c r="Q1" s="2">
        <v>44217</v>
      </c>
      <c r="R1" s="2">
        <v>44218</v>
      </c>
      <c r="T1" s="2">
        <v>44221</v>
      </c>
      <c r="U1" s="2">
        <v>44222</v>
      </c>
      <c r="V1" s="2">
        <v>44223</v>
      </c>
      <c r="W1" s="2">
        <v>44224</v>
      </c>
      <c r="X1" s="2">
        <v>44225</v>
      </c>
      <c r="Z1" s="2">
        <v>44228</v>
      </c>
      <c r="AA1" s="2">
        <v>44229</v>
      </c>
      <c r="AB1" s="2">
        <v>44230</v>
      </c>
      <c r="AC1" s="2">
        <v>44231</v>
      </c>
      <c r="AD1" s="2">
        <v>44232</v>
      </c>
      <c r="AF1" s="2">
        <v>44235</v>
      </c>
      <c r="AG1" s="2">
        <v>44236</v>
      </c>
      <c r="AH1" s="2">
        <v>44237</v>
      </c>
      <c r="AI1" s="2">
        <v>44238</v>
      </c>
      <c r="AJ1" s="2">
        <v>44239</v>
      </c>
      <c r="AL1" s="2">
        <v>44243</v>
      </c>
      <c r="AM1" s="2">
        <v>44244</v>
      </c>
      <c r="AN1" s="2">
        <v>44245</v>
      </c>
      <c r="AO1" s="2">
        <v>44246</v>
      </c>
      <c r="AQ1" s="2">
        <v>44249</v>
      </c>
      <c r="AR1" s="2">
        <v>44250</v>
      </c>
      <c r="AS1" s="2">
        <v>44251</v>
      </c>
      <c r="AT1" s="2">
        <v>44252</v>
      </c>
      <c r="AU1" s="2">
        <v>44253</v>
      </c>
      <c r="AW1" s="2">
        <v>44256</v>
      </c>
      <c r="AX1" s="2">
        <v>44257</v>
      </c>
      <c r="AY1" s="2">
        <v>44258</v>
      </c>
      <c r="AZ1" s="2">
        <v>44259</v>
      </c>
      <c r="BA1" s="2">
        <v>44260</v>
      </c>
      <c r="BC1" s="2">
        <v>44263</v>
      </c>
      <c r="BD1" s="2">
        <v>44264</v>
      </c>
      <c r="BE1" s="2">
        <v>44265</v>
      </c>
      <c r="BF1" s="2">
        <v>44266</v>
      </c>
      <c r="BG1" s="2">
        <v>44267</v>
      </c>
      <c r="BI1" s="2">
        <v>44270</v>
      </c>
      <c r="BJ1" s="2">
        <v>44271</v>
      </c>
      <c r="BK1" s="2">
        <v>44272</v>
      </c>
      <c r="BL1" s="2">
        <v>44273</v>
      </c>
      <c r="BM1" s="2">
        <v>44274</v>
      </c>
      <c r="BO1" s="2">
        <v>44277</v>
      </c>
      <c r="BP1" s="2">
        <v>44278</v>
      </c>
      <c r="BQ1" s="2">
        <v>44279</v>
      </c>
      <c r="BR1" s="2">
        <v>44280</v>
      </c>
      <c r="BS1" s="2">
        <v>44281</v>
      </c>
      <c r="BU1" s="2">
        <v>44284</v>
      </c>
      <c r="BV1" s="2">
        <v>44285</v>
      </c>
      <c r="BW1" s="2">
        <v>44286</v>
      </c>
      <c r="BX1" s="2">
        <v>44287</v>
      </c>
    </row>
    <row r="2" spans="1:77" x14ac:dyDescent="0.45">
      <c r="A2" t="s">
        <v>70</v>
      </c>
      <c r="G2" t="s">
        <v>70</v>
      </c>
      <c r="M2" t="s">
        <v>70</v>
      </c>
      <c r="P2" t="s">
        <v>86</v>
      </c>
      <c r="Q2" t="s">
        <v>309</v>
      </c>
      <c r="R2" t="s">
        <v>80</v>
      </c>
      <c r="S2" t="s">
        <v>70</v>
      </c>
      <c r="U2" t="s">
        <v>80</v>
      </c>
      <c r="V2" t="s">
        <v>80</v>
      </c>
      <c r="W2" t="s">
        <v>281</v>
      </c>
      <c r="X2" t="s">
        <v>80</v>
      </c>
      <c r="Y2" t="s">
        <v>70</v>
      </c>
      <c r="Z2" t="s">
        <v>118</v>
      </c>
      <c r="AA2" t="s">
        <v>80</v>
      </c>
      <c r="AB2" t="s">
        <v>315</v>
      </c>
      <c r="AC2" t="s">
        <v>281</v>
      </c>
      <c r="AD2" t="s">
        <v>86</v>
      </c>
      <c r="AE2" t="s">
        <v>70</v>
      </c>
      <c r="AF2" t="s">
        <v>256</v>
      </c>
      <c r="AG2" t="s">
        <v>328</v>
      </c>
      <c r="AH2" t="s">
        <v>304</v>
      </c>
      <c r="AI2" t="s">
        <v>330</v>
      </c>
      <c r="AK2" t="s">
        <v>70</v>
      </c>
      <c r="AL2" t="s">
        <v>80</v>
      </c>
      <c r="AN2" t="s">
        <v>281</v>
      </c>
      <c r="AO2" t="s">
        <v>341</v>
      </c>
      <c r="AP2" t="s">
        <v>70</v>
      </c>
      <c r="AQ2" t="s">
        <v>80</v>
      </c>
      <c r="AT2" t="s">
        <v>281</v>
      </c>
      <c r="AU2" t="s">
        <v>315</v>
      </c>
      <c r="AV2" t="s">
        <v>70</v>
      </c>
      <c r="AX2" t="s">
        <v>80</v>
      </c>
      <c r="AY2" t="s">
        <v>352</v>
      </c>
      <c r="AZ2" t="s">
        <v>86</v>
      </c>
      <c r="BB2" t="s">
        <v>70</v>
      </c>
      <c r="BC2" t="s">
        <v>86</v>
      </c>
      <c r="BD2" t="s">
        <v>352</v>
      </c>
      <c r="BF2" t="s">
        <v>352</v>
      </c>
      <c r="BG2" t="s">
        <v>80</v>
      </c>
      <c r="BH2" t="s">
        <v>70</v>
      </c>
      <c r="BI2" t="s">
        <v>359</v>
      </c>
      <c r="BJ2" t="s">
        <v>359</v>
      </c>
      <c r="BK2" t="s">
        <v>359</v>
      </c>
      <c r="BL2" t="s">
        <v>364</v>
      </c>
      <c r="BM2" t="s">
        <v>352</v>
      </c>
      <c r="BN2" t="s">
        <v>70</v>
      </c>
      <c r="BQ2" t="s">
        <v>80</v>
      </c>
      <c r="BR2" t="s">
        <v>272</v>
      </c>
      <c r="BT2" t="s">
        <v>70</v>
      </c>
      <c r="BW2" t="s">
        <v>304</v>
      </c>
      <c r="BX2" t="s">
        <v>80</v>
      </c>
    </row>
    <row r="3" spans="1:77" x14ac:dyDescent="0.45">
      <c r="A3" t="s">
        <v>71</v>
      </c>
      <c r="B3" t="s">
        <v>86</v>
      </c>
      <c r="C3" t="s">
        <v>86</v>
      </c>
      <c r="D3" t="s">
        <v>86</v>
      </c>
      <c r="E3" t="s">
        <v>281</v>
      </c>
      <c r="F3" t="s">
        <v>86</v>
      </c>
      <c r="G3" t="s">
        <v>71</v>
      </c>
      <c r="H3" t="s">
        <v>272</v>
      </c>
      <c r="I3" t="s">
        <v>86</v>
      </c>
      <c r="J3" t="s">
        <v>86</v>
      </c>
      <c r="K3" t="s">
        <v>5</v>
      </c>
      <c r="L3" t="s">
        <v>80</v>
      </c>
      <c r="M3" t="s">
        <v>71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71</v>
      </c>
      <c r="T3" t="s">
        <v>86</v>
      </c>
      <c r="U3" t="s">
        <v>86</v>
      </c>
      <c r="V3" t="s">
        <v>272</v>
      </c>
      <c r="W3" t="s">
        <v>86</v>
      </c>
      <c r="X3" t="s">
        <v>80</v>
      </c>
      <c r="Y3" t="s">
        <v>71</v>
      </c>
      <c r="Z3" t="s">
        <v>86</v>
      </c>
      <c r="AA3" t="s">
        <v>86</v>
      </c>
      <c r="AB3" t="s">
        <v>86</v>
      </c>
      <c r="AC3" t="s">
        <v>86</v>
      </c>
      <c r="AD3" t="s">
        <v>80</v>
      </c>
      <c r="AE3" t="s">
        <v>71</v>
      </c>
      <c r="AF3" t="s">
        <v>86</v>
      </c>
      <c r="AG3" t="s">
        <v>86</v>
      </c>
      <c r="AH3" t="s">
        <v>86</v>
      </c>
      <c r="AI3" t="s">
        <v>86</v>
      </c>
      <c r="AJ3" t="s">
        <v>80</v>
      </c>
      <c r="AK3" t="s">
        <v>71</v>
      </c>
      <c r="AL3" t="s">
        <v>86</v>
      </c>
      <c r="AM3" t="s">
        <v>86</v>
      </c>
      <c r="AN3" t="s">
        <v>86</v>
      </c>
      <c r="AO3" t="s">
        <v>80</v>
      </c>
      <c r="AP3" t="s">
        <v>71</v>
      </c>
      <c r="AQ3" t="s">
        <v>86</v>
      </c>
      <c r="AR3" t="s">
        <v>80</v>
      </c>
      <c r="AS3" t="s">
        <v>86</v>
      </c>
      <c r="AT3" t="s">
        <v>86</v>
      </c>
      <c r="AU3" t="s">
        <v>315</v>
      </c>
      <c r="AV3" t="s">
        <v>71</v>
      </c>
      <c r="AW3" t="s">
        <v>86</v>
      </c>
      <c r="AX3" t="s">
        <v>86</v>
      </c>
      <c r="AY3" t="s">
        <v>86</v>
      </c>
      <c r="AZ3" t="s">
        <v>281</v>
      </c>
      <c r="BA3" t="s">
        <v>352</v>
      </c>
      <c r="BB3" t="s">
        <v>71</v>
      </c>
      <c r="BC3" t="s">
        <v>340</v>
      </c>
      <c r="BD3" t="s">
        <v>86</v>
      </c>
      <c r="BE3" t="s">
        <v>352</v>
      </c>
      <c r="BF3" t="s">
        <v>86</v>
      </c>
      <c r="BG3" t="s">
        <v>80</v>
      </c>
      <c r="BH3" t="s">
        <v>71</v>
      </c>
      <c r="BI3" t="s">
        <v>86</v>
      </c>
      <c r="BJ3" t="s">
        <v>86</v>
      </c>
      <c r="BK3" t="s">
        <v>86</v>
      </c>
      <c r="BL3" t="s">
        <v>352</v>
      </c>
      <c r="BM3" t="s">
        <v>80</v>
      </c>
      <c r="BN3" t="s">
        <v>71</v>
      </c>
      <c r="BO3" t="s">
        <v>86</v>
      </c>
      <c r="BP3" t="s">
        <v>86</v>
      </c>
      <c r="BQ3" t="s">
        <v>86</v>
      </c>
      <c r="BR3" t="s">
        <v>274</v>
      </c>
      <c r="BS3" t="s">
        <v>80</v>
      </c>
      <c r="BT3" t="s">
        <v>71</v>
      </c>
      <c r="BU3" t="s">
        <v>86</v>
      </c>
      <c r="BV3" t="s">
        <v>86</v>
      </c>
      <c r="BW3" t="s">
        <v>86</v>
      </c>
      <c r="BX3" t="s">
        <v>281</v>
      </c>
    </row>
    <row r="4" spans="1:77" x14ac:dyDescent="0.45">
      <c r="A4" t="s">
        <v>72</v>
      </c>
      <c r="B4" t="s">
        <v>5</v>
      </c>
      <c r="C4" t="s">
        <v>86</v>
      </c>
      <c r="D4" t="s">
        <v>5</v>
      </c>
      <c r="E4" t="s">
        <v>86</v>
      </c>
      <c r="F4" t="s">
        <v>5</v>
      </c>
      <c r="G4" t="s">
        <v>72</v>
      </c>
      <c r="H4" t="s">
        <v>214</v>
      </c>
      <c r="I4" t="s">
        <v>80</v>
      </c>
      <c r="J4" t="s">
        <v>5</v>
      </c>
      <c r="K4" t="s">
        <v>86</v>
      </c>
      <c r="L4" t="s">
        <v>86</v>
      </c>
      <c r="M4" t="s">
        <v>72</v>
      </c>
      <c r="N4" t="s">
        <v>5</v>
      </c>
      <c r="O4" t="s">
        <v>293</v>
      </c>
      <c r="P4" t="s">
        <v>5</v>
      </c>
      <c r="Q4" t="s">
        <v>86</v>
      </c>
      <c r="R4" t="s">
        <v>5</v>
      </c>
      <c r="S4" t="s">
        <v>72</v>
      </c>
      <c r="T4" t="s">
        <v>86</v>
      </c>
      <c r="U4" t="s">
        <v>5</v>
      </c>
      <c r="V4" t="s">
        <v>5</v>
      </c>
      <c r="W4" t="s">
        <v>86</v>
      </c>
      <c r="X4" t="s">
        <v>86</v>
      </c>
      <c r="Y4" t="s">
        <v>72</v>
      </c>
      <c r="Z4" t="s">
        <v>5</v>
      </c>
      <c r="AA4" t="s">
        <v>5</v>
      </c>
      <c r="AB4" t="s">
        <v>5</v>
      </c>
      <c r="AC4" t="s">
        <v>86</v>
      </c>
      <c r="AD4" t="s">
        <v>315</v>
      </c>
      <c r="AE4" t="s">
        <v>72</v>
      </c>
      <c r="AF4" t="s">
        <v>5</v>
      </c>
      <c r="AG4" t="s">
        <v>5</v>
      </c>
      <c r="AH4" t="s">
        <v>5</v>
      </c>
      <c r="AI4" t="s">
        <v>86</v>
      </c>
      <c r="AJ4" t="s">
        <v>86</v>
      </c>
      <c r="AK4" t="s">
        <v>72</v>
      </c>
      <c r="AL4" t="s">
        <v>86</v>
      </c>
      <c r="AM4" t="s">
        <v>5</v>
      </c>
      <c r="AN4" t="s">
        <v>5</v>
      </c>
      <c r="AO4" t="s">
        <v>86</v>
      </c>
      <c r="AP4" t="s">
        <v>72</v>
      </c>
      <c r="AQ4" t="s">
        <v>5</v>
      </c>
      <c r="AR4" t="s">
        <v>80</v>
      </c>
      <c r="AS4" t="s">
        <v>347</v>
      </c>
      <c r="AT4" t="s">
        <v>86</v>
      </c>
      <c r="AU4" t="s">
        <v>86</v>
      </c>
      <c r="AV4" t="s">
        <v>72</v>
      </c>
      <c r="AW4" t="s">
        <v>80</v>
      </c>
      <c r="AX4" t="s">
        <v>86</v>
      </c>
      <c r="AY4" t="s">
        <v>86</v>
      </c>
      <c r="AZ4" t="s">
        <v>5</v>
      </c>
      <c r="BA4" t="s">
        <v>5</v>
      </c>
      <c r="BB4" t="s">
        <v>72</v>
      </c>
      <c r="BC4" t="s">
        <v>340</v>
      </c>
      <c r="BD4" t="s">
        <v>80</v>
      </c>
      <c r="BE4" t="s">
        <v>5</v>
      </c>
      <c r="BF4" t="s">
        <v>5</v>
      </c>
      <c r="BG4" t="s">
        <v>5</v>
      </c>
      <c r="BH4" t="s">
        <v>72</v>
      </c>
      <c r="BI4" t="s">
        <v>352</v>
      </c>
      <c r="BJ4" t="s">
        <v>5</v>
      </c>
      <c r="BK4" t="s">
        <v>5</v>
      </c>
      <c r="BL4" t="s">
        <v>86</v>
      </c>
      <c r="BM4" t="s">
        <v>5</v>
      </c>
      <c r="BN4" t="s">
        <v>72</v>
      </c>
      <c r="BO4" t="s">
        <v>5</v>
      </c>
      <c r="BP4" t="s">
        <v>5</v>
      </c>
      <c r="BQ4" t="s">
        <v>5</v>
      </c>
      <c r="BR4" t="s">
        <v>243</v>
      </c>
      <c r="BS4" t="s">
        <v>5</v>
      </c>
      <c r="BT4" t="s">
        <v>72</v>
      </c>
      <c r="BU4" t="s">
        <v>5</v>
      </c>
      <c r="BV4" t="s">
        <v>5</v>
      </c>
      <c r="BW4" t="s">
        <v>5</v>
      </c>
      <c r="BX4" t="s">
        <v>86</v>
      </c>
    </row>
    <row r="5" spans="1:77" x14ac:dyDescent="0.45">
      <c r="A5" t="s">
        <v>73</v>
      </c>
      <c r="B5" t="s">
        <v>80</v>
      </c>
      <c r="C5" t="s">
        <v>242</v>
      </c>
      <c r="D5" t="s">
        <v>303</v>
      </c>
      <c r="E5" t="s">
        <v>5</v>
      </c>
      <c r="F5" t="s">
        <v>80</v>
      </c>
      <c r="G5" t="s">
        <v>73</v>
      </c>
      <c r="H5" t="s">
        <v>80</v>
      </c>
      <c r="I5" t="s">
        <v>86</v>
      </c>
      <c r="J5" t="s">
        <v>80</v>
      </c>
      <c r="L5" t="s">
        <v>307</v>
      </c>
      <c r="M5" t="s">
        <v>73</v>
      </c>
      <c r="N5" t="s">
        <v>86</v>
      </c>
      <c r="O5" t="s">
        <v>86</v>
      </c>
      <c r="P5" t="s">
        <v>308</v>
      </c>
      <c r="Q5" t="s">
        <v>80</v>
      </c>
      <c r="R5" t="s">
        <v>80</v>
      </c>
      <c r="S5" t="s">
        <v>73</v>
      </c>
      <c r="T5" t="s">
        <v>86</v>
      </c>
      <c r="U5" t="s">
        <v>86</v>
      </c>
      <c r="V5" t="s">
        <v>80</v>
      </c>
      <c r="W5" t="s">
        <v>80</v>
      </c>
      <c r="X5" t="s">
        <v>180</v>
      </c>
      <c r="Y5" t="s">
        <v>73</v>
      </c>
      <c r="Z5" t="s">
        <v>80</v>
      </c>
      <c r="AA5" t="s">
        <v>86</v>
      </c>
      <c r="AB5" t="s">
        <v>240</v>
      </c>
      <c r="AC5" t="s">
        <v>5</v>
      </c>
      <c r="AD5" t="s">
        <v>315</v>
      </c>
      <c r="AE5" t="s">
        <v>73</v>
      </c>
      <c r="AF5" t="s">
        <v>80</v>
      </c>
      <c r="AG5" t="s">
        <v>86</v>
      </c>
      <c r="AH5" t="s">
        <v>5</v>
      </c>
      <c r="AI5" t="s">
        <v>80</v>
      </c>
      <c r="AJ5" t="s">
        <v>80</v>
      </c>
      <c r="AK5" t="s">
        <v>73</v>
      </c>
      <c r="AL5" t="s">
        <v>86</v>
      </c>
      <c r="AM5" t="s">
        <v>303</v>
      </c>
      <c r="AN5" t="s">
        <v>315</v>
      </c>
      <c r="AO5" t="s">
        <v>340</v>
      </c>
      <c r="AP5" t="s">
        <v>73</v>
      </c>
      <c r="AQ5" t="s">
        <v>80</v>
      </c>
      <c r="AR5" t="s">
        <v>86</v>
      </c>
      <c r="AS5" t="s">
        <v>80</v>
      </c>
      <c r="AT5" t="s">
        <v>315</v>
      </c>
      <c r="AU5" t="s">
        <v>80</v>
      </c>
      <c r="AV5" t="s">
        <v>73</v>
      </c>
      <c r="AW5" t="s">
        <v>80</v>
      </c>
      <c r="AX5" t="s">
        <v>86</v>
      </c>
      <c r="AY5" t="s">
        <v>80</v>
      </c>
      <c r="AZ5" t="s">
        <v>352</v>
      </c>
      <c r="BA5" t="s">
        <v>80</v>
      </c>
      <c r="BB5" t="s">
        <v>73</v>
      </c>
      <c r="BC5" t="s">
        <v>341</v>
      </c>
      <c r="BD5" t="s">
        <v>80</v>
      </c>
      <c r="BE5" t="s">
        <v>352</v>
      </c>
      <c r="BF5" t="s">
        <v>5</v>
      </c>
      <c r="BG5" t="s">
        <v>86</v>
      </c>
      <c r="BH5" t="s">
        <v>73</v>
      </c>
      <c r="BI5" t="s">
        <v>362</v>
      </c>
      <c r="BJ5" t="s">
        <v>80</v>
      </c>
      <c r="BK5" t="s">
        <v>80</v>
      </c>
      <c r="BL5" t="s">
        <v>352</v>
      </c>
      <c r="BM5" t="s">
        <v>352</v>
      </c>
      <c r="BN5" t="s">
        <v>73</v>
      </c>
      <c r="BO5" t="s">
        <v>371</v>
      </c>
      <c r="BP5" t="s">
        <v>352</v>
      </c>
      <c r="BQ5" t="s">
        <v>352</v>
      </c>
      <c r="BR5" t="s">
        <v>352</v>
      </c>
      <c r="BS5" t="s">
        <v>86</v>
      </c>
      <c r="BT5" t="s">
        <v>73</v>
      </c>
      <c r="BU5" t="s">
        <v>80</v>
      </c>
      <c r="BV5" t="s">
        <v>80</v>
      </c>
      <c r="BW5" t="s">
        <v>5</v>
      </c>
    </row>
    <row r="6" spans="1:77" x14ac:dyDescent="0.45">
      <c r="A6" t="s">
        <v>74</v>
      </c>
      <c r="B6" t="s">
        <v>81</v>
      </c>
      <c r="C6" t="s">
        <v>86</v>
      </c>
      <c r="D6" t="s">
        <v>302</v>
      </c>
      <c r="E6" t="s">
        <v>5</v>
      </c>
      <c r="G6" t="s">
        <v>74</v>
      </c>
      <c r="I6" t="s">
        <v>86</v>
      </c>
      <c r="L6" t="s">
        <v>307</v>
      </c>
      <c r="M6" t="s">
        <v>74</v>
      </c>
      <c r="N6" t="s">
        <v>81</v>
      </c>
      <c r="O6" t="s">
        <v>86</v>
      </c>
      <c r="Q6" t="s">
        <v>240</v>
      </c>
      <c r="R6" t="s">
        <v>282</v>
      </c>
      <c r="S6" t="s">
        <v>74</v>
      </c>
      <c r="T6" t="s">
        <v>315</v>
      </c>
      <c r="U6" t="s">
        <v>86</v>
      </c>
      <c r="V6" t="s">
        <v>80</v>
      </c>
      <c r="W6" t="s">
        <v>80</v>
      </c>
      <c r="X6" t="s">
        <v>316</v>
      </c>
      <c r="Y6" t="s">
        <v>74</v>
      </c>
      <c r="Z6" t="s">
        <v>80</v>
      </c>
      <c r="AA6" t="s">
        <v>239</v>
      </c>
      <c r="AD6" t="s">
        <v>85</v>
      </c>
      <c r="AE6" t="s">
        <v>74</v>
      </c>
      <c r="AF6" t="s">
        <v>327</v>
      </c>
      <c r="AG6" t="s">
        <v>86</v>
      </c>
      <c r="AH6" t="s">
        <v>328</v>
      </c>
      <c r="AI6" t="s">
        <v>331</v>
      </c>
      <c r="AJ6" t="s">
        <v>304</v>
      </c>
      <c r="AK6" t="s">
        <v>74</v>
      </c>
      <c r="AL6" t="s">
        <v>339</v>
      </c>
      <c r="AN6" t="s">
        <v>240</v>
      </c>
      <c r="AO6" t="s">
        <v>329</v>
      </c>
      <c r="AP6" t="s">
        <v>74</v>
      </c>
      <c r="AQ6" t="s">
        <v>346</v>
      </c>
      <c r="AR6" t="s">
        <v>86</v>
      </c>
      <c r="AS6" t="s">
        <v>80</v>
      </c>
      <c r="AU6" t="s">
        <v>5</v>
      </c>
      <c r="AV6" t="s">
        <v>74</v>
      </c>
      <c r="AW6" t="s">
        <v>339</v>
      </c>
      <c r="BA6" t="s">
        <v>86</v>
      </c>
      <c r="BB6" t="s">
        <v>74</v>
      </c>
      <c r="BH6" t="s">
        <v>74</v>
      </c>
      <c r="BK6" t="s">
        <v>80</v>
      </c>
      <c r="BL6" t="s">
        <v>240</v>
      </c>
      <c r="BN6" t="s">
        <v>74</v>
      </c>
      <c r="BO6" t="s">
        <v>86</v>
      </c>
      <c r="BP6" t="s">
        <v>86</v>
      </c>
      <c r="BQ6" t="s">
        <v>352</v>
      </c>
      <c r="BT6" t="s">
        <v>74</v>
      </c>
      <c r="BU6" t="s">
        <v>81</v>
      </c>
      <c r="BV6" t="s">
        <v>346</v>
      </c>
      <c r="BW6" t="s">
        <v>80</v>
      </c>
    </row>
    <row r="7" spans="1:77" x14ac:dyDescent="0.45">
      <c r="A7" t="s">
        <v>75</v>
      </c>
      <c r="B7" t="s">
        <v>294</v>
      </c>
      <c r="D7" t="s">
        <v>86</v>
      </c>
      <c r="E7" t="s">
        <v>282</v>
      </c>
      <c r="F7" t="s">
        <v>304</v>
      </c>
      <c r="G7" t="s">
        <v>75</v>
      </c>
      <c r="H7" t="s">
        <v>80</v>
      </c>
      <c r="I7" t="s">
        <v>86</v>
      </c>
      <c r="J7" t="s">
        <v>80</v>
      </c>
      <c r="K7" t="s">
        <v>85</v>
      </c>
      <c r="L7" t="s">
        <v>86</v>
      </c>
      <c r="M7" t="s">
        <v>75</v>
      </c>
      <c r="N7" t="s">
        <v>80</v>
      </c>
      <c r="O7" t="s">
        <v>80</v>
      </c>
      <c r="P7" t="s">
        <v>80</v>
      </c>
      <c r="Q7" t="s">
        <v>80</v>
      </c>
      <c r="R7" t="s">
        <v>5</v>
      </c>
      <c r="S7" t="s">
        <v>75</v>
      </c>
      <c r="T7" t="s">
        <v>80</v>
      </c>
      <c r="U7" t="s">
        <v>86</v>
      </c>
      <c r="V7" t="s">
        <v>80</v>
      </c>
      <c r="W7" t="s">
        <v>80</v>
      </c>
      <c r="X7" t="s">
        <v>5</v>
      </c>
      <c r="Y7" t="s">
        <v>75</v>
      </c>
      <c r="Z7" t="s">
        <v>322</v>
      </c>
      <c r="AA7" t="s">
        <v>80</v>
      </c>
      <c r="AB7" t="s">
        <v>323</v>
      </c>
      <c r="AC7" t="s">
        <v>282</v>
      </c>
      <c r="AD7" t="s">
        <v>5</v>
      </c>
      <c r="AE7" t="s">
        <v>75</v>
      </c>
      <c r="AF7" t="s">
        <v>80</v>
      </c>
      <c r="AG7" t="s">
        <v>80</v>
      </c>
      <c r="AH7" t="s">
        <v>333</v>
      </c>
      <c r="AI7" t="s">
        <v>329</v>
      </c>
      <c r="AJ7" t="s">
        <v>329</v>
      </c>
      <c r="AK7" t="s">
        <v>75</v>
      </c>
      <c r="AL7" t="s">
        <v>80</v>
      </c>
      <c r="AM7" t="s">
        <v>5</v>
      </c>
      <c r="AN7" t="s">
        <v>282</v>
      </c>
      <c r="AO7" t="s">
        <v>5</v>
      </c>
      <c r="AP7" t="s">
        <v>75</v>
      </c>
      <c r="AQ7" t="s">
        <v>80</v>
      </c>
      <c r="AR7" t="s">
        <v>86</v>
      </c>
      <c r="AS7" t="s">
        <v>327</v>
      </c>
      <c r="AT7" t="s">
        <v>315</v>
      </c>
      <c r="AV7" t="s">
        <v>75</v>
      </c>
      <c r="AW7" t="s">
        <v>340</v>
      </c>
      <c r="AX7" t="s">
        <v>340</v>
      </c>
      <c r="AY7" t="s">
        <v>80</v>
      </c>
      <c r="AZ7" t="s">
        <v>282</v>
      </c>
      <c r="BA7" t="s">
        <v>80</v>
      </c>
      <c r="BB7" t="s">
        <v>75</v>
      </c>
      <c r="BD7" t="s">
        <v>86</v>
      </c>
      <c r="BE7" t="s">
        <v>352</v>
      </c>
      <c r="BF7" t="s">
        <v>352</v>
      </c>
      <c r="BH7" t="s">
        <v>75</v>
      </c>
      <c r="BI7" t="s">
        <v>363</v>
      </c>
      <c r="BJ7" t="s">
        <v>5</v>
      </c>
      <c r="BK7" t="s">
        <v>86</v>
      </c>
      <c r="BL7" t="s">
        <v>5</v>
      </c>
      <c r="BN7" t="s">
        <v>75</v>
      </c>
      <c r="BO7" t="s">
        <v>80</v>
      </c>
      <c r="BQ7" t="s">
        <v>86</v>
      </c>
      <c r="BR7" t="s">
        <v>272</v>
      </c>
      <c r="BT7" t="s">
        <v>75</v>
      </c>
      <c r="BU7" t="s">
        <v>80</v>
      </c>
      <c r="BX7" t="s">
        <v>282</v>
      </c>
    </row>
    <row r="8" spans="1:77" x14ac:dyDescent="0.45">
      <c r="A8" t="s">
        <v>76</v>
      </c>
      <c r="B8" t="s">
        <v>5</v>
      </c>
      <c r="C8" t="s">
        <v>5</v>
      </c>
      <c r="D8" t="s">
        <v>86</v>
      </c>
      <c r="E8" t="s">
        <v>80</v>
      </c>
      <c r="F8" t="s">
        <v>86</v>
      </c>
      <c r="G8" t="s">
        <v>76</v>
      </c>
      <c r="H8" t="s">
        <v>80</v>
      </c>
      <c r="I8" t="s">
        <v>304</v>
      </c>
      <c r="K8" t="s">
        <v>85</v>
      </c>
      <c r="L8" t="s">
        <v>80</v>
      </c>
      <c r="M8" t="s">
        <v>76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76</v>
      </c>
      <c r="T8" t="s">
        <v>80</v>
      </c>
      <c r="U8" t="s">
        <v>86</v>
      </c>
      <c r="V8" t="s">
        <v>80</v>
      </c>
      <c r="W8" t="s">
        <v>80</v>
      </c>
      <c r="Y8" t="s">
        <v>76</v>
      </c>
      <c r="Z8" t="s">
        <v>80</v>
      </c>
      <c r="AA8" t="s">
        <v>86</v>
      </c>
      <c r="AB8" t="s">
        <v>315</v>
      </c>
      <c r="AC8" t="s">
        <v>80</v>
      </c>
      <c r="AE8" t="s">
        <v>76</v>
      </c>
      <c r="AF8" t="s">
        <v>80</v>
      </c>
      <c r="AG8" t="s">
        <v>329</v>
      </c>
      <c r="AH8" t="s">
        <v>316</v>
      </c>
      <c r="AI8" t="s">
        <v>329</v>
      </c>
      <c r="AJ8" t="s">
        <v>329</v>
      </c>
      <c r="AK8" t="s">
        <v>76</v>
      </c>
      <c r="AL8" t="s">
        <v>340</v>
      </c>
      <c r="AM8" t="s">
        <v>340</v>
      </c>
      <c r="AN8" t="s">
        <v>80</v>
      </c>
      <c r="AO8" t="s">
        <v>5</v>
      </c>
      <c r="AP8" t="s">
        <v>76</v>
      </c>
      <c r="AQ8" t="s">
        <v>80</v>
      </c>
      <c r="AR8" t="s">
        <v>80</v>
      </c>
      <c r="AS8" t="s">
        <v>327</v>
      </c>
      <c r="AT8" t="s">
        <v>315</v>
      </c>
      <c r="AV8" t="s">
        <v>76</v>
      </c>
      <c r="AW8" t="s">
        <v>340</v>
      </c>
      <c r="AX8" t="s">
        <v>340</v>
      </c>
      <c r="AY8" t="s">
        <v>351</v>
      </c>
      <c r="AZ8" t="s">
        <v>5</v>
      </c>
      <c r="BA8" t="s">
        <v>5</v>
      </c>
      <c r="BB8" t="s">
        <v>76</v>
      </c>
      <c r="BC8" t="s">
        <v>86</v>
      </c>
      <c r="BD8" t="s">
        <v>5</v>
      </c>
      <c r="BE8" t="s">
        <v>352</v>
      </c>
      <c r="BF8" t="s">
        <v>352</v>
      </c>
      <c r="BG8" t="s">
        <v>80</v>
      </c>
      <c r="BH8" t="s">
        <v>76</v>
      </c>
      <c r="BI8" t="s">
        <v>5</v>
      </c>
      <c r="BJ8" t="s">
        <v>359</v>
      </c>
      <c r="BK8" t="s">
        <v>80</v>
      </c>
      <c r="BL8" t="s">
        <v>352</v>
      </c>
      <c r="BN8" t="s">
        <v>76</v>
      </c>
      <c r="BO8" t="s">
        <v>352</v>
      </c>
      <c r="BP8" t="s">
        <v>352</v>
      </c>
      <c r="BQ8" t="s">
        <v>352</v>
      </c>
      <c r="BR8" t="s">
        <v>352</v>
      </c>
      <c r="BS8" t="s">
        <v>5</v>
      </c>
      <c r="BT8" t="s">
        <v>76</v>
      </c>
      <c r="BU8" t="s">
        <v>352</v>
      </c>
      <c r="BV8" t="s">
        <v>353</v>
      </c>
      <c r="BW8" t="s">
        <v>352</v>
      </c>
    </row>
    <row r="9" spans="1:77" x14ac:dyDescent="0.45">
      <c r="A9" t="s">
        <v>77</v>
      </c>
      <c r="B9" t="s">
        <v>80</v>
      </c>
      <c r="C9" t="s">
        <v>86</v>
      </c>
      <c r="D9" t="s">
        <v>5</v>
      </c>
      <c r="E9" t="s">
        <v>80</v>
      </c>
      <c r="F9" t="s">
        <v>86</v>
      </c>
      <c r="G9" t="s">
        <v>77</v>
      </c>
      <c r="H9" t="s">
        <v>80</v>
      </c>
      <c r="I9" t="s">
        <v>86</v>
      </c>
      <c r="K9" t="s">
        <v>85</v>
      </c>
      <c r="M9" t="s">
        <v>77</v>
      </c>
      <c r="N9" t="s">
        <v>86</v>
      </c>
      <c r="O9" t="s">
        <v>86</v>
      </c>
      <c r="P9" t="s">
        <v>5</v>
      </c>
      <c r="Q9" t="s">
        <v>80</v>
      </c>
      <c r="R9" t="s">
        <v>86</v>
      </c>
      <c r="S9" t="s">
        <v>77</v>
      </c>
      <c r="T9" t="s">
        <v>304</v>
      </c>
      <c r="U9" t="s">
        <v>80</v>
      </c>
      <c r="W9" t="s">
        <v>315</v>
      </c>
      <c r="Y9" t="s">
        <v>77</v>
      </c>
      <c r="Z9" t="s">
        <v>80</v>
      </c>
      <c r="AA9" t="s">
        <v>86</v>
      </c>
      <c r="AC9" t="s">
        <v>80</v>
      </c>
      <c r="AE9" t="s">
        <v>77</v>
      </c>
      <c r="AF9" t="s">
        <v>316</v>
      </c>
      <c r="AG9" t="s">
        <v>86</v>
      </c>
      <c r="AH9" t="s">
        <v>316</v>
      </c>
      <c r="AI9" t="s">
        <v>332</v>
      </c>
      <c r="AJ9" t="s">
        <v>5</v>
      </c>
      <c r="AK9" t="s">
        <v>77</v>
      </c>
      <c r="AL9" t="s">
        <v>86</v>
      </c>
      <c r="AM9" t="s">
        <v>5</v>
      </c>
      <c r="AN9" t="s">
        <v>5</v>
      </c>
      <c r="AO9" t="s">
        <v>80</v>
      </c>
      <c r="AP9" t="s">
        <v>77</v>
      </c>
      <c r="AQ9" t="s">
        <v>5</v>
      </c>
      <c r="AR9" t="s">
        <v>86</v>
      </c>
      <c r="AS9" t="s">
        <v>5</v>
      </c>
      <c r="AT9" t="s">
        <v>315</v>
      </c>
      <c r="AV9" t="s">
        <v>77</v>
      </c>
      <c r="AW9" t="s">
        <v>340</v>
      </c>
      <c r="AX9" t="s">
        <v>340</v>
      </c>
      <c r="AY9" t="s">
        <v>352</v>
      </c>
      <c r="AZ9" t="s">
        <v>353</v>
      </c>
      <c r="BA9" t="s">
        <v>5</v>
      </c>
      <c r="BB9" t="s">
        <v>77</v>
      </c>
      <c r="BC9" t="s">
        <v>80</v>
      </c>
      <c r="BD9" t="s">
        <v>86</v>
      </c>
      <c r="BE9" t="s">
        <v>359</v>
      </c>
      <c r="BF9" t="s">
        <v>80</v>
      </c>
      <c r="BG9" t="s">
        <v>5</v>
      </c>
      <c r="BH9" t="s">
        <v>77</v>
      </c>
      <c r="BI9" t="s">
        <v>5</v>
      </c>
      <c r="BJ9" t="s">
        <v>86</v>
      </c>
      <c r="BL9" t="s">
        <v>352</v>
      </c>
      <c r="BM9" t="s">
        <v>80</v>
      </c>
      <c r="BN9" t="s">
        <v>77</v>
      </c>
      <c r="BO9" t="s">
        <v>352</v>
      </c>
      <c r="BP9" t="s">
        <v>86</v>
      </c>
      <c r="BQ9" t="s">
        <v>80</v>
      </c>
      <c r="BR9" t="s">
        <v>352</v>
      </c>
      <c r="BS9" t="s">
        <v>373</v>
      </c>
      <c r="BT9" t="s">
        <v>77</v>
      </c>
      <c r="BU9" t="s">
        <v>80</v>
      </c>
      <c r="BV9" t="s">
        <v>80</v>
      </c>
      <c r="BW9" t="s">
        <v>80</v>
      </c>
      <c r="BX9" t="s">
        <v>5</v>
      </c>
    </row>
    <row r="10" spans="1:77" x14ac:dyDescent="0.45">
      <c r="A10" t="s">
        <v>78</v>
      </c>
      <c r="B10" t="s">
        <v>80</v>
      </c>
      <c r="C10" t="s">
        <v>80</v>
      </c>
      <c r="E10" t="s">
        <v>5</v>
      </c>
      <c r="F10" t="s">
        <v>30</v>
      </c>
      <c r="G10" t="s">
        <v>78</v>
      </c>
      <c r="H10" t="s">
        <v>80</v>
      </c>
      <c r="K10" t="s">
        <v>85</v>
      </c>
      <c r="M10" t="s">
        <v>78</v>
      </c>
      <c r="N10" t="s">
        <v>240</v>
      </c>
      <c r="O10" t="s">
        <v>218</v>
      </c>
      <c r="P10" t="s">
        <v>80</v>
      </c>
      <c r="S10" t="s">
        <v>78</v>
      </c>
      <c r="Y10" t="s">
        <v>78</v>
      </c>
      <c r="AB10" t="s">
        <v>324</v>
      </c>
      <c r="AE10" t="s">
        <v>78</v>
      </c>
      <c r="AG10" t="s">
        <v>80</v>
      </c>
      <c r="AJ10" t="s">
        <v>5</v>
      </c>
      <c r="AK10" t="s">
        <v>78</v>
      </c>
      <c r="AL10" t="s">
        <v>80</v>
      </c>
      <c r="AM10" t="s">
        <v>340</v>
      </c>
      <c r="AN10" t="s">
        <v>5</v>
      </c>
      <c r="AO10" t="s">
        <v>86</v>
      </c>
      <c r="AP10" t="s">
        <v>78</v>
      </c>
      <c r="AQ10" t="s">
        <v>80</v>
      </c>
      <c r="AR10" t="s">
        <v>218</v>
      </c>
      <c r="AS10" t="s">
        <v>322</v>
      </c>
      <c r="AT10" t="s">
        <v>5</v>
      </c>
      <c r="AU10" t="s">
        <v>5</v>
      </c>
      <c r="AV10" t="s">
        <v>78</v>
      </c>
      <c r="AW10" t="s">
        <v>340</v>
      </c>
      <c r="AX10" t="s">
        <v>340</v>
      </c>
      <c r="BB10" t="s">
        <v>78</v>
      </c>
      <c r="BC10" t="s">
        <v>358</v>
      </c>
      <c r="BD10" t="s">
        <v>352</v>
      </c>
      <c r="BE10" t="s">
        <v>86</v>
      </c>
      <c r="BF10" t="s">
        <v>80</v>
      </c>
      <c r="BG10" t="s">
        <v>86</v>
      </c>
      <c r="BH10" t="s">
        <v>78</v>
      </c>
      <c r="BI10" t="s">
        <v>352</v>
      </c>
      <c r="BJ10" t="s">
        <v>359</v>
      </c>
      <c r="BM10" t="s">
        <v>80</v>
      </c>
      <c r="BN10" t="s">
        <v>78</v>
      </c>
      <c r="BO10" t="s">
        <v>352</v>
      </c>
      <c r="BP10" t="s">
        <v>372</v>
      </c>
      <c r="BR10" t="s">
        <v>80</v>
      </c>
      <c r="BT10" t="s">
        <v>78</v>
      </c>
      <c r="BU10" t="s">
        <v>80</v>
      </c>
      <c r="BV10" t="s">
        <v>80</v>
      </c>
      <c r="BW10" t="s">
        <v>80</v>
      </c>
      <c r="BX10" t="s">
        <v>5</v>
      </c>
    </row>
    <row r="11" spans="1:77" x14ac:dyDescent="0.45">
      <c r="AT11" t="s">
        <v>80</v>
      </c>
      <c r="AV11" t="s">
        <v>350</v>
      </c>
      <c r="AW11" t="s">
        <v>340</v>
      </c>
      <c r="AX11" t="s">
        <v>340</v>
      </c>
    </row>
    <row r="12" spans="1:77" x14ac:dyDescent="0.45">
      <c r="A12" t="s">
        <v>380</v>
      </c>
      <c r="B12" s="2">
        <v>44291</v>
      </c>
      <c r="C12" s="2">
        <v>44292</v>
      </c>
      <c r="D12" s="2">
        <v>44293</v>
      </c>
      <c r="E12" s="2">
        <v>44294</v>
      </c>
      <c r="F12" s="2">
        <v>44295</v>
      </c>
      <c r="H12" s="2">
        <v>44298</v>
      </c>
      <c r="I12" s="2">
        <v>44299</v>
      </c>
      <c r="J12" s="2">
        <v>44300</v>
      </c>
      <c r="K12" s="2">
        <v>44301</v>
      </c>
      <c r="L12" s="2">
        <v>44302</v>
      </c>
      <c r="N12" s="2">
        <v>44305</v>
      </c>
      <c r="O12" s="2">
        <v>44306</v>
      </c>
      <c r="P12" s="2">
        <v>44307</v>
      </c>
      <c r="Q12" s="2">
        <v>44308</v>
      </c>
      <c r="R12" s="2">
        <v>44309</v>
      </c>
      <c r="T12" s="2">
        <v>44312</v>
      </c>
      <c r="U12" s="2">
        <v>44313</v>
      </c>
      <c r="V12" s="2">
        <v>44314</v>
      </c>
      <c r="W12" s="2">
        <v>44315</v>
      </c>
      <c r="X12" s="2">
        <v>44316</v>
      </c>
      <c r="Z12" s="2">
        <v>44319</v>
      </c>
      <c r="AA12" s="2">
        <v>44320</v>
      </c>
      <c r="AB12" s="2">
        <v>44321</v>
      </c>
      <c r="AC12" s="2">
        <v>44322</v>
      </c>
      <c r="AD12" s="2">
        <v>44323</v>
      </c>
      <c r="AF12" s="2">
        <v>44326</v>
      </c>
      <c r="AG12" s="2">
        <v>44327</v>
      </c>
      <c r="AH12" s="2">
        <v>44328</v>
      </c>
      <c r="AI12" s="2">
        <v>44329</v>
      </c>
      <c r="AJ12" s="2">
        <v>44330</v>
      </c>
      <c r="AL12" s="2">
        <v>44333</v>
      </c>
      <c r="AM12" s="2">
        <v>44334</v>
      </c>
      <c r="AN12" s="2">
        <v>44335</v>
      </c>
      <c r="AO12" s="2">
        <v>44336</v>
      </c>
      <c r="AQ12" s="2">
        <v>44341</v>
      </c>
      <c r="AR12" s="2">
        <v>44342</v>
      </c>
      <c r="AS12" s="2">
        <v>44343</v>
      </c>
      <c r="AT12" s="2">
        <v>44344</v>
      </c>
      <c r="AW12" s="2">
        <v>44347</v>
      </c>
      <c r="AX12" s="2">
        <v>44348</v>
      </c>
      <c r="AY12" s="2">
        <v>44349</v>
      </c>
      <c r="AZ12" s="2">
        <v>44350</v>
      </c>
      <c r="BA12" s="2">
        <v>44351</v>
      </c>
      <c r="BC12" s="2">
        <v>44354</v>
      </c>
      <c r="BD12" s="2">
        <v>44355</v>
      </c>
      <c r="BE12" s="2">
        <v>44356</v>
      </c>
      <c r="BF12" s="2">
        <v>44357</v>
      </c>
      <c r="BG12" s="2">
        <v>44358</v>
      </c>
      <c r="BI12" s="2">
        <v>44361</v>
      </c>
      <c r="BJ12" s="2">
        <v>44362</v>
      </c>
      <c r="BK12" s="2">
        <v>44363</v>
      </c>
      <c r="BL12" s="2">
        <v>44364</v>
      </c>
      <c r="BM12" s="2">
        <v>44365</v>
      </c>
      <c r="BO12" s="2">
        <v>44368</v>
      </c>
      <c r="BP12" s="2">
        <v>44369</v>
      </c>
      <c r="BQ12" s="2">
        <v>44370</v>
      </c>
      <c r="BR12" s="2">
        <v>44371</v>
      </c>
      <c r="BS12" s="2">
        <v>44372</v>
      </c>
      <c r="BU12" s="2">
        <v>44382</v>
      </c>
      <c r="BV12" s="2">
        <v>44383</v>
      </c>
      <c r="BW12" s="2">
        <v>44384</v>
      </c>
      <c r="BX12" s="2">
        <v>44385</v>
      </c>
      <c r="BY12" s="2">
        <v>44386</v>
      </c>
    </row>
    <row r="13" spans="1:77" x14ac:dyDescent="0.45">
      <c r="A13" t="s">
        <v>70</v>
      </c>
      <c r="C13" t="s">
        <v>86</v>
      </c>
      <c r="D13" t="s">
        <v>381</v>
      </c>
      <c r="E13" t="s">
        <v>86</v>
      </c>
      <c r="F13" t="s">
        <v>86</v>
      </c>
      <c r="G13" t="s">
        <v>70</v>
      </c>
      <c r="I13" t="s">
        <v>86</v>
      </c>
      <c r="J13" t="s">
        <v>86</v>
      </c>
      <c r="K13" t="s">
        <v>86</v>
      </c>
      <c r="L13" t="s">
        <v>385</v>
      </c>
      <c r="M13" t="s">
        <v>70</v>
      </c>
      <c r="N13" t="s">
        <v>86</v>
      </c>
      <c r="O13" t="s">
        <v>86</v>
      </c>
      <c r="P13" t="s">
        <v>385</v>
      </c>
      <c r="Q13" t="s">
        <v>86</v>
      </c>
      <c r="R13" t="s">
        <v>86</v>
      </c>
      <c r="S13" t="s">
        <v>70</v>
      </c>
      <c r="T13" t="s">
        <v>86</v>
      </c>
      <c r="U13" t="s">
        <v>404</v>
      </c>
      <c r="V13" t="s">
        <v>131</v>
      </c>
      <c r="W13" t="s">
        <v>86</v>
      </c>
      <c r="X13" t="s">
        <v>80</v>
      </c>
      <c r="Y13" t="s">
        <v>70</v>
      </c>
      <c r="Z13" t="s">
        <v>86</v>
      </c>
      <c r="AA13" t="s">
        <v>385</v>
      </c>
      <c r="AC13" t="s">
        <v>413</v>
      </c>
      <c r="AD13" t="s">
        <v>385</v>
      </c>
      <c r="AE13" t="s">
        <v>70</v>
      </c>
      <c r="AF13" t="s">
        <v>418</v>
      </c>
      <c r="AG13" t="s">
        <v>86</v>
      </c>
      <c r="AH13" t="s">
        <v>80</v>
      </c>
      <c r="AJ13" t="s">
        <v>385</v>
      </c>
      <c r="AK13" t="s">
        <v>70</v>
      </c>
      <c r="AM13" t="s">
        <v>80</v>
      </c>
      <c r="AN13" t="s">
        <v>424</v>
      </c>
      <c r="AO13" t="s">
        <v>281</v>
      </c>
      <c r="AP13" t="s">
        <v>70</v>
      </c>
      <c r="AQ13" t="s">
        <v>80</v>
      </c>
      <c r="AR13" t="s">
        <v>80</v>
      </c>
      <c r="AS13" t="s">
        <v>429</v>
      </c>
      <c r="AV13" t="s">
        <v>70</v>
      </c>
      <c r="AW13" t="s">
        <v>404</v>
      </c>
      <c r="AY13" t="s">
        <v>404</v>
      </c>
      <c r="AZ13" t="s">
        <v>281</v>
      </c>
      <c r="BA13" t="s">
        <v>385</v>
      </c>
      <c r="BB13" t="s">
        <v>70</v>
      </c>
      <c r="BC13" t="s">
        <v>404</v>
      </c>
      <c r="BD13" t="s">
        <v>297</v>
      </c>
      <c r="BE13" t="s">
        <v>404</v>
      </c>
      <c r="BH13" t="s">
        <v>70</v>
      </c>
      <c r="BJ13" t="s">
        <v>80</v>
      </c>
      <c r="BK13" t="s">
        <v>404</v>
      </c>
      <c r="BM13" t="s">
        <v>385</v>
      </c>
      <c r="BN13" t="s">
        <v>70</v>
      </c>
      <c r="BO13" t="s">
        <v>385</v>
      </c>
      <c r="BP13" t="s">
        <v>385</v>
      </c>
      <c r="BQ13" t="s">
        <v>404</v>
      </c>
      <c r="BS13" t="s">
        <v>80</v>
      </c>
      <c r="BT13" t="s">
        <v>70</v>
      </c>
      <c r="BU13" t="s">
        <v>86</v>
      </c>
      <c r="BV13" t="s">
        <v>303</v>
      </c>
      <c r="BW13" t="s">
        <v>458</v>
      </c>
      <c r="BX13" t="s">
        <v>80</v>
      </c>
    </row>
    <row r="14" spans="1:77" x14ac:dyDescent="0.45">
      <c r="A14" t="s">
        <v>71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71</v>
      </c>
      <c r="H14" t="s">
        <v>86</v>
      </c>
      <c r="I14" t="s">
        <v>86</v>
      </c>
      <c r="J14" t="s">
        <v>86</v>
      </c>
      <c r="K14" t="s">
        <v>86</v>
      </c>
      <c r="L14" t="s">
        <v>80</v>
      </c>
      <c r="M14" t="s">
        <v>71</v>
      </c>
      <c r="N14" t="s">
        <v>86</v>
      </c>
      <c r="O14" t="s">
        <v>86</v>
      </c>
      <c r="P14" t="s">
        <v>80</v>
      </c>
      <c r="Q14" t="s">
        <v>281</v>
      </c>
      <c r="R14" t="s">
        <v>80</v>
      </c>
      <c r="S14" t="s">
        <v>71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71</v>
      </c>
      <c r="Z14" t="s">
        <v>86</v>
      </c>
      <c r="AA14" t="s">
        <v>86</v>
      </c>
      <c r="AB14" t="s">
        <v>86</v>
      </c>
      <c r="AC14" t="s">
        <v>86</v>
      </c>
      <c r="AD14" t="s">
        <v>80</v>
      </c>
      <c r="AE14" t="s">
        <v>71</v>
      </c>
      <c r="AF14" t="s">
        <v>86</v>
      </c>
      <c r="AG14" t="s">
        <v>80</v>
      </c>
      <c r="AH14" t="s">
        <v>86</v>
      </c>
      <c r="AI14" t="s">
        <v>80</v>
      </c>
      <c r="AJ14" t="s">
        <v>80</v>
      </c>
      <c r="AK14" t="s">
        <v>71</v>
      </c>
      <c r="AL14" t="s">
        <v>5</v>
      </c>
      <c r="AM14" t="s">
        <v>5</v>
      </c>
      <c r="AN14" t="s">
        <v>80</v>
      </c>
      <c r="AO14" t="s">
        <v>80</v>
      </c>
      <c r="AP14" t="s">
        <v>71</v>
      </c>
      <c r="AQ14" t="s">
        <v>86</v>
      </c>
      <c r="AR14" t="s">
        <v>86</v>
      </c>
      <c r="AS14" t="s">
        <v>274</v>
      </c>
      <c r="AT14" t="s">
        <v>80</v>
      </c>
      <c r="AV14" t="s">
        <v>71</v>
      </c>
      <c r="AW14" t="s">
        <v>86</v>
      </c>
      <c r="AY14" t="s">
        <v>272</v>
      </c>
      <c r="AZ14" t="s">
        <v>80</v>
      </c>
      <c r="BA14" t="s">
        <v>80</v>
      </c>
      <c r="BB14" t="s">
        <v>71</v>
      </c>
      <c r="BC14" t="s">
        <v>86</v>
      </c>
      <c r="BD14" t="s">
        <v>404</v>
      </c>
      <c r="BE14" t="s">
        <v>86</v>
      </c>
      <c r="BF14" t="s">
        <v>404</v>
      </c>
      <c r="BG14" t="s">
        <v>80</v>
      </c>
      <c r="BH14" t="s">
        <v>71</v>
      </c>
      <c r="BI14" t="s">
        <v>86</v>
      </c>
      <c r="BJ14" t="s">
        <v>80</v>
      </c>
      <c r="BK14" t="s">
        <v>86</v>
      </c>
      <c r="BL14" t="s">
        <v>86</v>
      </c>
      <c r="BM14" t="s">
        <v>80</v>
      </c>
      <c r="BN14" t="s">
        <v>71</v>
      </c>
      <c r="BO14" t="s">
        <v>86</v>
      </c>
      <c r="BP14" t="s">
        <v>385</v>
      </c>
      <c r="BQ14" t="s">
        <v>86</v>
      </c>
      <c r="BR14" t="s">
        <v>281</v>
      </c>
      <c r="BS14" t="s">
        <v>86</v>
      </c>
      <c r="BT14" t="s">
        <v>71</v>
      </c>
      <c r="BU14" t="s">
        <v>86</v>
      </c>
      <c r="BV14" t="s">
        <v>86</v>
      </c>
      <c r="BW14" t="s">
        <v>86</v>
      </c>
      <c r="BX14" t="s">
        <v>459</v>
      </c>
      <c r="BY14" t="s">
        <v>80</v>
      </c>
    </row>
    <row r="15" spans="1:77" x14ac:dyDescent="0.45">
      <c r="A15" t="s">
        <v>72</v>
      </c>
      <c r="B15" t="s">
        <v>214</v>
      </c>
      <c r="C15" t="s">
        <v>242</v>
      </c>
      <c r="D15" t="s">
        <v>5</v>
      </c>
      <c r="E15" t="s">
        <v>383</v>
      </c>
      <c r="F15" t="s">
        <v>80</v>
      </c>
      <c r="G15" t="s">
        <v>72</v>
      </c>
      <c r="H15" t="s">
        <v>86</v>
      </c>
      <c r="I15" t="s">
        <v>5</v>
      </c>
      <c r="J15" t="s">
        <v>5</v>
      </c>
      <c r="K15" t="s">
        <v>5</v>
      </c>
      <c r="L15" t="s">
        <v>86</v>
      </c>
      <c r="M15" t="s">
        <v>72</v>
      </c>
      <c r="N15" t="s">
        <v>396</v>
      </c>
      <c r="O15" t="s">
        <v>385</v>
      </c>
      <c r="P15" t="s">
        <v>80</v>
      </c>
      <c r="Q15" t="s">
        <v>385</v>
      </c>
      <c r="R15" t="s">
        <v>5</v>
      </c>
      <c r="S15" t="s">
        <v>72</v>
      </c>
      <c r="T15" t="s">
        <v>5</v>
      </c>
      <c r="U15" t="s">
        <v>385</v>
      </c>
      <c r="V15" t="s">
        <v>86</v>
      </c>
      <c r="W15" t="s">
        <v>5</v>
      </c>
      <c r="X15" t="s">
        <v>5</v>
      </c>
      <c r="Y15" t="s">
        <v>72</v>
      </c>
      <c r="Z15" t="s">
        <v>214</v>
      </c>
      <c r="AA15" t="s">
        <v>214</v>
      </c>
      <c r="AB15" t="s">
        <v>80</v>
      </c>
      <c r="AC15" t="s">
        <v>5</v>
      </c>
      <c r="AD15" t="s">
        <v>86</v>
      </c>
      <c r="AE15" t="s">
        <v>72</v>
      </c>
      <c r="AF15" t="s">
        <v>214</v>
      </c>
      <c r="AG15" t="s">
        <v>214</v>
      </c>
      <c r="AH15" t="s">
        <v>214</v>
      </c>
      <c r="AI15" t="s">
        <v>80</v>
      </c>
      <c r="AJ15" t="s">
        <v>86</v>
      </c>
      <c r="AK15" t="s">
        <v>72</v>
      </c>
      <c r="AL15" t="s">
        <v>86</v>
      </c>
      <c r="AM15" t="s">
        <v>385</v>
      </c>
      <c r="AN15" t="s">
        <v>5</v>
      </c>
      <c r="AO15" t="s">
        <v>5</v>
      </c>
      <c r="AP15" t="s">
        <v>72</v>
      </c>
      <c r="AQ15" t="s">
        <v>86</v>
      </c>
      <c r="AR15" t="s">
        <v>5</v>
      </c>
      <c r="AS15" t="s">
        <v>5</v>
      </c>
      <c r="AT15" t="s">
        <v>86</v>
      </c>
      <c r="AV15" t="s">
        <v>72</v>
      </c>
      <c r="AW15" t="s">
        <v>5</v>
      </c>
      <c r="AX15" t="s">
        <v>293</v>
      </c>
      <c r="AY15" t="s">
        <v>80</v>
      </c>
      <c r="AZ15" t="s">
        <v>5</v>
      </c>
      <c r="BA15" t="s">
        <v>385</v>
      </c>
      <c r="BB15" t="s">
        <v>72</v>
      </c>
      <c r="BC15" t="s">
        <v>5</v>
      </c>
      <c r="BD15" t="s">
        <v>438</v>
      </c>
      <c r="BE15" t="s">
        <v>5</v>
      </c>
      <c r="BF15" t="s">
        <v>404</v>
      </c>
      <c r="BG15" t="s">
        <v>5</v>
      </c>
      <c r="BH15" t="s">
        <v>72</v>
      </c>
      <c r="BI15" t="s">
        <v>5</v>
      </c>
      <c r="BJ15" t="s">
        <v>293</v>
      </c>
      <c r="BK15" t="s">
        <v>5</v>
      </c>
      <c r="BL15" t="s">
        <v>5</v>
      </c>
      <c r="BM15" t="s">
        <v>86</v>
      </c>
      <c r="BN15" t="s">
        <v>72</v>
      </c>
      <c r="BO15" t="s">
        <v>131</v>
      </c>
      <c r="BP15" t="s">
        <v>5</v>
      </c>
      <c r="BQ15" t="s">
        <v>385</v>
      </c>
      <c r="BR15" t="s">
        <v>5</v>
      </c>
      <c r="BS15" t="s">
        <v>5</v>
      </c>
      <c r="BT15" t="s">
        <v>72</v>
      </c>
      <c r="BU15" t="s">
        <v>5</v>
      </c>
      <c r="BV15" t="s">
        <v>86</v>
      </c>
      <c r="BW15" t="s">
        <v>385</v>
      </c>
      <c r="BX15" t="s">
        <v>5</v>
      </c>
      <c r="BY15" t="s">
        <v>5</v>
      </c>
    </row>
    <row r="16" spans="1:77" x14ac:dyDescent="0.45">
      <c r="A16" t="s">
        <v>73</v>
      </c>
      <c r="B16" t="s">
        <v>86</v>
      </c>
      <c r="C16" t="s">
        <v>86</v>
      </c>
      <c r="D16" t="s">
        <v>80</v>
      </c>
      <c r="E16" t="s">
        <v>382</v>
      </c>
      <c r="F16" t="s">
        <v>385</v>
      </c>
      <c r="G16" t="s">
        <v>73</v>
      </c>
      <c r="H16" t="s">
        <v>80</v>
      </c>
      <c r="I16" t="s">
        <v>5</v>
      </c>
      <c r="J16" t="s">
        <v>80</v>
      </c>
      <c r="K16" t="s">
        <v>385</v>
      </c>
      <c r="L16" t="s">
        <v>385</v>
      </c>
      <c r="M16" t="s">
        <v>73</v>
      </c>
      <c r="N16" t="s">
        <v>396</v>
      </c>
      <c r="O16" t="s">
        <v>5</v>
      </c>
      <c r="P16" t="s">
        <v>385</v>
      </c>
      <c r="Q16" t="s">
        <v>385</v>
      </c>
      <c r="R16" t="s">
        <v>86</v>
      </c>
      <c r="S16" t="s">
        <v>73</v>
      </c>
      <c r="T16" t="s">
        <v>385</v>
      </c>
      <c r="U16" t="s">
        <v>5</v>
      </c>
      <c r="V16" t="s">
        <v>86</v>
      </c>
      <c r="W16" t="s">
        <v>5</v>
      </c>
      <c r="X16" t="s">
        <v>385</v>
      </c>
      <c r="Y16" t="s">
        <v>73</v>
      </c>
      <c r="Z16" t="s">
        <v>86</v>
      </c>
      <c r="AA16" t="s">
        <v>385</v>
      </c>
      <c r="AB16" t="s">
        <v>80</v>
      </c>
      <c r="AC16" t="s">
        <v>131</v>
      </c>
      <c r="AD16" t="s">
        <v>385</v>
      </c>
      <c r="AE16" t="s">
        <v>73</v>
      </c>
      <c r="AF16" t="s">
        <v>131</v>
      </c>
      <c r="AG16" t="s">
        <v>385</v>
      </c>
      <c r="AH16" t="s">
        <v>385</v>
      </c>
      <c r="AI16" t="s">
        <v>131</v>
      </c>
      <c r="AJ16" t="s">
        <v>385</v>
      </c>
      <c r="AK16" t="s">
        <v>73</v>
      </c>
      <c r="AL16" t="s">
        <v>131</v>
      </c>
      <c r="AM16" t="s">
        <v>385</v>
      </c>
      <c r="AN16" t="s">
        <v>80</v>
      </c>
      <c r="AO16" t="s">
        <v>131</v>
      </c>
      <c r="AP16" t="s">
        <v>73</v>
      </c>
      <c r="AQ16" t="s">
        <v>80</v>
      </c>
      <c r="AR16" t="s">
        <v>80</v>
      </c>
      <c r="AS16" t="s">
        <v>131</v>
      </c>
      <c r="AT16" t="s">
        <v>385</v>
      </c>
      <c r="AV16" t="s">
        <v>73</v>
      </c>
      <c r="AW16" t="s">
        <v>131</v>
      </c>
      <c r="AX16" t="s">
        <v>385</v>
      </c>
      <c r="AY16" t="s">
        <v>80</v>
      </c>
      <c r="AZ16" t="s">
        <v>131</v>
      </c>
      <c r="BA16" t="s">
        <v>385</v>
      </c>
      <c r="BB16" t="s">
        <v>73</v>
      </c>
      <c r="BC16" t="s">
        <v>131</v>
      </c>
      <c r="BD16" t="s">
        <v>385</v>
      </c>
      <c r="BE16" t="s">
        <v>5</v>
      </c>
      <c r="BF16" t="s">
        <v>131</v>
      </c>
      <c r="BG16" t="s">
        <v>385</v>
      </c>
      <c r="BH16" t="s">
        <v>73</v>
      </c>
      <c r="BI16" t="s">
        <v>131</v>
      </c>
      <c r="BJ16" t="s">
        <v>5</v>
      </c>
      <c r="BK16" t="s">
        <v>385</v>
      </c>
      <c r="BL16" t="s">
        <v>80</v>
      </c>
      <c r="BM16" t="s">
        <v>385</v>
      </c>
      <c r="BN16" t="s">
        <v>73</v>
      </c>
      <c r="BO16" t="s">
        <v>131</v>
      </c>
      <c r="BP16" t="s">
        <v>5</v>
      </c>
      <c r="BQ16" t="s">
        <v>385</v>
      </c>
      <c r="BR16" t="s">
        <v>131</v>
      </c>
      <c r="BS16" t="s">
        <v>385</v>
      </c>
      <c r="BT16" t="s">
        <v>73</v>
      </c>
      <c r="BU16" t="s">
        <v>131</v>
      </c>
      <c r="BV16" t="s">
        <v>385</v>
      </c>
      <c r="BX16" t="s">
        <v>131</v>
      </c>
      <c r="BY16" t="s">
        <v>385</v>
      </c>
    </row>
    <row r="17" spans="1:77" x14ac:dyDescent="0.45">
      <c r="A17" t="s">
        <v>74</v>
      </c>
      <c r="B17" t="s">
        <v>86</v>
      </c>
      <c r="E17" t="s">
        <v>119</v>
      </c>
      <c r="F17" t="s">
        <v>85</v>
      </c>
      <c r="G17" t="s">
        <v>74</v>
      </c>
      <c r="H17" t="s">
        <v>81</v>
      </c>
      <c r="I17" t="s">
        <v>86</v>
      </c>
      <c r="K17" t="s">
        <v>240</v>
      </c>
      <c r="M17" t="s">
        <v>74</v>
      </c>
      <c r="N17" t="s">
        <v>85</v>
      </c>
      <c r="O17" t="s">
        <v>86</v>
      </c>
      <c r="Q17" t="s">
        <v>119</v>
      </c>
      <c r="S17" t="s">
        <v>74</v>
      </c>
      <c r="T17" t="s">
        <v>385</v>
      </c>
      <c r="U17" t="s">
        <v>406</v>
      </c>
      <c r="W17" t="s">
        <v>282</v>
      </c>
      <c r="Y17" t="s">
        <v>74</v>
      </c>
      <c r="AA17" t="s">
        <v>86</v>
      </c>
      <c r="AB17" t="s">
        <v>5</v>
      </c>
      <c r="AC17" t="s">
        <v>131</v>
      </c>
      <c r="AE17" t="s">
        <v>74</v>
      </c>
      <c r="AF17" t="s">
        <v>131</v>
      </c>
      <c r="AG17" t="s">
        <v>86</v>
      </c>
      <c r="AI17" t="s">
        <v>131</v>
      </c>
      <c r="AJ17" t="s">
        <v>214</v>
      </c>
      <c r="AK17" t="s">
        <v>74</v>
      </c>
      <c r="AL17" t="s">
        <v>131</v>
      </c>
      <c r="AM17" t="s">
        <v>86</v>
      </c>
      <c r="AN17" t="s">
        <v>80</v>
      </c>
      <c r="AO17" t="s">
        <v>131</v>
      </c>
      <c r="AP17" t="s">
        <v>74</v>
      </c>
      <c r="AS17" t="s">
        <v>131</v>
      </c>
      <c r="AT17" t="s">
        <v>385</v>
      </c>
      <c r="AV17" t="s">
        <v>74</v>
      </c>
      <c r="AW17" t="s">
        <v>131</v>
      </c>
      <c r="AX17" t="s">
        <v>86</v>
      </c>
      <c r="AY17" t="s">
        <v>80</v>
      </c>
      <c r="AZ17" t="s">
        <v>131</v>
      </c>
      <c r="BB17" t="s">
        <v>74</v>
      </c>
      <c r="BC17" t="s">
        <v>131</v>
      </c>
      <c r="BD17" t="s">
        <v>86</v>
      </c>
      <c r="BE17" t="s">
        <v>5</v>
      </c>
      <c r="BF17" t="s">
        <v>131</v>
      </c>
      <c r="BH17" t="s">
        <v>74</v>
      </c>
      <c r="BI17" t="s">
        <v>131</v>
      </c>
      <c r="BJ17" t="s">
        <v>86</v>
      </c>
      <c r="BL17" t="s">
        <v>80</v>
      </c>
      <c r="BN17" t="s">
        <v>74</v>
      </c>
      <c r="BO17" t="s">
        <v>126</v>
      </c>
      <c r="BQ17" t="s">
        <v>453</v>
      </c>
      <c r="BR17" t="s">
        <v>131</v>
      </c>
      <c r="BS17" t="s">
        <v>240</v>
      </c>
      <c r="BT17" t="s">
        <v>74</v>
      </c>
      <c r="BU17" t="s">
        <v>126</v>
      </c>
      <c r="BV17" t="s">
        <v>86</v>
      </c>
      <c r="BW17" t="s">
        <v>385</v>
      </c>
      <c r="BX17" t="s">
        <v>131</v>
      </c>
      <c r="BY17" t="s">
        <v>385</v>
      </c>
    </row>
    <row r="18" spans="1:77" x14ac:dyDescent="0.45">
      <c r="A18" t="s">
        <v>75</v>
      </c>
      <c r="B18" t="s">
        <v>86</v>
      </c>
      <c r="C18" t="s">
        <v>86</v>
      </c>
      <c r="D18" t="s">
        <v>80</v>
      </c>
      <c r="E18" t="s">
        <v>86</v>
      </c>
      <c r="F18" t="s">
        <v>86</v>
      </c>
      <c r="G18" t="s">
        <v>75</v>
      </c>
      <c r="H18" t="s">
        <v>385</v>
      </c>
      <c r="I18" t="s">
        <v>386</v>
      </c>
      <c r="J18" t="s">
        <v>80</v>
      </c>
      <c r="K18" t="s">
        <v>286</v>
      </c>
      <c r="L18" t="s">
        <v>86</v>
      </c>
      <c r="M18" t="s">
        <v>75</v>
      </c>
      <c r="N18" t="s">
        <v>80</v>
      </c>
      <c r="O18" t="s">
        <v>80</v>
      </c>
      <c r="P18" t="s">
        <v>385</v>
      </c>
      <c r="Q18" t="s">
        <v>86</v>
      </c>
      <c r="R18" t="s">
        <v>80</v>
      </c>
      <c r="S18" t="s">
        <v>75</v>
      </c>
      <c r="T18" t="s">
        <v>385</v>
      </c>
      <c r="U18" t="s">
        <v>405</v>
      </c>
      <c r="V18" t="s">
        <v>80</v>
      </c>
      <c r="W18" t="s">
        <v>385</v>
      </c>
      <c r="Y18" t="s">
        <v>75</v>
      </c>
      <c r="Z18" t="s">
        <v>86</v>
      </c>
      <c r="AA18" t="s">
        <v>385</v>
      </c>
      <c r="AB18" t="s">
        <v>80</v>
      </c>
      <c r="AC18" t="s">
        <v>385</v>
      </c>
      <c r="AD18" t="s">
        <v>80</v>
      </c>
      <c r="AE18" t="s">
        <v>75</v>
      </c>
      <c r="AF18" t="s">
        <v>86</v>
      </c>
      <c r="AG18" t="s">
        <v>385</v>
      </c>
      <c r="AH18" t="s">
        <v>5</v>
      </c>
      <c r="AI18" t="s">
        <v>385</v>
      </c>
      <c r="AJ18" t="s">
        <v>385</v>
      </c>
      <c r="AK18" t="s">
        <v>75</v>
      </c>
      <c r="AL18" t="s">
        <v>80</v>
      </c>
      <c r="AM18" t="s">
        <v>80</v>
      </c>
      <c r="AN18" t="s">
        <v>80</v>
      </c>
      <c r="AO18" t="s">
        <v>385</v>
      </c>
      <c r="AP18" t="s">
        <v>75</v>
      </c>
      <c r="AQ18" t="s">
        <v>385</v>
      </c>
      <c r="AR18" t="s">
        <v>385</v>
      </c>
      <c r="AS18" t="s">
        <v>385</v>
      </c>
      <c r="AT18" t="s">
        <v>86</v>
      </c>
      <c r="AV18" t="s">
        <v>75</v>
      </c>
      <c r="AW18" t="s">
        <v>80</v>
      </c>
      <c r="AX18" t="s">
        <v>385</v>
      </c>
      <c r="AY18" t="s">
        <v>385</v>
      </c>
      <c r="AZ18" t="s">
        <v>385</v>
      </c>
      <c r="BA18" t="s">
        <v>80</v>
      </c>
      <c r="BB18" t="s">
        <v>75</v>
      </c>
      <c r="BE18" t="s">
        <v>385</v>
      </c>
      <c r="BF18" t="s">
        <v>286</v>
      </c>
      <c r="BG18" t="s">
        <v>304</v>
      </c>
      <c r="BH18" t="s">
        <v>75</v>
      </c>
      <c r="BI18" t="s">
        <v>444</v>
      </c>
      <c r="BK18" t="s">
        <v>385</v>
      </c>
      <c r="BL18" t="s">
        <v>385</v>
      </c>
      <c r="BM18" t="s">
        <v>269</v>
      </c>
      <c r="BN18" t="s">
        <v>75</v>
      </c>
      <c r="BO18" t="s">
        <v>385</v>
      </c>
      <c r="BP18" t="s">
        <v>86</v>
      </c>
      <c r="BQ18" t="s">
        <v>385</v>
      </c>
      <c r="BR18" t="s">
        <v>282</v>
      </c>
      <c r="BT18" t="s">
        <v>75</v>
      </c>
      <c r="BU18" t="s">
        <v>385</v>
      </c>
      <c r="BV18" t="s">
        <v>385</v>
      </c>
      <c r="BW18" t="s">
        <v>5</v>
      </c>
      <c r="BX18" t="s">
        <v>80</v>
      </c>
      <c r="BY18" t="s">
        <v>80</v>
      </c>
    </row>
    <row r="19" spans="1:77" x14ac:dyDescent="0.45">
      <c r="A19" t="s">
        <v>76</v>
      </c>
      <c r="B19" t="s">
        <v>86</v>
      </c>
      <c r="C19" t="s">
        <v>86</v>
      </c>
      <c r="D19" t="s">
        <v>382</v>
      </c>
      <c r="E19" t="s">
        <v>382</v>
      </c>
      <c r="F19" t="s">
        <v>85</v>
      </c>
      <c r="G19" t="s">
        <v>76</v>
      </c>
      <c r="H19" t="s">
        <v>385</v>
      </c>
      <c r="I19" t="s">
        <v>385</v>
      </c>
      <c r="J19" t="s">
        <v>385</v>
      </c>
      <c r="K19" t="s">
        <v>205</v>
      </c>
      <c r="L19" t="s">
        <v>86</v>
      </c>
      <c r="M19" t="s">
        <v>76</v>
      </c>
      <c r="N19" t="s">
        <v>80</v>
      </c>
      <c r="O19" t="s">
        <v>385</v>
      </c>
      <c r="P19" t="s">
        <v>385</v>
      </c>
      <c r="Q19" t="s">
        <v>385</v>
      </c>
      <c r="R19" t="s">
        <v>401</v>
      </c>
      <c r="S19" t="s">
        <v>76</v>
      </c>
      <c r="T19" t="s">
        <v>80</v>
      </c>
      <c r="U19" t="s">
        <v>385</v>
      </c>
      <c r="V19" t="s">
        <v>385</v>
      </c>
      <c r="W19" t="s">
        <v>5</v>
      </c>
      <c r="Y19" t="s">
        <v>76</v>
      </c>
      <c r="Z19" t="s">
        <v>385</v>
      </c>
      <c r="AA19" t="s">
        <v>385</v>
      </c>
      <c r="AB19" t="s">
        <v>412</v>
      </c>
      <c r="AC19" t="s">
        <v>80</v>
      </c>
      <c r="AE19" t="s">
        <v>76</v>
      </c>
      <c r="AF19" t="s">
        <v>385</v>
      </c>
      <c r="AG19" t="s">
        <v>385</v>
      </c>
      <c r="AH19" t="s">
        <v>385</v>
      </c>
      <c r="AI19" t="s">
        <v>5</v>
      </c>
      <c r="AJ19" t="s">
        <v>80</v>
      </c>
      <c r="AK19" t="s">
        <v>76</v>
      </c>
      <c r="AL19" t="s">
        <v>385</v>
      </c>
      <c r="AM19" t="s">
        <v>385</v>
      </c>
      <c r="AN19" t="s">
        <v>385</v>
      </c>
      <c r="AO19" t="s">
        <v>385</v>
      </c>
      <c r="AP19" t="s">
        <v>76</v>
      </c>
      <c r="AQ19" t="s">
        <v>385</v>
      </c>
      <c r="AR19" t="s">
        <v>385</v>
      </c>
      <c r="AS19" t="s">
        <v>385</v>
      </c>
      <c r="AT19" t="s">
        <v>5</v>
      </c>
      <c r="AV19" t="s">
        <v>76</v>
      </c>
      <c r="AW19" t="s">
        <v>80</v>
      </c>
      <c r="AX19" t="s">
        <v>197</v>
      </c>
      <c r="AZ19" t="s">
        <v>5</v>
      </c>
      <c r="BA19" t="s">
        <v>5</v>
      </c>
      <c r="BB19" t="s">
        <v>76</v>
      </c>
      <c r="BC19" t="s">
        <v>5</v>
      </c>
      <c r="BD19" t="s">
        <v>385</v>
      </c>
      <c r="BE19" t="s">
        <v>439</v>
      </c>
      <c r="BF19" t="s">
        <v>404</v>
      </c>
      <c r="BG19" t="s">
        <v>5</v>
      </c>
      <c r="BH19" t="s">
        <v>76</v>
      </c>
      <c r="BI19" t="s">
        <v>445</v>
      </c>
      <c r="BJ19" t="s">
        <v>445</v>
      </c>
      <c r="BK19" t="s">
        <v>86</v>
      </c>
      <c r="BL19" t="s">
        <v>385</v>
      </c>
      <c r="BM19" t="s">
        <v>86</v>
      </c>
      <c r="BN19" t="s">
        <v>76</v>
      </c>
      <c r="BO19" t="s">
        <v>85</v>
      </c>
      <c r="BP19" t="s">
        <v>86</v>
      </c>
      <c r="BR19" t="s">
        <v>5</v>
      </c>
      <c r="BS19" t="s">
        <v>5</v>
      </c>
      <c r="BT19" t="s">
        <v>76</v>
      </c>
      <c r="BU19" t="s">
        <v>385</v>
      </c>
      <c r="BV19" t="s">
        <v>85</v>
      </c>
      <c r="BW19" t="s">
        <v>5</v>
      </c>
      <c r="BX19" t="s">
        <v>460</v>
      </c>
      <c r="BY19" t="s">
        <v>5</v>
      </c>
    </row>
    <row r="20" spans="1:77" x14ac:dyDescent="0.45">
      <c r="A20" t="s">
        <v>77</v>
      </c>
      <c r="B20" t="s">
        <v>86</v>
      </c>
      <c r="C20" t="s">
        <v>80</v>
      </c>
      <c r="D20" t="s">
        <v>86</v>
      </c>
      <c r="E20" t="s">
        <v>86</v>
      </c>
      <c r="F20" t="s">
        <v>5</v>
      </c>
      <c r="G20" t="s">
        <v>77</v>
      </c>
      <c r="H20" t="s">
        <v>385</v>
      </c>
      <c r="I20" t="s">
        <v>385</v>
      </c>
      <c r="J20" t="s">
        <v>5</v>
      </c>
      <c r="K20" t="s">
        <v>387</v>
      </c>
      <c r="M20" t="s">
        <v>77</v>
      </c>
      <c r="N20" t="s">
        <v>80</v>
      </c>
      <c r="O20" t="s">
        <v>80</v>
      </c>
      <c r="P20" t="s">
        <v>385</v>
      </c>
      <c r="Q20" t="s">
        <v>400</v>
      </c>
      <c r="S20" t="s">
        <v>77</v>
      </c>
      <c r="T20" t="s">
        <v>80</v>
      </c>
      <c r="U20" t="s">
        <v>5</v>
      </c>
      <c r="V20" t="s">
        <v>80</v>
      </c>
      <c r="W20" t="s">
        <v>80</v>
      </c>
      <c r="Y20" t="s">
        <v>77</v>
      </c>
      <c r="Z20" t="s">
        <v>80</v>
      </c>
      <c r="AA20" t="s">
        <v>5</v>
      </c>
      <c r="AB20" t="s">
        <v>5</v>
      </c>
      <c r="AC20" t="s">
        <v>80</v>
      </c>
      <c r="AE20" t="s">
        <v>77</v>
      </c>
      <c r="AF20" t="s">
        <v>80</v>
      </c>
      <c r="AG20" t="s">
        <v>80</v>
      </c>
      <c r="AH20" t="s">
        <v>80</v>
      </c>
      <c r="AI20" t="s">
        <v>80</v>
      </c>
      <c r="AJ20" t="s">
        <v>385</v>
      </c>
      <c r="AK20" t="s">
        <v>77</v>
      </c>
      <c r="AL20" t="s">
        <v>385</v>
      </c>
      <c r="AM20" t="s">
        <v>385</v>
      </c>
      <c r="AN20" t="s">
        <v>5</v>
      </c>
      <c r="AO20" t="s">
        <v>385</v>
      </c>
      <c r="AP20" t="s">
        <v>77</v>
      </c>
      <c r="AQ20" t="s">
        <v>385</v>
      </c>
      <c r="AR20" t="s">
        <v>5</v>
      </c>
      <c r="AS20" t="s">
        <v>5</v>
      </c>
      <c r="AV20" t="s">
        <v>77</v>
      </c>
      <c r="AW20" t="s">
        <v>385</v>
      </c>
      <c r="AX20" t="s">
        <v>197</v>
      </c>
      <c r="AZ20" t="s">
        <v>5</v>
      </c>
      <c r="BB20" t="s">
        <v>77</v>
      </c>
      <c r="BC20" t="s">
        <v>404</v>
      </c>
      <c r="BD20" t="s">
        <v>385</v>
      </c>
      <c r="BE20" t="s">
        <v>385</v>
      </c>
      <c r="BF20" t="s">
        <v>80</v>
      </c>
      <c r="BG20" t="s">
        <v>5</v>
      </c>
      <c r="BH20" t="s">
        <v>77</v>
      </c>
      <c r="BI20" t="s">
        <v>445</v>
      </c>
      <c r="BJ20" t="s">
        <v>5</v>
      </c>
      <c r="BK20" t="s">
        <v>86</v>
      </c>
      <c r="BL20" t="s">
        <v>5</v>
      </c>
      <c r="BN20" t="s">
        <v>77</v>
      </c>
      <c r="BO20" t="s">
        <v>451</v>
      </c>
      <c r="BP20" t="s">
        <v>86</v>
      </c>
      <c r="BQ20" t="s">
        <v>85</v>
      </c>
      <c r="BR20" t="s">
        <v>385</v>
      </c>
      <c r="BT20" t="s">
        <v>77</v>
      </c>
      <c r="BU20" t="s">
        <v>86</v>
      </c>
      <c r="BV20" t="s">
        <v>86</v>
      </c>
      <c r="BW20" t="s">
        <v>86</v>
      </c>
      <c r="BX20" t="s">
        <v>86</v>
      </c>
      <c r="BY20" t="s">
        <v>86</v>
      </c>
    </row>
    <row r="21" spans="1:77" x14ac:dyDescent="0.45">
      <c r="A21" t="s">
        <v>78</v>
      </c>
      <c r="B21" t="s">
        <v>86</v>
      </c>
      <c r="C21" t="s">
        <v>80</v>
      </c>
      <c r="D21" t="s">
        <v>80</v>
      </c>
      <c r="E21" t="s">
        <v>384</v>
      </c>
      <c r="G21" t="s">
        <v>78</v>
      </c>
      <c r="H21" t="s">
        <v>385</v>
      </c>
      <c r="I21" t="s">
        <v>80</v>
      </c>
      <c r="J21" t="s">
        <v>385</v>
      </c>
      <c r="M21" t="s">
        <v>78</v>
      </c>
      <c r="N21" t="s">
        <v>80</v>
      </c>
      <c r="O21" t="s">
        <v>218</v>
      </c>
      <c r="P21" t="s">
        <v>272</v>
      </c>
      <c r="S21" t="s">
        <v>78</v>
      </c>
      <c r="T21" t="s">
        <v>304</v>
      </c>
      <c r="V21" t="s">
        <v>80</v>
      </c>
      <c r="Y21" t="s">
        <v>78</v>
      </c>
      <c r="Z21" t="s">
        <v>80</v>
      </c>
      <c r="AC21" t="s">
        <v>80</v>
      </c>
      <c r="AE21" t="s">
        <v>78</v>
      </c>
      <c r="AF21" t="s">
        <v>80</v>
      </c>
      <c r="AG21" t="s">
        <v>80</v>
      </c>
      <c r="AH21" t="s">
        <v>80</v>
      </c>
      <c r="AI21" t="s">
        <v>351</v>
      </c>
      <c r="AJ21" t="s">
        <v>272</v>
      </c>
      <c r="AK21" t="s">
        <v>78</v>
      </c>
      <c r="AL21" t="s">
        <v>385</v>
      </c>
      <c r="AM21" t="s">
        <v>218</v>
      </c>
      <c r="AP21" t="s">
        <v>78</v>
      </c>
      <c r="AQ21" t="s">
        <v>385</v>
      </c>
      <c r="AS21" t="s">
        <v>214</v>
      </c>
      <c r="AV21" t="s">
        <v>78</v>
      </c>
      <c r="AX21" t="s">
        <v>404</v>
      </c>
      <c r="AZ21" t="s">
        <v>351</v>
      </c>
      <c r="BB21" t="s">
        <v>78</v>
      </c>
      <c r="BC21" t="s">
        <v>404</v>
      </c>
      <c r="BF21" t="s">
        <v>80</v>
      </c>
      <c r="BG21" t="s">
        <v>5</v>
      </c>
      <c r="BH21" t="s">
        <v>78</v>
      </c>
      <c r="BI21" t="s">
        <v>445</v>
      </c>
      <c r="BJ21" t="s">
        <v>218</v>
      </c>
      <c r="BK21" t="s">
        <v>5</v>
      </c>
      <c r="BL21" t="s">
        <v>351</v>
      </c>
      <c r="BN21" t="s">
        <v>78</v>
      </c>
      <c r="BP21" t="s">
        <v>452</v>
      </c>
      <c r="BR21" t="s">
        <v>80</v>
      </c>
      <c r="BT21" t="s">
        <v>78</v>
      </c>
      <c r="BU21" t="s">
        <v>86</v>
      </c>
    </row>
    <row r="22" spans="1:77" x14ac:dyDescent="0.45">
      <c r="AX22" t="s">
        <v>404</v>
      </c>
      <c r="BJ22" t="s">
        <v>218</v>
      </c>
    </row>
    <row r="23" spans="1:77" x14ac:dyDescent="0.45">
      <c r="A23" t="s">
        <v>464</v>
      </c>
      <c r="B23" s="2">
        <v>44389</v>
      </c>
      <c r="C23" s="2">
        <v>44390</v>
      </c>
      <c r="D23" s="2">
        <v>44391</v>
      </c>
      <c r="E23" s="2">
        <v>44392</v>
      </c>
      <c r="F23" s="2">
        <v>44393</v>
      </c>
      <c r="H23" s="2">
        <v>44396</v>
      </c>
      <c r="I23" s="2">
        <v>44397</v>
      </c>
      <c r="J23" s="2">
        <v>44398</v>
      </c>
      <c r="K23" t="s">
        <v>469</v>
      </c>
      <c r="L23" s="2">
        <v>44400</v>
      </c>
      <c r="N23" s="2">
        <v>44403</v>
      </c>
      <c r="O23" s="2">
        <v>44404</v>
      </c>
      <c r="P23" s="2">
        <v>44405</v>
      </c>
      <c r="Q23" s="2">
        <v>44406</v>
      </c>
      <c r="R23" s="2">
        <v>44407</v>
      </c>
      <c r="T23" s="2">
        <v>44411</v>
      </c>
      <c r="U23" s="2">
        <v>44412</v>
      </c>
      <c r="V23" s="2">
        <v>44413</v>
      </c>
      <c r="X23" s="2">
        <v>44417</v>
      </c>
      <c r="Y23" s="2">
        <v>44418</v>
      </c>
      <c r="Z23" s="2">
        <v>44419</v>
      </c>
      <c r="AA23" s="2">
        <v>44420</v>
      </c>
      <c r="AB23" s="2">
        <v>44421</v>
      </c>
      <c r="AD23" s="2">
        <v>44424</v>
      </c>
      <c r="AE23" s="2">
        <v>44425</v>
      </c>
      <c r="AF23" s="2">
        <v>44426</v>
      </c>
      <c r="AG23" s="2">
        <v>44427</v>
      </c>
      <c r="AH23" s="2">
        <v>44428</v>
      </c>
      <c r="AJ23" s="2">
        <v>44431</v>
      </c>
      <c r="AK23" s="2">
        <v>44432</v>
      </c>
      <c r="AL23" s="2">
        <v>44433</v>
      </c>
      <c r="AM23" s="2">
        <v>44434</v>
      </c>
      <c r="AN23" s="2">
        <v>44435</v>
      </c>
      <c r="AP23" s="2">
        <v>44438</v>
      </c>
      <c r="AQ23" s="2">
        <v>44439</v>
      </c>
      <c r="AR23" s="2">
        <v>44440</v>
      </c>
      <c r="AS23" s="2">
        <v>44441</v>
      </c>
      <c r="AT23" s="2">
        <v>44442</v>
      </c>
      <c r="AV23" s="2">
        <v>44446</v>
      </c>
      <c r="AW23" s="2">
        <v>44447</v>
      </c>
      <c r="AX23" s="2">
        <v>44448</v>
      </c>
      <c r="AY23" s="2">
        <v>44449</v>
      </c>
      <c r="BA23" s="2">
        <v>44452</v>
      </c>
      <c r="BB23" s="2">
        <v>44453</v>
      </c>
      <c r="BC23" s="2">
        <v>44454</v>
      </c>
      <c r="BD23" s="2">
        <v>44455</v>
      </c>
      <c r="BE23" s="2">
        <v>44456</v>
      </c>
      <c r="BG23" s="2">
        <v>44459</v>
      </c>
      <c r="BH23" s="2">
        <v>44460</v>
      </c>
      <c r="BI23" s="2">
        <v>44461</v>
      </c>
      <c r="BJ23" s="2">
        <v>44462</v>
      </c>
      <c r="BK23" s="2">
        <v>44463</v>
      </c>
      <c r="BM23" s="2">
        <v>44466</v>
      </c>
      <c r="BN23" s="2">
        <v>44467</v>
      </c>
      <c r="BO23" s="2">
        <v>44468</v>
      </c>
      <c r="BP23" s="2">
        <v>44470</v>
      </c>
    </row>
    <row r="24" spans="1:77" x14ac:dyDescent="0.45">
      <c r="A24" t="s">
        <v>70</v>
      </c>
      <c r="D24" t="s">
        <v>80</v>
      </c>
      <c r="E24" t="s">
        <v>80</v>
      </c>
      <c r="G24" t="s">
        <v>70</v>
      </c>
      <c r="H24" t="s">
        <v>86</v>
      </c>
      <c r="I24" t="s">
        <v>85</v>
      </c>
      <c r="J24" t="s">
        <v>404</v>
      </c>
      <c r="K24" t="s">
        <v>86</v>
      </c>
      <c r="L24" t="s">
        <v>385</v>
      </c>
      <c r="M24" t="s">
        <v>70</v>
      </c>
      <c r="N24" t="s">
        <v>304</v>
      </c>
      <c r="O24" t="s">
        <v>385</v>
      </c>
      <c r="P24" t="s">
        <v>404</v>
      </c>
      <c r="Q24" t="s">
        <v>86</v>
      </c>
      <c r="R24" t="s">
        <v>80</v>
      </c>
      <c r="S24" t="s">
        <v>70</v>
      </c>
      <c r="T24" t="s">
        <v>479</v>
      </c>
      <c r="U24" t="s">
        <v>404</v>
      </c>
      <c r="V24" t="s">
        <v>80</v>
      </c>
      <c r="W24" t="s">
        <v>70</v>
      </c>
      <c r="X24" t="s">
        <v>80</v>
      </c>
      <c r="Y24" t="s">
        <v>80</v>
      </c>
      <c r="Z24" t="s">
        <v>404</v>
      </c>
      <c r="AA24" t="s">
        <v>86</v>
      </c>
      <c r="AB24" t="s">
        <v>80</v>
      </c>
      <c r="AC24" t="s">
        <v>70</v>
      </c>
      <c r="AD24" t="s">
        <v>80</v>
      </c>
      <c r="AE24" t="s">
        <v>80</v>
      </c>
      <c r="AF24" t="s">
        <v>404</v>
      </c>
      <c r="AG24" t="s">
        <v>274</v>
      </c>
      <c r="AI24" t="s">
        <v>70</v>
      </c>
      <c r="AL24" t="s">
        <v>501</v>
      </c>
      <c r="AN24" t="s">
        <v>214</v>
      </c>
      <c r="AO24" t="s">
        <v>70</v>
      </c>
      <c r="AP24" t="s">
        <v>404</v>
      </c>
      <c r="AQ24" t="s">
        <v>80</v>
      </c>
      <c r="AT24" t="s">
        <v>80</v>
      </c>
      <c r="AU24" t="s">
        <v>70</v>
      </c>
      <c r="AW24" t="s">
        <v>404</v>
      </c>
      <c r="AX24" t="s">
        <v>80</v>
      </c>
      <c r="AY24" t="s">
        <v>404</v>
      </c>
      <c r="AZ24" t="s">
        <v>70</v>
      </c>
      <c r="BA24" t="s">
        <v>519</v>
      </c>
      <c r="BB24" t="s">
        <v>404</v>
      </c>
      <c r="BC24" t="s">
        <v>80</v>
      </c>
      <c r="BD24" t="s">
        <v>480</v>
      </c>
      <c r="BF24" t="s">
        <v>70</v>
      </c>
      <c r="BG24" t="s">
        <v>404</v>
      </c>
      <c r="BH24" t="s">
        <v>404</v>
      </c>
      <c r="BI24" t="s">
        <v>80</v>
      </c>
      <c r="BJ24" t="s">
        <v>530</v>
      </c>
      <c r="BL24" t="s">
        <v>70</v>
      </c>
      <c r="BN24" t="s">
        <v>533</v>
      </c>
      <c r="BO24" t="s">
        <v>404</v>
      </c>
      <c r="BP24" t="s">
        <v>404</v>
      </c>
    </row>
    <row r="25" spans="1:77" x14ac:dyDescent="0.45">
      <c r="A25" t="s">
        <v>71</v>
      </c>
      <c r="B25" t="s">
        <v>86</v>
      </c>
      <c r="C25" t="s">
        <v>80</v>
      </c>
      <c r="D25" t="s">
        <v>86</v>
      </c>
      <c r="E25" t="s">
        <v>80</v>
      </c>
      <c r="F25" t="s">
        <v>80</v>
      </c>
      <c r="G25" t="s">
        <v>71</v>
      </c>
      <c r="H25" t="s">
        <v>86</v>
      </c>
      <c r="I25" t="s">
        <v>85</v>
      </c>
      <c r="J25" t="s">
        <v>86</v>
      </c>
      <c r="K25" t="s">
        <v>85</v>
      </c>
      <c r="L25" t="s">
        <v>86</v>
      </c>
      <c r="M25" t="s">
        <v>71</v>
      </c>
      <c r="N25" t="s">
        <v>86</v>
      </c>
      <c r="O25" t="s">
        <v>86</v>
      </c>
      <c r="P25" t="s">
        <v>86</v>
      </c>
      <c r="Q25" t="s">
        <v>86</v>
      </c>
      <c r="R25" t="s">
        <v>86</v>
      </c>
      <c r="S25" t="s">
        <v>71</v>
      </c>
      <c r="T25" t="s">
        <v>80</v>
      </c>
      <c r="U25" t="s">
        <v>86</v>
      </c>
      <c r="V25" t="s">
        <v>274</v>
      </c>
      <c r="W25" t="s">
        <v>71</v>
      </c>
      <c r="X25" t="s">
        <v>86</v>
      </c>
      <c r="Y25" t="s">
        <v>80</v>
      </c>
      <c r="Z25" t="s">
        <v>86</v>
      </c>
      <c r="AA25" t="s">
        <v>5</v>
      </c>
      <c r="AB25" t="s">
        <v>86</v>
      </c>
      <c r="AC25" t="s">
        <v>71</v>
      </c>
      <c r="AD25" t="s">
        <v>86</v>
      </c>
      <c r="AE25" t="s">
        <v>86</v>
      </c>
      <c r="AF25" t="s">
        <v>86</v>
      </c>
      <c r="AG25" t="s">
        <v>80</v>
      </c>
      <c r="AH25" t="s">
        <v>80</v>
      </c>
      <c r="AI25" t="s">
        <v>71</v>
      </c>
      <c r="AJ25" t="s">
        <v>86</v>
      </c>
      <c r="AK25" t="s">
        <v>404</v>
      </c>
      <c r="AL25" t="s">
        <v>86</v>
      </c>
      <c r="AM25" t="s">
        <v>274</v>
      </c>
      <c r="AN25" t="s">
        <v>80</v>
      </c>
      <c r="AO25" t="s">
        <v>71</v>
      </c>
      <c r="AP25" t="s">
        <v>86</v>
      </c>
      <c r="AQ25" t="s">
        <v>80</v>
      </c>
      <c r="AR25" t="s">
        <v>86</v>
      </c>
      <c r="AS25" t="s">
        <v>274</v>
      </c>
      <c r="AT25" t="s">
        <v>86</v>
      </c>
      <c r="AU25" t="s">
        <v>71</v>
      </c>
      <c r="AV25" t="s">
        <v>86</v>
      </c>
      <c r="AW25" t="s">
        <v>86</v>
      </c>
      <c r="AX25" t="s">
        <v>80</v>
      </c>
      <c r="AY25" t="s">
        <v>80</v>
      </c>
      <c r="AZ25" t="s">
        <v>71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  <c r="BF25" t="s">
        <v>71</v>
      </c>
      <c r="BG25" t="s">
        <v>86</v>
      </c>
      <c r="BH25" t="s">
        <v>86</v>
      </c>
      <c r="BI25" t="s">
        <v>86</v>
      </c>
      <c r="BJ25" t="s">
        <v>274</v>
      </c>
      <c r="BK25" t="s">
        <v>304</v>
      </c>
      <c r="BL25" t="s">
        <v>71</v>
      </c>
      <c r="BM25" t="s">
        <v>539</v>
      </c>
      <c r="BN25" t="s">
        <v>404</v>
      </c>
      <c r="BO25" t="s">
        <v>536</v>
      </c>
      <c r="BP25" t="s">
        <v>404</v>
      </c>
    </row>
    <row r="26" spans="1:77" x14ac:dyDescent="0.45">
      <c r="A26" t="s">
        <v>72</v>
      </c>
      <c r="B26" t="s">
        <v>5</v>
      </c>
      <c r="C26" t="s">
        <v>465</v>
      </c>
      <c r="D26" t="s">
        <v>385</v>
      </c>
      <c r="E26" t="s">
        <v>214</v>
      </c>
      <c r="F26" t="s">
        <v>86</v>
      </c>
      <c r="G26" t="s">
        <v>72</v>
      </c>
      <c r="H26" t="s">
        <v>468</v>
      </c>
      <c r="I26" t="s">
        <v>5</v>
      </c>
      <c r="J26" t="s">
        <v>404</v>
      </c>
      <c r="K26" t="s">
        <v>5</v>
      </c>
      <c r="L26" t="s">
        <v>214</v>
      </c>
      <c r="M26" t="s">
        <v>72</v>
      </c>
      <c r="N26" t="s">
        <v>214</v>
      </c>
      <c r="O26" t="s">
        <v>465</v>
      </c>
      <c r="P26" t="s">
        <v>475</v>
      </c>
      <c r="Q26" t="s">
        <v>404</v>
      </c>
      <c r="R26" t="s">
        <v>5</v>
      </c>
      <c r="S26" t="s">
        <v>72</v>
      </c>
      <c r="T26" t="s">
        <v>480</v>
      </c>
      <c r="U26" t="s">
        <v>80</v>
      </c>
      <c r="V26" t="s">
        <v>5</v>
      </c>
      <c r="W26" t="s">
        <v>72</v>
      </c>
      <c r="X26" t="s">
        <v>5</v>
      </c>
      <c r="Y26" t="s">
        <v>484</v>
      </c>
      <c r="Z26" t="s">
        <v>385</v>
      </c>
      <c r="AA26" t="s">
        <v>5</v>
      </c>
      <c r="AB26" t="s">
        <v>5</v>
      </c>
      <c r="AC26" t="s">
        <v>72</v>
      </c>
      <c r="AD26" t="s">
        <v>5</v>
      </c>
      <c r="AE26" t="s">
        <v>5</v>
      </c>
      <c r="AF26" t="s">
        <v>385</v>
      </c>
      <c r="AG26" t="s">
        <v>80</v>
      </c>
      <c r="AH26" t="s">
        <v>86</v>
      </c>
      <c r="AI26" t="s">
        <v>72</v>
      </c>
      <c r="AJ26" t="s">
        <v>5</v>
      </c>
      <c r="AK26" t="s">
        <v>5</v>
      </c>
      <c r="AL26" t="s">
        <v>385</v>
      </c>
      <c r="AM26" t="s">
        <v>404</v>
      </c>
      <c r="AN26" t="s">
        <v>86</v>
      </c>
      <c r="AO26" t="s">
        <v>72</v>
      </c>
      <c r="AP26" t="s">
        <v>404</v>
      </c>
      <c r="AQ26" t="s">
        <v>465</v>
      </c>
      <c r="AR26" t="s">
        <v>385</v>
      </c>
      <c r="AS26" t="s">
        <v>80</v>
      </c>
      <c r="AT26" t="s">
        <v>5</v>
      </c>
      <c r="AU26" t="s">
        <v>72</v>
      </c>
      <c r="AV26" t="s">
        <v>465</v>
      </c>
      <c r="AW26" t="s">
        <v>385</v>
      </c>
      <c r="AX26" t="s">
        <v>5</v>
      </c>
      <c r="AY26" t="s">
        <v>86</v>
      </c>
      <c r="AZ26" t="s">
        <v>72</v>
      </c>
      <c r="BA26" t="s">
        <v>520</v>
      </c>
      <c r="BB26" t="s">
        <v>86</v>
      </c>
      <c r="BC26" t="s">
        <v>385</v>
      </c>
      <c r="BD26" t="s">
        <v>404</v>
      </c>
      <c r="BE26" t="s">
        <v>404</v>
      </c>
      <c r="BF26" t="s">
        <v>72</v>
      </c>
      <c r="BG26" t="s">
        <v>214</v>
      </c>
      <c r="BH26" t="s">
        <v>528</v>
      </c>
      <c r="BI26" t="s">
        <v>385</v>
      </c>
      <c r="BJ26" t="s">
        <v>5</v>
      </c>
      <c r="BK26" t="s">
        <v>86</v>
      </c>
      <c r="BL26" t="s">
        <v>72</v>
      </c>
      <c r="BM26" t="s">
        <v>5</v>
      </c>
      <c r="BN26" t="s">
        <v>86</v>
      </c>
      <c r="BO26" t="s">
        <v>385</v>
      </c>
      <c r="BP26" t="s">
        <v>404</v>
      </c>
    </row>
    <row r="27" spans="1:77" x14ac:dyDescent="0.45">
      <c r="A27" t="s">
        <v>73</v>
      </c>
      <c r="B27" t="s">
        <v>131</v>
      </c>
      <c r="C27" t="s">
        <v>80</v>
      </c>
      <c r="D27" t="s">
        <v>80</v>
      </c>
      <c r="E27" t="s">
        <v>131</v>
      </c>
      <c r="F27" t="s">
        <v>385</v>
      </c>
      <c r="G27" t="s">
        <v>73</v>
      </c>
      <c r="H27" t="s">
        <v>131</v>
      </c>
      <c r="I27" t="s">
        <v>5</v>
      </c>
      <c r="K27" t="s">
        <v>131</v>
      </c>
      <c r="L27" t="s">
        <v>80</v>
      </c>
      <c r="M27" t="s">
        <v>73</v>
      </c>
      <c r="N27" t="s">
        <v>131</v>
      </c>
      <c r="O27" t="s">
        <v>385</v>
      </c>
      <c r="R27" t="s">
        <v>385</v>
      </c>
      <c r="S27" t="s">
        <v>73</v>
      </c>
      <c r="T27" t="s">
        <v>5</v>
      </c>
      <c r="U27" t="s">
        <v>5</v>
      </c>
      <c r="V27" t="s">
        <v>5</v>
      </c>
      <c r="W27" t="s">
        <v>73</v>
      </c>
      <c r="X27" t="s">
        <v>80</v>
      </c>
      <c r="Y27" t="s">
        <v>80</v>
      </c>
      <c r="Z27" t="s">
        <v>385</v>
      </c>
      <c r="AB27" t="s">
        <v>385</v>
      </c>
      <c r="AC27" t="s">
        <v>73</v>
      </c>
      <c r="AD27" t="s">
        <v>492</v>
      </c>
      <c r="AE27" t="s">
        <v>5</v>
      </c>
      <c r="AF27" t="s">
        <v>80</v>
      </c>
      <c r="AG27" t="s">
        <v>5</v>
      </c>
      <c r="AH27" t="s">
        <v>385</v>
      </c>
      <c r="AI27" t="s">
        <v>73</v>
      </c>
      <c r="AJ27" t="s">
        <v>80</v>
      </c>
      <c r="AK27" t="s">
        <v>404</v>
      </c>
      <c r="AL27" t="s">
        <v>80</v>
      </c>
      <c r="AM27" t="s">
        <v>404</v>
      </c>
      <c r="AN27" t="s">
        <v>80</v>
      </c>
      <c r="AO27" t="s">
        <v>73</v>
      </c>
      <c r="AP27" t="s">
        <v>404</v>
      </c>
      <c r="AQ27" t="s">
        <v>385</v>
      </c>
      <c r="AR27" t="s">
        <v>404</v>
      </c>
      <c r="AS27" t="s">
        <v>404</v>
      </c>
      <c r="AT27" t="s">
        <v>385</v>
      </c>
      <c r="AU27" t="s">
        <v>73</v>
      </c>
      <c r="AV27" t="s">
        <v>385</v>
      </c>
      <c r="AW27" t="s">
        <v>404</v>
      </c>
      <c r="AX27" t="s">
        <v>404</v>
      </c>
      <c r="AY27" t="s">
        <v>385</v>
      </c>
      <c r="AZ27" t="s">
        <v>73</v>
      </c>
      <c r="BA27" t="s">
        <v>404</v>
      </c>
      <c r="BB27" t="s">
        <v>385</v>
      </c>
      <c r="BC27" t="s">
        <v>404</v>
      </c>
      <c r="BD27" t="s">
        <v>404</v>
      </c>
      <c r="BE27" t="s">
        <v>385</v>
      </c>
      <c r="BF27" t="s">
        <v>73</v>
      </c>
      <c r="BG27" t="s">
        <v>404</v>
      </c>
      <c r="BH27" t="s">
        <v>385</v>
      </c>
      <c r="BI27" t="s">
        <v>404</v>
      </c>
      <c r="BK27" t="s">
        <v>385</v>
      </c>
      <c r="BL27" t="s">
        <v>73</v>
      </c>
      <c r="BM27" t="s">
        <v>385</v>
      </c>
      <c r="BN27" t="s">
        <v>385</v>
      </c>
      <c r="BO27" t="s">
        <v>86</v>
      </c>
      <c r="BP27" t="s">
        <v>404</v>
      </c>
    </row>
    <row r="28" spans="1:77" x14ac:dyDescent="0.45">
      <c r="A28" t="s">
        <v>74</v>
      </c>
      <c r="B28" t="s">
        <v>131</v>
      </c>
      <c r="E28" t="s">
        <v>131</v>
      </c>
      <c r="G28" t="s">
        <v>74</v>
      </c>
      <c r="H28" t="s">
        <v>131</v>
      </c>
      <c r="I28" t="s">
        <v>86</v>
      </c>
      <c r="J28" t="s">
        <v>470</v>
      </c>
      <c r="K28" t="s">
        <v>131</v>
      </c>
      <c r="L28" t="s">
        <v>240</v>
      </c>
      <c r="M28" t="s">
        <v>74</v>
      </c>
      <c r="N28" t="s">
        <v>131</v>
      </c>
      <c r="O28" t="s">
        <v>474</v>
      </c>
      <c r="Q28" t="s">
        <v>385</v>
      </c>
      <c r="S28" t="s">
        <v>74</v>
      </c>
      <c r="T28" t="s">
        <v>86</v>
      </c>
      <c r="U28" t="s">
        <v>80</v>
      </c>
      <c r="W28" t="s">
        <v>74</v>
      </c>
      <c r="AA28" t="s">
        <v>385</v>
      </c>
      <c r="AB28" t="s">
        <v>486</v>
      </c>
      <c r="AC28" t="s">
        <v>74</v>
      </c>
      <c r="AD28" t="s">
        <v>491</v>
      </c>
      <c r="AE28" t="s">
        <v>494</v>
      </c>
      <c r="AF28" t="s">
        <v>80</v>
      </c>
      <c r="AG28" t="s">
        <v>429</v>
      </c>
      <c r="AH28" t="s">
        <v>5</v>
      </c>
      <c r="AI28" t="s">
        <v>74</v>
      </c>
      <c r="AJ28" t="s">
        <v>80</v>
      </c>
      <c r="AK28" t="s">
        <v>86</v>
      </c>
      <c r="AM28" t="s">
        <v>331</v>
      </c>
      <c r="AO28" t="s">
        <v>74</v>
      </c>
      <c r="AP28" t="s">
        <v>126</v>
      </c>
      <c r="AQ28" t="s">
        <v>86</v>
      </c>
      <c r="AR28" t="s">
        <v>404</v>
      </c>
      <c r="AS28" t="s">
        <v>412</v>
      </c>
      <c r="AT28" t="s">
        <v>508</v>
      </c>
      <c r="AU28" t="s">
        <v>74</v>
      </c>
      <c r="AV28" t="s">
        <v>385</v>
      </c>
      <c r="AX28" t="s">
        <v>404</v>
      </c>
      <c r="AZ28" t="s">
        <v>74</v>
      </c>
      <c r="BA28" t="s">
        <v>521</v>
      </c>
      <c r="BB28" t="s">
        <v>86</v>
      </c>
      <c r="BD28" t="s">
        <v>385</v>
      </c>
      <c r="BE28" t="s">
        <v>85</v>
      </c>
      <c r="BF28" t="s">
        <v>74</v>
      </c>
      <c r="BG28" t="s">
        <v>404</v>
      </c>
      <c r="BH28" t="s">
        <v>404</v>
      </c>
      <c r="BI28" t="s">
        <v>529</v>
      </c>
      <c r="BJ28" t="s">
        <v>309</v>
      </c>
      <c r="BK28" t="s">
        <v>404</v>
      </c>
      <c r="BL28" t="s">
        <v>74</v>
      </c>
      <c r="BM28" t="s">
        <v>385</v>
      </c>
      <c r="BN28" t="s">
        <v>534</v>
      </c>
      <c r="BO28" t="s">
        <v>537</v>
      </c>
      <c r="BP28" t="s">
        <v>404</v>
      </c>
    </row>
    <row r="29" spans="1:77" x14ac:dyDescent="0.45">
      <c r="A29" t="s">
        <v>75</v>
      </c>
      <c r="B29" t="s">
        <v>385</v>
      </c>
      <c r="C29" t="s">
        <v>385</v>
      </c>
      <c r="D29" t="s">
        <v>385</v>
      </c>
      <c r="E29" t="s">
        <v>5</v>
      </c>
      <c r="F29" t="s">
        <v>80</v>
      </c>
      <c r="G29" t="s">
        <v>75</v>
      </c>
      <c r="I29" t="s">
        <v>385</v>
      </c>
      <c r="J29" t="s">
        <v>385</v>
      </c>
      <c r="K29" t="s">
        <v>5</v>
      </c>
      <c r="L29" t="s">
        <v>385</v>
      </c>
      <c r="M29" t="s">
        <v>75</v>
      </c>
      <c r="N29" t="s">
        <v>385</v>
      </c>
      <c r="O29" t="s">
        <v>385</v>
      </c>
      <c r="P29" t="s">
        <v>385</v>
      </c>
      <c r="Q29" t="s">
        <v>80</v>
      </c>
      <c r="S29" t="s">
        <v>75</v>
      </c>
      <c r="T29" t="s">
        <v>385</v>
      </c>
      <c r="U29" t="s">
        <v>385</v>
      </c>
      <c r="V29" t="s">
        <v>385</v>
      </c>
      <c r="W29" t="s">
        <v>75</v>
      </c>
      <c r="X29" t="s">
        <v>385</v>
      </c>
      <c r="Y29" t="s">
        <v>80</v>
      </c>
      <c r="Z29" t="s">
        <v>485</v>
      </c>
      <c r="AA29" t="s">
        <v>5</v>
      </c>
      <c r="AB29" t="s">
        <v>86</v>
      </c>
      <c r="AC29" t="s">
        <v>75</v>
      </c>
      <c r="AD29" t="s">
        <v>80</v>
      </c>
      <c r="AE29" t="s">
        <v>80</v>
      </c>
      <c r="AG29" t="s">
        <v>5</v>
      </c>
      <c r="AH29" t="s">
        <v>86</v>
      </c>
      <c r="AI29" t="s">
        <v>75</v>
      </c>
      <c r="AJ29" t="s">
        <v>80</v>
      </c>
      <c r="AK29" t="s">
        <v>404</v>
      </c>
      <c r="AL29" t="s">
        <v>80</v>
      </c>
      <c r="AM29" t="s">
        <v>5</v>
      </c>
      <c r="AN29" t="s">
        <v>5</v>
      </c>
      <c r="AO29" t="s">
        <v>75</v>
      </c>
      <c r="AP29" t="s">
        <v>385</v>
      </c>
      <c r="AQ29" t="s">
        <v>86</v>
      </c>
      <c r="AR29" t="s">
        <v>404</v>
      </c>
      <c r="AS29" t="s">
        <v>480</v>
      </c>
      <c r="AU29" t="s">
        <v>75</v>
      </c>
      <c r="AV29" t="s">
        <v>86</v>
      </c>
      <c r="AW29" t="s">
        <v>385</v>
      </c>
      <c r="AX29" t="s">
        <v>385</v>
      </c>
      <c r="AY29" t="s">
        <v>5</v>
      </c>
      <c r="AZ29" t="s">
        <v>75</v>
      </c>
      <c r="BA29" t="s">
        <v>404</v>
      </c>
      <c r="BB29" t="s">
        <v>522</v>
      </c>
      <c r="BC29" t="s">
        <v>522</v>
      </c>
      <c r="BD29" t="s">
        <v>5</v>
      </c>
      <c r="BE29" t="s">
        <v>404</v>
      </c>
      <c r="BF29" t="s">
        <v>75</v>
      </c>
      <c r="BG29" t="s">
        <v>404</v>
      </c>
      <c r="BI29" t="s">
        <v>385</v>
      </c>
      <c r="BJ29" t="s">
        <v>5</v>
      </c>
      <c r="BK29" t="s">
        <v>5</v>
      </c>
      <c r="BL29" t="s">
        <v>75</v>
      </c>
      <c r="BM29" t="s">
        <v>404</v>
      </c>
      <c r="BN29" t="s">
        <v>404</v>
      </c>
      <c r="BP29" t="s">
        <v>404</v>
      </c>
    </row>
    <row r="30" spans="1:77" x14ac:dyDescent="0.45">
      <c r="A30" t="s">
        <v>76</v>
      </c>
      <c r="B30" t="s">
        <v>80</v>
      </c>
      <c r="C30" t="s">
        <v>80</v>
      </c>
      <c r="D30" t="s">
        <v>80</v>
      </c>
      <c r="F30" t="s">
        <v>80</v>
      </c>
      <c r="G30" t="s">
        <v>76</v>
      </c>
      <c r="H30" t="s">
        <v>385</v>
      </c>
      <c r="I30" t="s">
        <v>385</v>
      </c>
      <c r="J30" t="s">
        <v>404</v>
      </c>
      <c r="K30" t="s">
        <v>5</v>
      </c>
      <c r="L30" t="s">
        <v>5</v>
      </c>
      <c r="M30" t="s">
        <v>76</v>
      </c>
      <c r="N30" t="s">
        <v>385</v>
      </c>
      <c r="O30" t="s">
        <v>86</v>
      </c>
      <c r="P30" t="s">
        <v>404</v>
      </c>
      <c r="Q30" t="s">
        <v>5</v>
      </c>
      <c r="S30" t="s">
        <v>76</v>
      </c>
      <c r="T30" t="s">
        <v>80</v>
      </c>
      <c r="U30" t="s">
        <v>385</v>
      </c>
      <c r="V30" t="s">
        <v>80</v>
      </c>
      <c r="W30" t="s">
        <v>76</v>
      </c>
      <c r="X30" t="s">
        <v>385</v>
      </c>
      <c r="Y30" t="s">
        <v>483</v>
      </c>
      <c r="AA30" t="s">
        <v>294</v>
      </c>
      <c r="AB30" t="s">
        <v>86</v>
      </c>
      <c r="AC30" t="s">
        <v>76</v>
      </c>
      <c r="AD30" t="s">
        <v>86</v>
      </c>
      <c r="AE30" t="s">
        <v>5</v>
      </c>
      <c r="AG30" t="s">
        <v>86</v>
      </c>
      <c r="AH30" t="s">
        <v>404</v>
      </c>
      <c r="AI30" t="s">
        <v>76</v>
      </c>
      <c r="AJ30" t="s">
        <v>118</v>
      </c>
      <c r="AK30" t="s">
        <v>86</v>
      </c>
      <c r="AL30" t="s">
        <v>80</v>
      </c>
      <c r="AM30" t="s">
        <v>86</v>
      </c>
      <c r="AN30" t="s">
        <v>404</v>
      </c>
      <c r="AO30" t="s">
        <v>76</v>
      </c>
      <c r="AP30" t="s">
        <v>80</v>
      </c>
      <c r="AR30" t="s">
        <v>507</v>
      </c>
      <c r="AS30" t="s">
        <v>460</v>
      </c>
      <c r="AT30" t="s">
        <v>5</v>
      </c>
      <c r="AU30" t="s">
        <v>76</v>
      </c>
      <c r="AV30" t="s">
        <v>86</v>
      </c>
      <c r="AW30" t="s">
        <v>404</v>
      </c>
      <c r="AX30" t="s">
        <v>5</v>
      </c>
      <c r="AY30" t="s">
        <v>385</v>
      </c>
      <c r="AZ30" t="s">
        <v>76</v>
      </c>
      <c r="BA30" t="s">
        <v>404</v>
      </c>
      <c r="BB30" t="s">
        <v>404</v>
      </c>
      <c r="BC30" t="s">
        <v>404</v>
      </c>
      <c r="BD30" t="s">
        <v>5</v>
      </c>
      <c r="BE30" t="s">
        <v>404</v>
      </c>
      <c r="BF30" t="s">
        <v>76</v>
      </c>
      <c r="BG30" t="s">
        <v>404</v>
      </c>
      <c r="BH30" t="s">
        <v>86</v>
      </c>
      <c r="BI30" t="s">
        <v>404</v>
      </c>
      <c r="BJ30" t="s">
        <v>86</v>
      </c>
      <c r="BK30" t="s">
        <v>404</v>
      </c>
      <c r="BL30" t="s">
        <v>76</v>
      </c>
      <c r="BM30" t="s">
        <v>404</v>
      </c>
      <c r="BN30" t="s">
        <v>86</v>
      </c>
      <c r="BO30" t="s">
        <v>538</v>
      </c>
      <c r="BP30" t="s">
        <v>404</v>
      </c>
    </row>
    <row r="31" spans="1:77" x14ac:dyDescent="0.45">
      <c r="A31" t="s">
        <v>77</v>
      </c>
      <c r="B31" t="s">
        <v>80</v>
      </c>
      <c r="C31" t="s">
        <v>80</v>
      </c>
      <c r="D31" t="s">
        <v>80</v>
      </c>
      <c r="F31" t="s">
        <v>385</v>
      </c>
      <c r="G31" t="s">
        <v>77</v>
      </c>
      <c r="H31" t="s">
        <v>385</v>
      </c>
      <c r="I31" t="s">
        <v>385</v>
      </c>
      <c r="K31" t="s">
        <v>404</v>
      </c>
      <c r="M31" t="s">
        <v>77</v>
      </c>
      <c r="N31" t="s">
        <v>385</v>
      </c>
      <c r="O31" t="s">
        <v>5</v>
      </c>
      <c r="P31" t="s">
        <v>404</v>
      </c>
      <c r="Q31" t="s">
        <v>80</v>
      </c>
      <c r="S31" t="s">
        <v>77</v>
      </c>
      <c r="T31" t="s">
        <v>80</v>
      </c>
      <c r="V31" t="s">
        <v>80</v>
      </c>
      <c r="W31" t="s">
        <v>77</v>
      </c>
      <c r="X31" t="s">
        <v>80</v>
      </c>
      <c r="Y31" t="s">
        <v>86</v>
      </c>
      <c r="AB31" t="s">
        <v>80</v>
      </c>
      <c r="AC31" t="s">
        <v>77</v>
      </c>
      <c r="AD31" t="s">
        <v>5</v>
      </c>
      <c r="AE31" t="s">
        <v>5</v>
      </c>
      <c r="AF31" t="s">
        <v>80</v>
      </c>
      <c r="AH31" t="s">
        <v>404</v>
      </c>
      <c r="AI31" t="s">
        <v>77</v>
      </c>
      <c r="AJ31" t="s">
        <v>500</v>
      </c>
      <c r="AK31" t="s">
        <v>500</v>
      </c>
      <c r="AL31" t="s">
        <v>80</v>
      </c>
      <c r="AM31" t="s">
        <v>404</v>
      </c>
      <c r="AN31" t="s">
        <v>404</v>
      </c>
      <c r="AO31" t="s">
        <v>77</v>
      </c>
      <c r="AP31" t="s">
        <v>80</v>
      </c>
      <c r="AQ31" t="s">
        <v>404</v>
      </c>
      <c r="AR31" t="s">
        <v>404</v>
      </c>
      <c r="AS31" t="s">
        <v>86</v>
      </c>
      <c r="AT31" t="s">
        <v>508</v>
      </c>
      <c r="AU31" t="s">
        <v>77</v>
      </c>
      <c r="AV31" t="s">
        <v>404</v>
      </c>
      <c r="AW31" t="s">
        <v>80</v>
      </c>
      <c r="AX31" t="s">
        <v>516</v>
      </c>
      <c r="AY31" t="s">
        <v>404</v>
      </c>
      <c r="AZ31" t="s">
        <v>77</v>
      </c>
      <c r="BA31" t="s">
        <v>404</v>
      </c>
      <c r="BB31" t="s">
        <v>404</v>
      </c>
      <c r="BC31" t="s">
        <v>404</v>
      </c>
      <c r="BE31" t="s">
        <v>86</v>
      </c>
      <c r="BF31" t="s">
        <v>77</v>
      </c>
      <c r="BG31" t="s">
        <v>322</v>
      </c>
      <c r="BH31" t="s">
        <v>86</v>
      </c>
      <c r="BI31" t="s">
        <v>404</v>
      </c>
      <c r="BJ31" t="s">
        <v>80</v>
      </c>
      <c r="BK31" t="s">
        <v>404</v>
      </c>
      <c r="BL31" t="s">
        <v>77</v>
      </c>
      <c r="BM31" t="s">
        <v>404</v>
      </c>
      <c r="BN31" t="s">
        <v>535</v>
      </c>
      <c r="BO31" t="s">
        <v>5</v>
      </c>
      <c r="BP31" t="s">
        <v>86</v>
      </c>
    </row>
    <row r="32" spans="1:77" x14ac:dyDescent="0.45">
      <c r="A32" t="s">
        <v>78</v>
      </c>
      <c r="B32" t="s">
        <v>80</v>
      </c>
      <c r="C32" t="s">
        <v>80</v>
      </c>
      <c r="D32" t="s">
        <v>322</v>
      </c>
      <c r="E32" t="s">
        <v>385</v>
      </c>
      <c r="F32" t="s">
        <v>466</v>
      </c>
      <c r="G32" t="s">
        <v>78</v>
      </c>
      <c r="H32" t="s">
        <v>385</v>
      </c>
      <c r="I32" t="s">
        <v>218</v>
      </c>
      <c r="K32" t="s">
        <v>385</v>
      </c>
      <c r="M32" t="s">
        <v>78</v>
      </c>
      <c r="N32" t="s">
        <v>86</v>
      </c>
      <c r="O32" t="s">
        <v>86</v>
      </c>
      <c r="Q32" t="s">
        <v>80</v>
      </c>
      <c r="S32" t="s">
        <v>78</v>
      </c>
      <c r="T32" t="s">
        <v>80</v>
      </c>
      <c r="U32" t="s">
        <v>80</v>
      </c>
      <c r="W32" t="s">
        <v>78</v>
      </c>
      <c r="X32" t="s">
        <v>80</v>
      </c>
      <c r="Y32" t="s">
        <v>86</v>
      </c>
      <c r="AB32" t="s">
        <v>80</v>
      </c>
      <c r="AC32" t="s">
        <v>78</v>
      </c>
      <c r="AD32" t="s">
        <v>493</v>
      </c>
      <c r="AE32" t="s">
        <v>218</v>
      </c>
      <c r="AF32" t="s">
        <v>86</v>
      </c>
      <c r="AG32" t="s">
        <v>86</v>
      </c>
      <c r="AH32" t="s">
        <v>404</v>
      </c>
      <c r="AI32" t="s">
        <v>78</v>
      </c>
      <c r="AL32" t="s">
        <v>86</v>
      </c>
      <c r="AM32" t="s">
        <v>351</v>
      </c>
      <c r="AO32" t="s">
        <v>78</v>
      </c>
      <c r="AQ32" t="s">
        <v>404</v>
      </c>
      <c r="AR32" t="s">
        <v>80</v>
      </c>
      <c r="AU32" t="s">
        <v>78</v>
      </c>
      <c r="AV32" t="s">
        <v>404</v>
      </c>
      <c r="AW32" t="s">
        <v>80</v>
      </c>
      <c r="AX32" t="s">
        <v>517</v>
      </c>
      <c r="AY32" t="s">
        <v>404</v>
      </c>
      <c r="AZ32" t="s">
        <v>78</v>
      </c>
      <c r="BA32" t="s">
        <v>404</v>
      </c>
      <c r="BB32" t="s">
        <v>404</v>
      </c>
      <c r="BC32" t="s">
        <v>86</v>
      </c>
      <c r="BF32" t="s">
        <v>78</v>
      </c>
      <c r="BH32" t="s">
        <v>218</v>
      </c>
      <c r="BJ32" t="s">
        <v>351</v>
      </c>
      <c r="BK32" t="s">
        <v>404</v>
      </c>
      <c r="BL32" t="s">
        <v>78</v>
      </c>
      <c r="BN32" t="s">
        <v>404</v>
      </c>
    </row>
    <row r="33" spans="1:63" x14ac:dyDescent="0.45">
      <c r="B33" t="s">
        <v>385</v>
      </c>
      <c r="C33" t="s">
        <v>80</v>
      </c>
      <c r="E33" t="s">
        <v>385</v>
      </c>
      <c r="F33" t="s">
        <v>86</v>
      </c>
      <c r="N33" t="s">
        <v>322</v>
      </c>
    </row>
    <row r="35" spans="1:63" x14ac:dyDescent="0.45">
      <c r="A35" t="s">
        <v>556</v>
      </c>
      <c r="B35" s="2">
        <v>44473</v>
      </c>
      <c r="C35" s="2">
        <v>44474</v>
      </c>
      <c r="D35" s="2">
        <v>44475</v>
      </c>
      <c r="E35" s="2">
        <v>44476</v>
      </c>
      <c r="F35" s="2">
        <v>44477</v>
      </c>
      <c r="H35" s="2">
        <v>44481</v>
      </c>
      <c r="I35" s="2">
        <v>44482</v>
      </c>
      <c r="J35" s="2">
        <v>44483</v>
      </c>
      <c r="K35" s="2">
        <v>44484</v>
      </c>
      <c r="M35" s="2">
        <v>44487</v>
      </c>
      <c r="N35" s="2">
        <v>44488</v>
      </c>
      <c r="O35" s="2">
        <v>44489</v>
      </c>
      <c r="P35" s="2">
        <v>44490</v>
      </c>
      <c r="Q35" s="2">
        <v>44491</v>
      </c>
      <c r="S35" s="2">
        <v>44494</v>
      </c>
      <c r="T35" s="2">
        <v>44495</v>
      </c>
      <c r="U35" s="2">
        <v>44496</v>
      </c>
      <c r="V35" s="2">
        <v>44497</v>
      </c>
      <c r="W35" s="2">
        <v>44498</v>
      </c>
      <c r="Y35" s="2">
        <v>44501</v>
      </c>
      <c r="Z35" s="2">
        <v>44502</v>
      </c>
      <c r="AA35" s="2">
        <v>44503</v>
      </c>
      <c r="AB35" s="2">
        <v>44504</v>
      </c>
      <c r="AC35" s="2">
        <v>44505</v>
      </c>
      <c r="AE35" s="2">
        <v>44508</v>
      </c>
      <c r="AF35" s="2">
        <v>44509</v>
      </c>
      <c r="AG35" s="2">
        <v>44510</v>
      </c>
      <c r="AI35" s="2">
        <v>44515</v>
      </c>
      <c r="AJ35" s="2">
        <v>44516</v>
      </c>
      <c r="AK35" s="2">
        <v>44517</v>
      </c>
      <c r="AL35" s="2">
        <v>44518</v>
      </c>
      <c r="AM35" s="2">
        <v>44519</v>
      </c>
      <c r="AO35" s="2">
        <v>44522</v>
      </c>
      <c r="AP35" s="2">
        <v>44523</v>
      </c>
      <c r="AQ35" s="2">
        <v>44524</v>
      </c>
      <c r="AR35" s="2">
        <v>44525</v>
      </c>
      <c r="AS35" s="2">
        <v>44526</v>
      </c>
      <c r="AU35" s="2">
        <v>44529</v>
      </c>
      <c r="AV35" s="2">
        <v>44530</v>
      </c>
      <c r="AW35" s="2">
        <v>44531</v>
      </c>
      <c r="AX35" s="2">
        <v>44532</v>
      </c>
      <c r="AY35" s="2">
        <v>44533</v>
      </c>
      <c r="BA35" s="2">
        <v>44536</v>
      </c>
      <c r="BB35" s="2">
        <v>44537</v>
      </c>
      <c r="BC35" s="2">
        <v>44538</v>
      </c>
      <c r="BD35" s="2">
        <v>44539</v>
      </c>
      <c r="BE35" s="2">
        <v>44540</v>
      </c>
      <c r="BG35" s="2">
        <v>44543</v>
      </c>
      <c r="BH35" s="2">
        <v>44544</v>
      </c>
      <c r="BI35" s="2">
        <v>44545</v>
      </c>
      <c r="BJ35" s="2">
        <v>44546</v>
      </c>
      <c r="BK35" s="2">
        <v>44547</v>
      </c>
    </row>
    <row r="36" spans="1:63" x14ac:dyDescent="0.45">
      <c r="A36" t="s">
        <v>70</v>
      </c>
      <c r="B36" t="s">
        <v>118</v>
      </c>
      <c r="C36" t="s">
        <v>404</v>
      </c>
      <c r="E36" t="s">
        <v>404</v>
      </c>
      <c r="F36" t="s">
        <v>404</v>
      </c>
      <c r="G36" t="s">
        <v>70</v>
      </c>
      <c r="I36" t="s">
        <v>404</v>
      </c>
      <c r="K36" t="s">
        <v>80</v>
      </c>
      <c r="L36" t="s">
        <v>70</v>
      </c>
      <c r="O36" t="s">
        <v>80</v>
      </c>
      <c r="P36" t="s">
        <v>562</v>
      </c>
      <c r="Q36" t="s">
        <v>80</v>
      </c>
      <c r="R36" t="s">
        <v>70</v>
      </c>
      <c r="U36" t="s">
        <v>570</v>
      </c>
      <c r="X36" t="s">
        <v>70</v>
      </c>
      <c r="Y36" t="s">
        <v>581</v>
      </c>
      <c r="Z36" t="s">
        <v>581</v>
      </c>
      <c r="AA36" t="s">
        <v>587</v>
      </c>
      <c r="AC36" t="s">
        <v>582</v>
      </c>
      <c r="AD36" t="s">
        <v>70</v>
      </c>
      <c r="AE36" t="s">
        <v>86</v>
      </c>
      <c r="AF36" t="s">
        <v>599</v>
      </c>
      <c r="AG36" t="s">
        <v>599</v>
      </c>
      <c r="AH36" t="s">
        <v>70</v>
      </c>
      <c r="AI36" t="s">
        <v>86</v>
      </c>
      <c r="AJ36" t="s">
        <v>404</v>
      </c>
      <c r="AK36" t="s">
        <v>599</v>
      </c>
      <c r="AL36" t="s">
        <v>605</v>
      </c>
      <c r="AN36" t="s">
        <v>70</v>
      </c>
      <c r="AP36" t="s">
        <v>613</v>
      </c>
      <c r="AQ36" t="s">
        <v>80</v>
      </c>
      <c r="AT36" t="s">
        <v>70</v>
      </c>
      <c r="AU36" t="s">
        <v>86</v>
      </c>
      <c r="AW36" t="s">
        <v>629</v>
      </c>
      <c r="AZ36" t="s">
        <v>70</v>
      </c>
      <c r="BA36" t="s">
        <v>633</v>
      </c>
      <c r="BC36" t="s">
        <v>636</v>
      </c>
      <c r="BE36" t="s">
        <v>80</v>
      </c>
      <c r="BF36" t="s">
        <v>70</v>
      </c>
      <c r="BH36" t="s">
        <v>500</v>
      </c>
      <c r="BI36" t="s">
        <v>636</v>
      </c>
      <c r="BJ36" t="s">
        <v>274</v>
      </c>
    </row>
    <row r="37" spans="1:63" x14ac:dyDescent="0.45">
      <c r="A37" t="s">
        <v>71</v>
      </c>
      <c r="B37" t="s">
        <v>86</v>
      </c>
      <c r="C37" t="s">
        <v>404</v>
      </c>
      <c r="D37" t="s">
        <v>539</v>
      </c>
      <c r="E37" t="s">
        <v>274</v>
      </c>
      <c r="F37" t="s">
        <v>539</v>
      </c>
      <c r="G37" t="s">
        <v>71</v>
      </c>
      <c r="H37" t="s">
        <v>404</v>
      </c>
      <c r="I37" t="s">
        <v>86</v>
      </c>
      <c r="J37" t="s">
        <v>86</v>
      </c>
      <c r="K37" t="s">
        <v>539</v>
      </c>
      <c r="L37" t="s">
        <v>71</v>
      </c>
      <c r="M37" t="s">
        <v>539</v>
      </c>
      <c r="N37" t="s">
        <v>80</v>
      </c>
      <c r="P37" t="s">
        <v>404</v>
      </c>
      <c r="Q37" t="s">
        <v>539</v>
      </c>
      <c r="R37" t="s">
        <v>71</v>
      </c>
      <c r="S37" t="s">
        <v>568</v>
      </c>
      <c r="U37" t="s">
        <v>568</v>
      </c>
      <c r="V37" t="s">
        <v>404</v>
      </c>
      <c r="W37" t="s">
        <v>86</v>
      </c>
      <c r="X37" t="s">
        <v>71</v>
      </c>
      <c r="Y37" t="s">
        <v>568</v>
      </c>
      <c r="Z37" t="s">
        <v>584</v>
      </c>
      <c r="AA37" t="s">
        <v>568</v>
      </c>
      <c r="AB37" t="s">
        <v>404</v>
      </c>
      <c r="AC37" t="s">
        <v>304</v>
      </c>
      <c r="AD37" t="s">
        <v>71</v>
      </c>
      <c r="AE37" t="s">
        <v>596</v>
      </c>
      <c r="AF37" t="s">
        <v>582</v>
      </c>
      <c r="AG37" t="s">
        <v>539</v>
      </c>
      <c r="AH37" t="s">
        <v>71</v>
      </c>
      <c r="AI37" t="s">
        <v>539</v>
      </c>
      <c r="AJ37" t="s">
        <v>385</v>
      </c>
      <c r="AK37" t="s">
        <v>86</v>
      </c>
      <c r="AL37" t="s">
        <v>86</v>
      </c>
      <c r="AM37" t="s">
        <v>596</v>
      </c>
      <c r="AN37" t="s">
        <v>71</v>
      </c>
      <c r="AO37" t="s">
        <v>539</v>
      </c>
      <c r="AP37" t="s">
        <v>404</v>
      </c>
      <c r="AQ37" t="s">
        <v>614</v>
      </c>
      <c r="AR37" t="s">
        <v>274</v>
      </c>
      <c r="AS37" t="s">
        <v>618</v>
      </c>
      <c r="AT37" t="s">
        <v>71</v>
      </c>
      <c r="AU37" t="s">
        <v>86</v>
      </c>
      <c r="AV37" t="s">
        <v>86</v>
      </c>
      <c r="AW37" t="s">
        <v>539</v>
      </c>
      <c r="AX37" t="s">
        <v>404</v>
      </c>
      <c r="AY37" t="s">
        <v>539</v>
      </c>
      <c r="AZ37" t="s">
        <v>71</v>
      </c>
      <c r="BA37" t="s">
        <v>614</v>
      </c>
      <c r="BB37" t="s">
        <v>404</v>
      </c>
      <c r="BC37" t="s">
        <v>539</v>
      </c>
      <c r="BD37" t="s">
        <v>86</v>
      </c>
      <c r="BE37" t="s">
        <v>618</v>
      </c>
      <c r="BF37" t="s">
        <v>71</v>
      </c>
      <c r="BG37" t="s">
        <v>86</v>
      </c>
      <c r="BI37" t="s">
        <v>539</v>
      </c>
      <c r="BK37" t="s">
        <v>80</v>
      </c>
    </row>
    <row r="38" spans="1:63" x14ac:dyDescent="0.45">
      <c r="A38" t="s">
        <v>72</v>
      </c>
      <c r="B38" t="s">
        <v>404</v>
      </c>
      <c r="C38" t="s">
        <v>542</v>
      </c>
      <c r="D38" t="s">
        <v>385</v>
      </c>
      <c r="E38" t="s">
        <v>5</v>
      </c>
      <c r="F38" t="s">
        <v>404</v>
      </c>
      <c r="G38" t="s">
        <v>72</v>
      </c>
      <c r="H38" t="s">
        <v>86</v>
      </c>
      <c r="I38" t="s">
        <v>550</v>
      </c>
      <c r="J38" t="s">
        <v>551</v>
      </c>
      <c r="K38" t="s">
        <v>404</v>
      </c>
      <c r="L38" t="s">
        <v>72</v>
      </c>
      <c r="M38" t="s">
        <v>557</v>
      </c>
      <c r="N38" t="s">
        <v>542</v>
      </c>
      <c r="O38" t="s">
        <v>5</v>
      </c>
      <c r="P38" t="s">
        <v>5</v>
      </c>
      <c r="Q38" t="s">
        <v>404</v>
      </c>
      <c r="R38" t="s">
        <v>72</v>
      </c>
      <c r="S38" t="s">
        <v>404</v>
      </c>
      <c r="T38" t="s">
        <v>80</v>
      </c>
      <c r="U38" t="s">
        <v>404</v>
      </c>
      <c r="V38" t="s">
        <v>404</v>
      </c>
      <c r="W38" t="s">
        <v>80</v>
      </c>
      <c r="X38" t="s">
        <v>72</v>
      </c>
      <c r="Y38" t="s">
        <v>214</v>
      </c>
      <c r="Z38" t="s">
        <v>585</v>
      </c>
      <c r="AA38" t="s">
        <v>581</v>
      </c>
      <c r="AB38" t="s">
        <v>214</v>
      </c>
      <c r="AC38" t="s">
        <v>589</v>
      </c>
      <c r="AD38" t="s">
        <v>72</v>
      </c>
      <c r="AE38" t="s">
        <v>581</v>
      </c>
      <c r="AF38" t="s">
        <v>80</v>
      </c>
      <c r="AG38" t="s">
        <v>600</v>
      </c>
      <c r="AH38" t="s">
        <v>72</v>
      </c>
      <c r="AI38" t="s">
        <v>86</v>
      </c>
      <c r="AJ38" t="s">
        <v>293</v>
      </c>
      <c r="AK38" t="s">
        <v>385</v>
      </c>
      <c r="AL38" t="s">
        <v>404</v>
      </c>
      <c r="AN38" t="s">
        <v>72</v>
      </c>
      <c r="AO38" t="s">
        <v>385</v>
      </c>
      <c r="AP38" t="s">
        <v>404</v>
      </c>
      <c r="AQ38" t="s">
        <v>385</v>
      </c>
      <c r="AR38" t="s">
        <v>404</v>
      </c>
      <c r="AS38" t="s">
        <v>500</v>
      </c>
      <c r="AT38" t="s">
        <v>72</v>
      </c>
      <c r="AV38" t="s">
        <v>623</v>
      </c>
      <c r="AW38" t="s">
        <v>385</v>
      </c>
      <c r="AX38" t="s">
        <v>5</v>
      </c>
      <c r="AY38" t="s">
        <v>80</v>
      </c>
      <c r="AZ38" t="s">
        <v>72</v>
      </c>
      <c r="BA38" t="s">
        <v>86</v>
      </c>
      <c r="BB38" t="s">
        <v>404</v>
      </c>
      <c r="BC38" t="s">
        <v>412</v>
      </c>
      <c r="BD38" t="s">
        <v>551</v>
      </c>
      <c r="BE38" t="s">
        <v>80</v>
      </c>
      <c r="BF38" t="s">
        <v>72</v>
      </c>
      <c r="BG38" t="s">
        <v>646</v>
      </c>
      <c r="BH38" t="s">
        <v>644</v>
      </c>
      <c r="BI38" t="s">
        <v>385</v>
      </c>
      <c r="BJ38" t="s">
        <v>412</v>
      </c>
      <c r="BK38" t="s">
        <v>86</v>
      </c>
    </row>
    <row r="39" spans="1:63" x14ac:dyDescent="0.45">
      <c r="A39" t="s">
        <v>73</v>
      </c>
      <c r="B39" t="s">
        <v>404</v>
      </c>
      <c r="C39" t="s">
        <v>86</v>
      </c>
      <c r="D39" t="s">
        <v>404</v>
      </c>
      <c r="E39" t="s">
        <v>385</v>
      </c>
      <c r="F39" t="s">
        <v>385</v>
      </c>
      <c r="G39" t="s">
        <v>73</v>
      </c>
      <c r="H39" t="s">
        <v>404</v>
      </c>
      <c r="I39" t="s">
        <v>80</v>
      </c>
      <c r="J39" t="s">
        <v>80</v>
      </c>
      <c r="K39" t="s">
        <v>385</v>
      </c>
      <c r="L39" t="s">
        <v>73</v>
      </c>
      <c r="M39" t="s">
        <v>80</v>
      </c>
      <c r="N39" t="s">
        <v>5</v>
      </c>
      <c r="O39" t="s">
        <v>404</v>
      </c>
      <c r="P39" t="s">
        <v>80</v>
      </c>
      <c r="Q39" t="s">
        <v>385</v>
      </c>
      <c r="R39" t="s">
        <v>73</v>
      </c>
      <c r="S39" t="s">
        <v>404</v>
      </c>
      <c r="T39" t="s">
        <v>571</v>
      </c>
      <c r="U39" t="s">
        <v>570</v>
      </c>
      <c r="V39" t="s">
        <v>404</v>
      </c>
      <c r="W39" t="s">
        <v>385</v>
      </c>
      <c r="X39" t="s">
        <v>73</v>
      </c>
      <c r="Y39" t="s">
        <v>581</v>
      </c>
      <c r="Z39" t="s">
        <v>404</v>
      </c>
      <c r="AA39" t="s">
        <v>404</v>
      </c>
      <c r="AB39" t="s">
        <v>581</v>
      </c>
      <c r="AC39" t="s">
        <v>590</v>
      </c>
      <c r="AD39" t="s">
        <v>73</v>
      </c>
      <c r="AE39" t="s">
        <v>80</v>
      </c>
      <c r="AF39" t="s">
        <v>80</v>
      </c>
      <c r="AG39" t="s">
        <v>404</v>
      </c>
      <c r="AH39" t="s">
        <v>73</v>
      </c>
      <c r="AI39" t="s">
        <v>603</v>
      </c>
      <c r="AJ39" t="s">
        <v>604</v>
      </c>
      <c r="AK39" t="s">
        <v>86</v>
      </c>
      <c r="AL39" t="s">
        <v>404</v>
      </c>
      <c r="AN39" t="s">
        <v>73</v>
      </c>
      <c r="AO39" t="s">
        <v>385</v>
      </c>
      <c r="AP39" t="s">
        <v>404</v>
      </c>
      <c r="AQ39" t="s">
        <v>404</v>
      </c>
      <c r="AR39" t="s">
        <v>404</v>
      </c>
      <c r="AS39" t="s">
        <v>385</v>
      </c>
      <c r="AT39" t="s">
        <v>73</v>
      </c>
      <c r="AV39" t="s">
        <v>624</v>
      </c>
      <c r="AW39" t="s">
        <v>86</v>
      </c>
      <c r="AX39" t="s">
        <v>404</v>
      </c>
      <c r="AY39" t="s">
        <v>385</v>
      </c>
      <c r="AZ39" t="s">
        <v>73</v>
      </c>
      <c r="BA39" t="s">
        <v>404</v>
      </c>
      <c r="BB39" t="s">
        <v>624</v>
      </c>
      <c r="BC39" t="s">
        <v>404</v>
      </c>
      <c r="BD39" t="s">
        <v>637</v>
      </c>
      <c r="BE39" t="s">
        <v>445</v>
      </c>
      <c r="BF39" t="s">
        <v>73</v>
      </c>
      <c r="BG39" t="s">
        <v>86</v>
      </c>
      <c r="BH39" t="s">
        <v>643</v>
      </c>
      <c r="BI39" t="s">
        <v>86</v>
      </c>
      <c r="BJ39" t="s">
        <v>86</v>
      </c>
      <c r="BK39" t="s">
        <v>86</v>
      </c>
    </row>
    <row r="40" spans="1:63" x14ac:dyDescent="0.45">
      <c r="A40" t="s">
        <v>74</v>
      </c>
      <c r="B40" t="s">
        <v>385</v>
      </c>
      <c r="D40" t="s">
        <v>404</v>
      </c>
      <c r="E40" t="s">
        <v>543</v>
      </c>
      <c r="G40" t="s">
        <v>74</v>
      </c>
      <c r="H40" t="s">
        <v>404</v>
      </c>
      <c r="I40" t="s">
        <v>385</v>
      </c>
      <c r="J40" t="s">
        <v>385</v>
      </c>
      <c r="L40" t="s">
        <v>74</v>
      </c>
      <c r="M40" t="s">
        <v>385</v>
      </c>
      <c r="N40" t="s">
        <v>560</v>
      </c>
      <c r="O40" t="s">
        <v>385</v>
      </c>
      <c r="P40" t="s">
        <v>563</v>
      </c>
      <c r="Q40" t="s">
        <v>561</v>
      </c>
      <c r="R40" t="s">
        <v>74</v>
      </c>
      <c r="S40" t="s">
        <v>569</v>
      </c>
      <c r="T40" t="s">
        <v>86</v>
      </c>
      <c r="U40" t="s">
        <v>582</v>
      </c>
      <c r="V40" t="s">
        <v>575</v>
      </c>
      <c r="W40" t="s">
        <v>80</v>
      </c>
      <c r="X40" t="s">
        <v>74</v>
      </c>
      <c r="AB40" t="s">
        <v>385</v>
      </c>
      <c r="AC40" t="s">
        <v>86</v>
      </c>
      <c r="AD40" t="s">
        <v>74</v>
      </c>
      <c r="AE40" t="s">
        <v>598</v>
      </c>
      <c r="AF40" t="s">
        <v>4</v>
      </c>
      <c r="AH40" t="s">
        <v>74</v>
      </c>
      <c r="AI40" t="s">
        <v>86</v>
      </c>
      <c r="AJ40" t="s">
        <v>86</v>
      </c>
      <c r="AK40" t="s">
        <v>86</v>
      </c>
      <c r="AL40" t="s">
        <v>404</v>
      </c>
      <c r="AN40" t="s">
        <v>74</v>
      </c>
      <c r="AO40" t="s">
        <v>611</v>
      </c>
      <c r="AP40" t="s">
        <v>86</v>
      </c>
      <c r="AQ40" t="s">
        <v>404</v>
      </c>
      <c r="AR40" t="s">
        <v>616</v>
      </c>
      <c r="AS40" t="s">
        <v>404</v>
      </c>
      <c r="AT40" t="s">
        <v>74</v>
      </c>
      <c r="AU40" t="s">
        <v>622</v>
      </c>
      <c r="AV40" t="s">
        <v>625</v>
      </c>
      <c r="AX40" t="s">
        <v>404</v>
      </c>
      <c r="AZ40" t="s">
        <v>74</v>
      </c>
      <c r="BA40" t="s">
        <v>634</v>
      </c>
      <c r="BB40" t="s">
        <v>635</v>
      </c>
      <c r="BC40" t="s">
        <v>412</v>
      </c>
      <c r="BD40" t="s">
        <v>445</v>
      </c>
      <c r="BF40" t="s">
        <v>74</v>
      </c>
      <c r="BG40" t="s">
        <v>645</v>
      </c>
      <c r="BH40" t="s">
        <v>385</v>
      </c>
      <c r="BI40" t="s">
        <v>385</v>
      </c>
      <c r="BJ40" t="s">
        <v>385</v>
      </c>
      <c r="BK40" t="s">
        <v>648</v>
      </c>
    </row>
    <row r="41" spans="1:63" x14ac:dyDescent="0.45">
      <c r="A41" t="s">
        <v>75</v>
      </c>
      <c r="B41" t="s">
        <v>5</v>
      </c>
      <c r="C41" t="s">
        <v>404</v>
      </c>
      <c r="D41" t="s">
        <v>404</v>
      </c>
      <c r="E41" t="s">
        <v>5</v>
      </c>
      <c r="F41" t="s">
        <v>404</v>
      </c>
      <c r="G41" t="s">
        <v>75</v>
      </c>
      <c r="H41" t="s">
        <v>404</v>
      </c>
      <c r="I41" t="s">
        <v>80</v>
      </c>
      <c r="J41" t="s">
        <v>5</v>
      </c>
      <c r="K41" t="s">
        <v>86</v>
      </c>
      <c r="L41" t="s">
        <v>75</v>
      </c>
      <c r="M41" t="s">
        <v>581</v>
      </c>
      <c r="N41" t="s">
        <v>5</v>
      </c>
      <c r="O41" t="s">
        <v>404</v>
      </c>
      <c r="P41" t="s">
        <v>385</v>
      </c>
      <c r="R41" t="s">
        <v>75</v>
      </c>
      <c r="S41" t="s">
        <v>214</v>
      </c>
      <c r="T41" t="s">
        <v>412</v>
      </c>
      <c r="U41" t="s">
        <v>412</v>
      </c>
      <c r="V41" t="s">
        <v>404</v>
      </c>
      <c r="W41" t="s">
        <v>404</v>
      </c>
      <c r="X41" t="s">
        <v>75</v>
      </c>
      <c r="Y41" t="s">
        <v>385</v>
      </c>
      <c r="Z41" t="s">
        <v>385</v>
      </c>
      <c r="AA41" t="s">
        <v>385</v>
      </c>
      <c r="AB41" t="s">
        <v>5</v>
      </c>
      <c r="AD41" t="s">
        <v>75</v>
      </c>
      <c r="AE41" t="s">
        <v>597</v>
      </c>
      <c r="AF41" t="s">
        <v>385</v>
      </c>
      <c r="AG41" t="s">
        <v>404</v>
      </c>
      <c r="AH41" t="s">
        <v>75</v>
      </c>
      <c r="AI41" t="s">
        <v>86</v>
      </c>
      <c r="AJ41" t="s">
        <v>86</v>
      </c>
      <c r="AK41" t="s">
        <v>385</v>
      </c>
      <c r="AL41" t="s">
        <v>5</v>
      </c>
      <c r="AN41" t="s">
        <v>75</v>
      </c>
      <c r="AO41" t="s">
        <v>80</v>
      </c>
      <c r="AP41" t="s">
        <v>385</v>
      </c>
      <c r="AQ41" t="s">
        <v>385</v>
      </c>
      <c r="AR41" t="s">
        <v>617</v>
      </c>
      <c r="AT41" t="s">
        <v>75</v>
      </c>
      <c r="AU41" t="s">
        <v>385</v>
      </c>
      <c r="AV41" t="s">
        <v>626</v>
      </c>
      <c r="AW41" t="s">
        <v>404</v>
      </c>
      <c r="AX41" t="s">
        <v>404</v>
      </c>
      <c r="AY41" t="s">
        <v>404</v>
      </c>
      <c r="AZ41" t="s">
        <v>75</v>
      </c>
      <c r="BA41" t="s">
        <v>404</v>
      </c>
      <c r="BB41" t="s">
        <v>404</v>
      </c>
      <c r="BC41" t="s">
        <v>404</v>
      </c>
      <c r="BD41" t="s">
        <v>86</v>
      </c>
      <c r="BF41" t="s">
        <v>75</v>
      </c>
      <c r="BG41" t="s">
        <v>646</v>
      </c>
      <c r="BH41" t="s">
        <v>5</v>
      </c>
      <c r="BI41" t="s">
        <v>86</v>
      </c>
      <c r="BJ41" t="s">
        <v>5</v>
      </c>
      <c r="BK41" t="s">
        <v>385</v>
      </c>
    </row>
    <row r="42" spans="1:63" x14ac:dyDescent="0.45">
      <c r="A42" t="s">
        <v>76</v>
      </c>
      <c r="B42" t="s">
        <v>404</v>
      </c>
      <c r="C42" t="s">
        <v>86</v>
      </c>
      <c r="D42" t="s">
        <v>404</v>
      </c>
      <c r="E42" t="s">
        <v>86</v>
      </c>
      <c r="F42" t="s">
        <v>404</v>
      </c>
      <c r="G42" t="s">
        <v>76</v>
      </c>
      <c r="H42" t="s">
        <v>86</v>
      </c>
      <c r="I42" t="s">
        <v>404</v>
      </c>
      <c r="J42" t="s">
        <v>86</v>
      </c>
      <c r="K42" t="s">
        <v>404</v>
      </c>
      <c r="L42" t="s">
        <v>76</v>
      </c>
      <c r="M42" t="s">
        <v>80</v>
      </c>
      <c r="N42" t="s">
        <v>559</v>
      </c>
      <c r="O42" t="s">
        <v>404</v>
      </c>
      <c r="P42" t="s">
        <v>5</v>
      </c>
      <c r="Q42" t="s">
        <v>5</v>
      </c>
      <c r="R42" t="s">
        <v>76</v>
      </c>
      <c r="S42" t="s">
        <v>404</v>
      </c>
      <c r="T42" t="s">
        <v>572</v>
      </c>
      <c r="U42" t="s">
        <v>404</v>
      </c>
      <c r="V42" t="s">
        <v>574</v>
      </c>
      <c r="W42" t="s">
        <v>404</v>
      </c>
      <c r="X42" t="s">
        <v>76</v>
      </c>
      <c r="Y42" t="s">
        <v>5</v>
      </c>
      <c r="Z42" t="s">
        <v>572</v>
      </c>
      <c r="AA42" t="s">
        <v>86</v>
      </c>
      <c r="AB42" t="s">
        <v>460</v>
      </c>
      <c r="AD42" t="s">
        <v>76</v>
      </c>
      <c r="AE42" t="s">
        <v>404</v>
      </c>
      <c r="AF42" t="s">
        <v>572</v>
      </c>
      <c r="AG42" t="s">
        <v>404</v>
      </c>
      <c r="AH42" t="s">
        <v>76</v>
      </c>
      <c r="AI42" t="s">
        <v>86</v>
      </c>
      <c r="AJ42" t="s">
        <v>572</v>
      </c>
      <c r="AK42" t="s">
        <v>86</v>
      </c>
      <c r="AL42" t="s">
        <v>86</v>
      </c>
      <c r="AN42" t="s">
        <v>76</v>
      </c>
      <c r="AO42" t="s">
        <v>80</v>
      </c>
      <c r="AP42" t="s">
        <v>572</v>
      </c>
      <c r="AQ42" t="s">
        <v>586</v>
      </c>
      <c r="AR42" t="s">
        <v>86</v>
      </c>
      <c r="AT42" t="s">
        <v>76</v>
      </c>
      <c r="AU42" t="s">
        <v>404</v>
      </c>
      <c r="AV42" t="s">
        <v>572</v>
      </c>
      <c r="AW42" t="s">
        <v>404</v>
      </c>
      <c r="AX42" t="s">
        <v>630</v>
      </c>
      <c r="AY42" t="s">
        <v>404</v>
      </c>
      <c r="AZ42" t="s">
        <v>76</v>
      </c>
      <c r="BA42" t="s">
        <v>404</v>
      </c>
      <c r="BB42" t="s">
        <v>572</v>
      </c>
      <c r="BC42" t="s">
        <v>404</v>
      </c>
      <c r="BD42" t="s">
        <v>574</v>
      </c>
      <c r="BF42" t="s">
        <v>76</v>
      </c>
      <c r="BG42" t="s">
        <v>404</v>
      </c>
      <c r="BH42" t="s">
        <v>572</v>
      </c>
      <c r="BJ42" t="s">
        <v>460</v>
      </c>
      <c r="BK42" t="s">
        <v>385</v>
      </c>
    </row>
    <row r="43" spans="1:63" x14ac:dyDescent="0.45">
      <c r="A43" t="s">
        <v>77</v>
      </c>
      <c r="B43" t="s">
        <v>404</v>
      </c>
      <c r="C43" t="s">
        <v>86</v>
      </c>
      <c r="D43" t="s">
        <v>404</v>
      </c>
      <c r="E43" t="s">
        <v>404</v>
      </c>
      <c r="F43" t="s">
        <v>404</v>
      </c>
      <c r="G43" t="s">
        <v>77</v>
      </c>
      <c r="H43" t="s">
        <v>549</v>
      </c>
      <c r="I43" t="s">
        <v>404</v>
      </c>
      <c r="J43" t="s">
        <v>86</v>
      </c>
      <c r="L43" t="s">
        <v>77</v>
      </c>
      <c r="M43" t="s">
        <v>558</v>
      </c>
      <c r="O43" t="s">
        <v>404</v>
      </c>
      <c r="P43" t="s">
        <v>460</v>
      </c>
      <c r="Q43" t="s">
        <v>404</v>
      </c>
      <c r="R43" t="s">
        <v>77</v>
      </c>
      <c r="S43" t="s">
        <v>404</v>
      </c>
      <c r="T43" t="s">
        <v>573</v>
      </c>
      <c r="U43" t="s">
        <v>404</v>
      </c>
      <c r="V43" t="s">
        <v>404</v>
      </c>
      <c r="W43" t="s">
        <v>86</v>
      </c>
      <c r="X43" t="s">
        <v>77</v>
      </c>
      <c r="Y43" t="s">
        <v>404</v>
      </c>
      <c r="Z43" t="s">
        <v>404</v>
      </c>
      <c r="AA43" t="s">
        <v>404</v>
      </c>
      <c r="AB43" t="s">
        <v>588</v>
      </c>
      <c r="AD43" t="s">
        <v>77</v>
      </c>
      <c r="AE43" t="s">
        <v>404</v>
      </c>
      <c r="AG43" t="s">
        <v>404</v>
      </c>
      <c r="AH43" t="s">
        <v>77</v>
      </c>
      <c r="AI43" t="s">
        <v>404</v>
      </c>
      <c r="AJ43" t="s">
        <v>86</v>
      </c>
      <c r="AK43" t="s">
        <v>385</v>
      </c>
      <c r="AL43" t="s">
        <v>404</v>
      </c>
      <c r="AN43" t="s">
        <v>77</v>
      </c>
      <c r="AO43" t="s">
        <v>86</v>
      </c>
      <c r="AQ43" t="s">
        <v>586</v>
      </c>
      <c r="AR43" t="s">
        <v>404</v>
      </c>
      <c r="AT43" t="s">
        <v>77</v>
      </c>
      <c r="AU43" t="s">
        <v>404</v>
      </c>
      <c r="AV43" t="s">
        <v>404</v>
      </c>
      <c r="AW43" t="s">
        <v>404</v>
      </c>
      <c r="AX43" t="s">
        <v>404</v>
      </c>
      <c r="AY43" t="s">
        <v>404</v>
      </c>
      <c r="AZ43" t="s">
        <v>77</v>
      </c>
      <c r="BA43" t="s">
        <v>404</v>
      </c>
      <c r="BB43" t="s">
        <v>404</v>
      </c>
      <c r="BC43" t="s">
        <v>404</v>
      </c>
      <c r="BD43" t="s">
        <v>404</v>
      </c>
      <c r="BF43" t="s">
        <v>77</v>
      </c>
      <c r="BG43" t="s">
        <v>404</v>
      </c>
      <c r="BH43" t="s">
        <v>297</v>
      </c>
      <c r="BI43" t="s">
        <v>404</v>
      </c>
      <c r="BJ43" t="s">
        <v>404</v>
      </c>
      <c r="BK43" t="s">
        <v>385</v>
      </c>
    </row>
    <row r="44" spans="1:63" x14ac:dyDescent="0.45">
      <c r="A44" t="s">
        <v>78</v>
      </c>
      <c r="D44" t="s">
        <v>404</v>
      </c>
      <c r="E44" t="s">
        <v>544</v>
      </c>
      <c r="F44" t="s">
        <v>86</v>
      </c>
      <c r="G44" t="s">
        <v>78</v>
      </c>
      <c r="H44" t="s">
        <v>86</v>
      </c>
      <c r="L44" t="s">
        <v>78</v>
      </c>
      <c r="O44" t="s">
        <v>404</v>
      </c>
      <c r="P44" t="s">
        <v>80</v>
      </c>
      <c r="Q44" t="s">
        <v>404</v>
      </c>
      <c r="R44" t="s">
        <v>78</v>
      </c>
      <c r="S44" t="s">
        <v>80</v>
      </c>
      <c r="T44" t="s">
        <v>571</v>
      </c>
      <c r="U44" t="s">
        <v>404</v>
      </c>
      <c r="V44" t="s">
        <v>404</v>
      </c>
      <c r="W44" t="s">
        <v>86</v>
      </c>
      <c r="X44" t="s">
        <v>78</v>
      </c>
      <c r="Y44" t="s">
        <v>583</v>
      </c>
      <c r="Z44" t="s">
        <v>586</v>
      </c>
      <c r="AA44" t="s">
        <v>404</v>
      </c>
      <c r="AB44" t="s">
        <v>404</v>
      </c>
      <c r="AD44" t="s">
        <v>78</v>
      </c>
      <c r="AE44" t="s">
        <v>500</v>
      </c>
      <c r="AG44" t="s">
        <v>404</v>
      </c>
      <c r="AH44" t="s">
        <v>78</v>
      </c>
      <c r="AI44" t="s">
        <v>404</v>
      </c>
      <c r="AJ44" t="s">
        <v>404</v>
      </c>
      <c r="AK44" t="s">
        <v>385</v>
      </c>
      <c r="AL44" t="s">
        <v>404</v>
      </c>
      <c r="AN44" t="s">
        <v>78</v>
      </c>
      <c r="AO44" t="s">
        <v>86</v>
      </c>
      <c r="AQ44" t="s">
        <v>404</v>
      </c>
      <c r="AR44" t="s">
        <v>404</v>
      </c>
      <c r="AT44" t="s">
        <v>78</v>
      </c>
      <c r="AU44" t="s">
        <v>404</v>
      </c>
      <c r="AV44" t="s">
        <v>404</v>
      </c>
      <c r="AW44" t="s">
        <v>404</v>
      </c>
      <c r="AX44" t="s">
        <v>404</v>
      </c>
      <c r="AY44" t="s">
        <v>404</v>
      </c>
      <c r="AZ44" t="s">
        <v>78</v>
      </c>
      <c r="BB44" t="s">
        <v>404</v>
      </c>
      <c r="BC44" t="s">
        <v>404</v>
      </c>
      <c r="BD44" t="s">
        <v>404</v>
      </c>
      <c r="BF44" t="s">
        <v>78</v>
      </c>
      <c r="BG44" t="s">
        <v>404</v>
      </c>
      <c r="BH44" t="s">
        <v>647</v>
      </c>
      <c r="BI44" t="s">
        <v>404</v>
      </c>
      <c r="BJ44" t="s">
        <v>404</v>
      </c>
      <c r="BK44" t="s">
        <v>385</v>
      </c>
    </row>
  </sheetData>
  <conditionalFormatting sqref="A23:A32">
    <cfRule type="containsText" dxfId="27" priority="48" operator="containsText" text="Bid">
      <formula>NOT(ISERROR(SEARCH("Bid",A23)))</formula>
    </cfRule>
  </conditionalFormatting>
  <conditionalFormatting sqref="A35:A44">
    <cfRule type="containsText" dxfId="26" priority="25" operator="containsText" text="Bid">
      <formula>NOT(ISERROR(SEARCH("Bid",A35)))</formula>
    </cfRule>
  </conditionalFormatting>
  <conditionalFormatting sqref="A1:F9 A10:C10 E10:F10 A11:XFD11 N12:O12 Q12:R12 Z12:AD16 N13:R21 Z17:AC17 Z18:AD21 A22:AP22 B23:L23 AP23 AR23:AT23 AJ23:AN31 BN23:BP32 CB23:XFD32 C24:F24 H24:L28 AP24:AT31 BM25:BM31 B25:F32 J29:J30 H29:I32 K29:L32 AK32:AN32 AP32:AS32 A33:XFD35 BH36:XFD41 A36:BF43 BH42:BJ43 A44:BJ44 A45:XFD1048576">
    <cfRule type="containsText" dxfId="25" priority="95" operator="containsText" text="Bid">
      <formula>NOT(ISERROR(SEARCH("Bid",A1)))</formula>
    </cfRule>
  </conditionalFormatting>
  <conditionalFormatting sqref="A12:M21">
    <cfRule type="containsText" dxfId="24" priority="75" operator="containsText" text="Bid">
      <formula>NOT(ISERROR(SEARCH("Bid",A12)))</formula>
    </cfRule>
  </conditionalFormatting>
  <conditionalFormatting sqref="D40:E44">
    <cfRule type="containsText" dxfId="23" priority="23" operator="containsText" text="Bid">
      <formula>NOT(ISERROR(SEARCH("Bid",D40)))</formula>
    </cfRule>
  </conditionalFormatting>
  <conditionalFormatting sqref="G24:G32">
    <cfRule type="containsText" dxfId="22" priority="47" operator="containsText" text="Bid">
      <formula>NOT(ISERROR(SEARCH("Bid",G24)))</formula>
    </cfRule>
  </conditionalFormatting>
  <conditionalFormatting sqref="G35:G44">
    <cfRule type="containsText" dxfId="21" priority="21" operator="containsText" text="Bid">
      <formula>NOT(ISERROR(SEARCH("Bid",G35)))</formula>
    </cfRule>
  </conditionalFormatting>
  <conditionalFormatting sqref="G1:XFD10">
    <cfRule type="containsText" dxfId="20" priority="79" operator="containsText" text="Bid">
      <formula>NOT(ISERROR(SEARCH("Bid",G1)))</formula>
    </cfRule>
  </conditionalFormatting>
  <conditionalFormatting sqref="L35:L44">
    <cfRule type="containsText" dxfId="19" priority="19" operator="containsText" text="Bid">
      <formula>NOT(ISERROR(SEARCH("Bid",L35)))</formula>
    </cfRule>
  </conditionalFormatting>
  <conditionalFormatting sqref="M23:AI32">
    <cfRule type="containsText" dxfId="18" priority="37" operator="containsText" text="Bid">
      <formula>NOT(ISERROR(SEARCH("Bid",M23)))</formula>
    </cfRule>
  </conditionalFormatting>
  <conditionalFormatting sqref="R35:R44">
    <cfRule type="containsText" dxfId="17" priority="17" operator="containsText" text="Bid">
      <formula>NOT(ISERROR(SEARCH("Bid",R35)))</formula>
    </cfRule>
  </conditionalFormatting>
  <conditionalFormatting sqref="S12:Y21">
    <cfRule type="containsText" dxfId="16" priority="70" operator="containsText" text="Bid">
      <formula>NOT(ISERROR(SEARCH("Bid",S12)))</formula>
    </cfRule>
  </conditionalFormatting>
  <conditionalFormatting sqref="X35:X44">
    <cfRule type="containsText" dxfId="15" priority="15" operator="containsText" text="Bid">
      <formula>NOT(ISERROR(SEARCH("Bid",X35)))</formula>
    </cfRule>
  </conditionalFormatting>
  <conditionalFormatting sqref="AD35:AD44">
    <cfRule type="containsText" dxfId="14" priority="13" operator="containsText" text="Bid">
      <formula>NOT(ISERROR(SEARCH("Bid",AD35)))</formula>
    </cfRule>
  </conditionalFormatting>
  <conditionalFormatting sqref="AE12:AP21">
    <cfRule type="containsText" dxfId="13" priority="61" operator="containsText" text="Bid">
      <formula>NOT(ISERROR(SEARCH("Bid",AE12)))</formula>
    </cfRule>
  </conditionalFormatting>
  <conditionalFormatting sqref="AH35:AH44">
    <cfRule type="containsText" dxfId="12" priority="11" operator="containsText" text="Bid">
      <formula>NOT(ISERROR(SEARCH("Bid",AH35)))</formula>
    </cfRule>
  </conditionalFormatting>
  <conditionalFormatting sqref="AN35:AN44">
    <cfRule type="containsText" dxfId="11" priority="9" operator="containsText" text="Bid">
      <formula>NOT(ISERROR(SEARCH("Bid",AN35)))</formula>
    </cfRule>
  </conditionalFormatting>
  <conditionalFormatting sqref="AO23:AO32">
    <cfRule type="containsText" dxfId="10" priority="35" operator="containsText" text="Bid">
      <formula>NOT(ISERROR(SEARCH("Bid",AO23)))</formula>
    </cfRule>
  </conditionalFormatting>
  <conditionalFormatting sqref="AQ12:AQ23">
    <cfRule type="containsText" dxfId="9" priority="60" operator="containsText" text="Bid">
      <formula>NOT(ISERROR(SEARCH("Bid",AQ12)))</formula>
    </cfRule>
  </conditionalFormatting>
  <conditionalFormatting sqref="AR12:XFD22">
    <cfRule type="containsText" dxfId="8" priority="50" operator="containsText" text="Bid">
      <formula>NOT(ISERROR(SEARCH("Bid",AR12)))</formula>
    </cfRule>
  </conditionalFormatting>
  <conditionalFormatting sqref="AT35:AT44">
    <cfRule type="containsText" dxfId="7" priority="7" operator="containsText" text="Bid">
      <formula>NOT(ISERROR(SEARCH("Bid",AT35)))</formula>
    </cfRule>
  </conditionalFormatting>
  <conditionalFormatting sqref="AU23:BL32">
    <cfRule type="containsText" dxfId="6" priority="27" operator="containsText" text="Bid">
      <formula>NOT(ISERROR(SEARCH("Bid",AU23)))</formula>
    </cfRule>
  </conditionalFormatting>
  <conditionalFormatting sqref="AZ35:AZ44">
    <cfRule type="containsText" dxfId="5" priority="5" operator="containsText" text="Bid">
      <formula>NOT(ISERROR(SEARCH("Bid",AZ35)))</formula>
    </cfRule>
  </conditionalFormatting>
  <conditionalFormatting sqref="BF35:BF44">
    <cfRule type="containsText" dxfId="4" priority="3" operator="containsText" text="Bid">
      <formula>NOT(ISERROR(SEARCH("Bid",BF35)))</formula>
    </cfRule>
  </conditionalFormatting>
  <conditionalFormatting sqref="BG37:BG43">
    <cfRule type="containsText" dxfId="3" priority="2" operator="containsText" text="Bid">
      <formula>NOT(ISERROR(SEARCH("Bid",BG37)))</formula>
    </cfRule>
  </conditionalFormatting>
  <conditionalFormatting sqref="BK42:XFD44">
    <cfRule type="containsText" dxfId="2" priority="1" operator="containsText" text="Bid">
      <formula>NOT(ISERROR(SEARCH("Bid",BK42)))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4"/>
  <sheetViews>
    <sheetView topLeftCell="A3" workbookViewId="0">
      <selection activeCell="M13" sqref="M13:R22"/>
    </sheetView>
  </sheetViews>
  <sheetFormatPr defaultRowHeight="14.25" x14ac:dyDescent="0.45"/>
  <cols>
    <col min="1" max="1" width="5.53125" bestFit="1" customWidth="1"/>
    <col min="2" max="6" width="10.46484375" bestFit="1" customWidth="1"/>
    <col min="8" max="12" width="10.46484375" bestFit="1" customWidth="1"/>
    <col min="14" max="16" width="9.46484375" bestFit="1" customWidth="1"/>
    <col min="17" max="18" width="10.46484375" bestFit="1" customWidth="1"/>
    <col min="20" max="26" width="10.46484375" bestFit="1" customWidth="1"/>
    <col min="27" max="31" width="9.46484375" bestFit="1" customWidth="1"/>
  </cols>
  <sheetData>
    <row r="1" spans="1:29" x14ac:dyDescent="0.45">
      <c r="B1" s="8">
        <v>43906</v>
      </c>
      <c r="C1" s="8">
        <v>43907</v>
      </c>
      <c r="D1" s="8">
        <v>43908</v>
      </c>
      <c r="E1" s="8">
        <v>43909</v>
      </c>
      <c r="F1" s="8">
        <v>43910</v>
      </c>
      <c r="H1" s="2">
        <v>43913</v>
      </c>
      <c r="I1" s="8">
        <v>43914</v>
      </c>
      <c r="J1" s="2">
        <v>43915</v>
      </c>
      <c r="K1" s="2">
        <v>43916</v>
      </c>
      <c r="L1" s="2">
        <v>43917</v>
      </c>
      <c r="N1" s="2">
        <v>43920</v>
      </c>
      <c r="O1" t="s">
        <v>116</v>
      </c>
      <c r="P1" s="2">
        <v>43922</v>
      </c>
      <c r="Q1" s="2">
        <v>43923</v>
      </c>
      <c r="R1" s="2">
        <v>43924</v>
      </c>
      <c r="T1" s="2">
        <v>43927</v>
      </c>
      <c r="U1" s="2">
        <v>43928</v>
      </c>
      <c r="V1" s="2">
        <v>43929</v>
      </c>
      <c r="W1" s="2">
        <v>43930</v>
      </c>
      <c r="Y1" s="2">
        <v>43934</v>
      </c>
      <c r="Z1" s="2">
        <v>43935</v>
      </c>
      <c r="AA1" s="2">
        <v>43936</v>
      </c>
      <c r="AB1" s="2">
        <v>43937</v>
      </c>
      <c r="AC1" s="2">
        <v>43938</v>
      </c>
    </row>
    <row r="2" spans="1:29" x14ac:dyDescent="0.45">
      <c r="A2" t="s">
        <v>70</v>
      </c>
      <c r="E2" t="s">
        <v>87</v>
      </c>
      <c r="F2" t="s">
        <v>87</v>
      </c>
      <c r="G2" t="s">
        <v>70</v>
      </c>
      <c r="H2" t="s">
        <v>87</v>
      </c>
      <c r="K2" t="s">
        <v>113</v>
      </c>
      <c r="M2" t="s">
        <v>70</v>
      </c>
      <c r="N2" t="s">
        <v>80</v>
      </c>
      <c r="Q2" t="s">
        <v>87</v>
      </c>
      <c r="R2" t="s">
        <v>80</v>
      </c>
      <c r="S2" t="s">
        <v>70</v>
      </c>
      <c r="T2" t="s">
        <v>118</v>
      </c>
      <c r="W2" t="s">
        <v>80</v>
      </c>
      <c r="X2" t="s">
        <v>70</v>
      </c>
      <c r="Y2" t="s">
        <v>118</v>
      </c>
      <c r="Z2" t="s">
        <v>121</v>
      </c>
      <c r="AB2" t="s">
        <v>87</v>
      </c>
      <c r="AC2" t="s">
        <v>80</v>
      </c>
    </row>
    <row r="3" spans="1:29" x14ac:dyDescent="0.45">
      <c r="A3" t="s">
        <v>71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71</v>
      </c>
      <c r="H3" t="s">
        <v>79</v>
      </c>
      <c r="I3" t="s">
        <v>79</v>
      </c>
      <c r="J3" t="s">
        <v>79</v>
      </c>
      <c r="K3" t="s">
        <v>87</v>
      </c>
      <c r="L3" t="s">
        <v>79</v>
      </c>
      <c r="M3" t="s">
        <v>71</v>
      </c>
      <c r="N3" t="s">
        <v>79</v>
      </c>
      <c r="O3" t="s">
        <v>79</v>
      </c>
      <c r="P3" t="s">
        <v>79</v>
      </c>
      <c r="Q3" t="s">
        <v>79</v>
      </c>
      <c r="R3" t="s">
        <v>79</v>
      </c>
      <c r="S3" t="s">
        <v>71</v>
      </c>
      <c r="T3" t="s">
        <v>79</v>
      </c>
      <c r="U3" t="s">
        <v>79</v>
      </c>
      <c r="V3" t="s">
        <v>83</v>
      </c>
      <c r="W3" t="s">
        <v>83</v>
      </c>
      <c r="X3" t="s">
        <v>71</v>
      </c>
      <c r="Y3" t="s">
        <v>79</v>
      </c>
      <c r="Z3" t="s">
        <v>79</v>
      </c>
      <c r="AA3" t="s">
        <v>122</v>
      </c>
      <c r="AB3" t="s">
        <v>79</v>
      </c>
      <c r="AC3" t="s">
        <v>79</v>
      </c>
    </row>
    <row r="4" spans="1:29" x14ac:dyDescent="0.45">
      <c r="A4" t="s">
        <v>72</v>
      </c>
      <c r="B4" t="s">
        <v>80</v>
      </c>
      <c r="C4" t="s">
        <v>5</v>
      </c>
      <c r="D4" t="s">
        <v>5</v>
      </c>
      <c r="E4" t="s">
        <v>88</v>
      </c>
      <c r="F4" t="s">
        <v>5</v>
      </c>
      <c r="G4" t="s">
        <v>72</v>
      </c>
      <c r="H4" t="s">
        <v>5</v>
      </c>
      <c r="I4" t="s">
        <v>5</v>
      </c>
      <c r="J4" t="s">
        <v>5</v>
      </c>
      <c r="K4" t="s">
        <v>88</v>
      </c>
      <c r="L4" t="s">
        <v>5</v>
      </c>
      <c r="M4" t="s">
        <v>72</v>
      </c>
      <c r="N4" t="s">
        <v>5</v>
      </c>
      <c r="O4" t="s">
        <v>5</v>
      </c>
      <c r="P4" t="s">
        <v>5</v>
      </c>
      <c r="Q4" t="s">
        <v>88</v>
      </c>
      <c r="R4" t="s">
        <v>5</v>
      </c>
      <c r="S4" t="s">
        <v>72</v>
      </c>
      <c r="T4" t="s">
        <v>5</v>
      </c>
      <c r="U4" t="s">
        <v>5</v>
      </c>
      <c r="V4" t="s">
        <v>5</v>
      </c>
      <c r="W4" t="s">
        <v>5</v>
      </c>
      <c r="X4" t="s">
        <v>72</v>
      </c>
      <c r="Y4" t="s">
        <v>86</v>
      </c>
      <c r="Z4" t="s">
        <v>86</v>
      </c>
      <c r="AA4" t="s">
        <v>86</v>
      </c>
      <c r="AB4" t="s">
        <v>88</v>
      </c>
      <c r="AC4" t="s">
        <v>5</v>
      </c>
    </row>
    <row r="5" spans="1:29" x14ac:dyDescent="0.45">
      <c r="A5" t="s">
        <v>73</v>
      </c>
      <c r="B5" t="s">
        <v>81</v>
      </c>
      <c r="C5" t="s">
        <v>83</v>
      </c>
      <c r="D5" t="s">
        <v>83</v>
      </c>
      <c r="E5" t="s">
        <v>88</v>
      </c>
      <c r="F5" t="s">
        <v>83</v>
      </c>
      <c r="G5" t="s">
        <v>73</v>
      </c>
      <c r="H5" t="s">
        <v>83</v>
      </c>
      <c r="I5" t="s">
        <v>5</v>
      </c>
      <c r="J5" t="s">
        <v>83</v>
      </c>
      <c r="K5" t="s">
        <v>80</v>
      </c>
      <c r="L5" t="s">
        <v>83</v>
      </c>
      <c r="M5" t="s">
        <v>73</v>
      </c>
      <c r="N5" t="s">
        <v>83</v>
      </c>
      <c r="O5" t="s">
        <v>5</v>
      </c>
      <c r="P5" t="s">
        <v>83</v>
      </c>
      <c r="Q5" t="s">
        <v>5</v>
      </c>
      <c r="R5" t="s">
        <v>83</v>
      </c>
      <c r="S5" t="s">
        <v>73</v>
      </c>
      <c r="T5" t="s">
        <v>83</v>
      </c>
      <c r="U5" t="s">
        <v>83</v>
      </c>
      <c r="V5" t="s">
        <v>5</v>
      </c>
      <c r="W5" t="s">
        <v>5</v>
      </c>
      <c r="X5" t="s">
        <v>73</v>
      </c>
      <c r="Y5" t="s">
        <v>83</v>
      </c>
      <c r="Z5" t="s">
        <v>86</v>
      </c>
      <c r="AA5" t="s">
        <v>80</v>
      </c>
      <c r="AB5" t="s">
        <v>5</v>
      </c>
      <c r="AC5" t="s">
        <v>5</v>
      </c>
    </row>
    <row r="6" spans="1:29" x14ac:dyDescent="0.45">
      <c r="A6" t="s">
        <v>74</v>
      </c>
      <c r="B6" t="s">
        <v>81</v>
      </c>
      <c r="C6" t="s">
        <v>83</v>
      </c>
      <c r="D6" t="s">
        <v>80</v>
      </c>
      <c r="E6" t="s">
        <v>85</v>
      </c>
      <c r="F6" t="s">
        <v>80</v>
      </c>
      <c r="G6" t="s">
        <v>74</v>
      </c>
      <c r="H6" t="s">
        <v>87</v>
      </c>
      <c r="I6" t="s">
        <v>85</v>
      </c>
      <c r="J6" t="s">
        <v>83</v>
      </c>
      <c r="K6" t="s">
        <v>83</v>
      </c>
      <c r="L6" t="s">
        <v>80</v>
      </c>
      <c r="M6" t="s">
        <v>74</v>
      </c>
      <c r="N6" t="s">
        <v>81</v>
      </c>
      <c r="O6" t="s">
        <v>87</v>
      </c>
      <c r="P6" t="s">
        <v>85</v>
      </c>
      <c r="Q6" t="s">
        <v>85</v>
      </c>
      <c r="R6" t="s">
        <v>80</v>
      </c>
      <c r="S6" t="s">
        <v>74</v>
      </c>
      <c r="T6" t="s">
        <v>85</v>
      </c>
      <c r="U6" t="s">
        <v>83</v>
      </c>
      <c r="V6" t="s">
        <v>80</v>
      </c>
      <c r="W6" t="s">
        <v>119</v>
      </c>
      <c r="X6" t="s">
        <v>74</v>
      </c>
      <c r="Z6" t="s">
        <v>120</v>
      </c>
      <c r="AB6" t="s">
        <v>86</v>
      </c>
    </row>
    <row r="7" spans="1:29" x14ac:dyDescent="0.45">
      <c r="A7" t="s">
        <v>75</v>
      </c>
      <c r="B7" t="s">
        <v>82</v>
      </c>
      <c r="C7" t="s">
        <v>84</v>
      </c>
      <c r="D7" t="s">
        <v>86</v>
      </c>
      <c r="E7" t="s">
        <v>85</v>
      </c>
      <c r="F7" t="s">
        <v>90</v>
      </c>
      <c r="G7" t="s">
        <v>75</v>
      </c>
      <c r="H7" t="s">
        <v>85</v>
      </c>
      <c r="I7" t="s">
        <v>5</v>
      </c>
      <c r="J7" t="s">
        <v>86</v>
      </c>
      <c r="K7" t="s">
        <v>86</v>
      </c>
      <c r="L7" t="s">
        <v>5</v>
      </c>
      <c r="M7" t="s">
        <v>75</v>
      </c>
      <c r="N7" t="s">
        <v>80</v>
      </c>
      <c r="O7" t="s">
        <v>86</v>
      </c>
      <c r="P7" t="s">
        <v>86</v>
      </c>
      <c r="Q7" t="s">
        <v>80</v>
      </c>
      <c r="R7" t="s">
        <v>80</v>
      </c>
      <c r="S7" t="s">
        <v>75</v>
      </c>
      <c r="T7" t="s">
        <v>5</v>
      </c>
      <c r="U7" t="s">
        <v>80</v>
      </c>
      <c r="V7" t="s">
        <v>5</v>
      </c>
      <c r="W7" t="s">
        <v>86</v>
      </c>
      <c r="X7" t="s">
        <v>75</v>
      </c>
      <c r="Y7" t="s">
        <v>80</v>
      </c>
      <c r="Z7" t="s">
        <v>86</v>
      </c>
      <c r="AA7" t="s">
        <v>86</v>
      </c>
      <c r="AB7" t="s">
        <v>86</v>
      </c>
      <c r="AC7" t="s">
        <v>86</v>
      </c>
    </row>
    <row r="8" spans="1:29" x14ac:dyDescent="0.45">
      <c r="A8" t="s">
        <v>76</v>
      </c>
      <c r="B8" t="s">
        <v>80</v>
      </c>
      <c r="C8" t="s">
        <v>85</v>
      </c>
      <c r="D8" t="s">
        <v>5</v>
      </c>
      <c r="E8" t="s">
        <v>80</v>
      </c>
      <c r="F8" t="s">
        <v>4</v>
      </c>
      <c r="G8" t="s">
        <v>76</v>
      </c>
      <c r="H8" t="s">
        <v>5</v>
      </c>
      <c r="I8" t="s">
        <v>5</v>
      </c>
      <c r="J8" t="s">
        <v>83</v>
      </c>
      <c r="K8" t="s">
        <v>86</v>
      </c>
      <c r="L8" t="s">
        <v>114</v>
      </c>
      <c r="M8" t="s">
        <v>76</v>
      </c>
      <c r="N8" t="s">
        <v>80</v>
      </c>
      <c r="O8" t="s">
        <v>83</v>
      </c>
      <c r="P8" t="s">
        <v>5</v>
      </c>
      <c r="Q8" t="s">
        <v>5</v>
      </c>
      <c r="R8" t="s">
        <v>85</v>
      </c>
      <c r="S8" t="s">
        <v>76</v>
      </c>
      <c r="T8" t="s">
        <v>5</v>
      </c>
      <c r="U8" t="s">
        <v>80</v>
      </c>
      <c r="V8" t="s">
        <v>86</v>
      </c>
      <c r="W8" t="s">
        <v>5</v>
      </c>
      <c r="X8" t="s">
        <v>76</v>
      </c>
      <c r="Y8" t="s">
        <v>114</v>
      </c>
      <c r="Z8" t="s">
        <v>121</v>
      </c>
      <c r="AA8" t="s">
        <v>80</v>
      </c>
      <c r="AB8" t="s">
        <v>5</v>
      </c>
    </row>
    <row r="9" spans="1:29" x14ac:dyDescent="0.45">
      <c r="A9" t="s">
        <v>77</v>
      </c>
      <c r="B9" t="s">
        <v>5</v>
      </c>
      <c r="C9" t="s">
        <v>82</v>
      </c>
      <c r="D9" t="s">
        <v>5</v>
      </c>
      <c r="E9" t="s">
        <v>89</v>
      </c>
      <c r="F9" t="s">
        <v>5</v>
      </c>
      <c r="G9" t="s">
        <v>77</v>
      </c>
      <c r="H9" t="s">
        <v>80</v>
      </c>
      <c r="I9" t="s">
        <v>80</v>
      </c>
      <c r="J9" t="s">
        <v>5</v>
      </c>
      <c r="K9" t="s">
        <v>5</v>
      </c>
      <c r="L9" t="s">
        <v>114</v>
      </c>
      <c r="M9" t="s">
        <v>77</v>
      </c>
      <c r="N9" t="s">
        <v>80</v>
      </c>
      <c r="O9" t="s">
        <v>5</v>
      </c>
      <c r="P9" t="s">
        <v>5</v>
      </c>
      <c r="Q9" t="s">
        <v>5</v>
      </c>
      <c r="R9" t="s">
        <v>114</v>
      </c>
      <c r="S9" t="s">
        <v>77</v>
      </c>
      <c r="T9" t="s">
        <v>86</v>
      </c>
      <c r="U9" t="s">
        <v>80</v>
      </c>
      <c r="V9" t="s">
        <v>5</v>
      </c>
      <c r="W9" t="s">
        <v>80</v>
      </c>
      <c r="X9" t="s">
        <v>77</v>
      </c>
      <c r="Y9" t="s">
        <v>114</v>
      </c>
      <c r="AA9" t="s">
        <v>5</v>
      </c>
      <c r="AC9" t="s">
        <v>80</v>
      </c>
    </row>
    <row r="10" spans="1:29" x14ac:dyDescent="0.45">
      <c r="A10" t="s">
        <v>78</v>
      </c>
      <c r="B10" t="s">
        <v>5</v>
      </c>
      <c r="C10" t="s">
        <v>82</v>
      </c>
      <c r="D10" t="s">
        <v>80</v>
      </c>
      <c r="E10" t="s">
        <v>80</v>
      </c>
      <c r="F10" t="s">
        <v>93</v>
      </c>
      <c r="G10" t="s">
        <v>78</v>
      </c>
      <c r="I10" t="s">
        <v>5</v>
      </c>
      <c r="J10" t="s">
        <v>80</v>
      </c>
      <c r="K10" t="s">
        <v>5</v>
      </c>
      <c r="L10" t="s">
        <v>115</v>
      </c>
      <c r="M10" t="s">
        <v>78</v>
      </c>
      <c r="N10" t="s">
        <v>5</v>
      </c>
      <c r="O10" t="s">
        <v>5</v>
      </c>
      <c r="P10" t="s">
        <v>5</v>
      </c>
      <c r="Q10" t="s">
        <v>83</v>
      </c>
      <c r="R10" t="s">
        <v>114</v>
      </c>
      <c r="S10" t="s">
        <v>78</v>
      </c>
      <c r="T10" t="s">
        <v>80</v>
      </c>
      <c r="U10" t="s">
        <v>5</v>
      </c>
      <c r="V10" t="s">
        <v>118</v>
      </c>
      <c r="W10" t="s">
        <v>80</v>
      </c>
      <c r="X10" t="s">
        <v>78</v>
      </c>
      <c r="Y10" t="s">
        <v>114</v>
      </c>
      <c r="Z10" t="s">
        <v>120</v>
      </c>
      <c r="AC10" t="s">
        <v>118</v>
      </c>
    </row>
    <row r="11" spans="1:29" x14ac:dyDescent="0.45">
      <c r="AA11" t="s">
        <v>123</v>
      </c>
      <c r="AB11" t="s">
        <v>123</v>
      </c>
    </row>
    <row r="13" spans="1:29" x14ac:dyDescent="0.45">
      <c r="B13" s="2">
        <v>43941</v>
      </c>
      <c r="C13" s="2">
        <v>43942</v>
      </c>
      <c r="D13" s="2">
        <v>43943</v>
      </c>
      <c r="E13" s="2">
        <v>43944</v>
      </c>
      <c r="F13" s="2">
        <v>43945</v>
      </c>
      <c r="H13" s="2">
        <v>43948</v>
      </c>
      <c r="I13" s="2">
        <v>43949</v>
      </c>
      <c r="J13" s="2">
        <v>43950</v>
      </c>
      <c r="K13" s="2">
        <v>43951</v>
      </c>
      <c r="L13" s="2">
        <v>43952</v>
      </c>
      <c r="N13" s="2">
        <v>43955</v>
      </c>
      <c r="O13" s="2">
        <v>43956</v>
      </c>
      <c r="P13" s="2">
        <v>43957</v>
      </c>
      <c r="Q13" s="2">
        <v>43958</v>
      </c>
      <c r="R13" s="2">
        <v>43959</v>
      </c>
      <c r="T13" s="2">
        <v>43962</v>
      </c>
      <c r="U13" s="2">
        <v>43963</v>
      </c>
      <c r="V13" s="2">
        <v>43964</v>
      </c>
      <c r="W13" s="2">
        <v>43965</v>
      </c>
      <c r="X13" s="2">
        <v>43966</v>
      </c>
      <c r="Z13" s="2">
        <v>43970</v>
      </c>
      <c r="AA13" s="2">
        <v>43971</v>
      </c>
      <c r="AB13" s="2">
        <v>43972</v>
      </c>
      <c r="AC13" s="2">
        <v>43973</v>
      </c>
    </row>
    <row r="14" spans="1:29" x14ac:dyDescent="0.45">
      <c r="A14" t="s">
        <v>70</v>
      </c>
      <c r="B14" t="s">
        <v>80</v>
      </c>
      <c r="E14" t="s">
        <v>128</v>
      </c>
      <c r="F14" t="s">
        <v>80</v>
      </c>
      <c r="G14" t="s">
        <v>70</v>
      </c>
      <c r="H14" t="s">
        <v>86</v>
      </c>
      <c r="I14" t="s">
        <v>129</v>
      </c>
      <c r="J14" t="s">
        <v>86</v>
      </c>
      <c r="K14" t="s">
        <v>129</v>
      </c>
      <c r="L14" t="s">
        <v>118</v>
      </c>
      <c r="M14" t="s">
        <v>70</v>
      </c>
      <c r="Q14" t="s">
        <v>87</v>
      </c>
      <c r="R14" t="s">
        <v>80</v>
      </c>
      <c r="S14" t="s">
        <v>70</v>
      </c>
      <c r="T14" t="s">
        <v>118</v>
      </c>
      <c r="U14" t="s">
        <v>87</v>
      </c>
      <c r="V14" t="s">
        <v>118</v>
      </c>
      <c r="Y14" t="s">
        <v>70</v>
      </c>
      <c r="Z14" t="s">
        <v>86</v>
      </c>
      <c r="AB14" t="s">
        <v>182</v>
      </c>
    </row>
    <row r="15" spans="1:29" ht="14" customHeight="1" x14ac:dyDescent="0.45">
      <c r="A15" t="s">
        <v>71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71</v>
      </c>
      <c r="H15" t="s">
        <v>79</v>
      </c>
      <c r="I15" t="s">
        <v>79</v>
      </c>
      <c r="J15" t="s">
        <v>122</v>
      </c>
      <c r="K15" t="s">
        <v>79</v>
      </c>
      <c r="L15" t="s">
        <v>79</v>
      </c>
      <c r="M15" t="s">
        <v>71</v>
      </c>
      <c r="N15" t="s">
        <v>79</v>
      </c>
      <c r="O15" t="s">
        <v>86</v>
      </c>
      <c r="P15" t="s">
        <v>87</v>
      </c>
      <c r="Q15" t="s">
        <v>79</v>
      </c>
      <c r="R15" t="s">
        <v>79</v>
      </c>
      <c r="S15" t="s">
        <v>71</v>
      </c>
      <c r="T15" t="s">
        <v>79</v>
      </c>
      <c r="U15" t="s">
        <v>177</v>
      </c>
      <c r="V15" t="s">
        <v>5</v>
      </c>
      <c r="W15" t="s">
        <v>87</v>
      </c>
      <c r="X15" t="s">
        <v>5</v>
      </c>
      <c r="Y15" t="s">
        <v>71</v>
      </c>
      <c r="Z15" t="s">
        <v>86</v>
      </c>
      <c r="AA15" t="s">
        <v>86</v>
      </c>
      <c r="AB15" t="s">
        <v>86</v>
      </c>
      <c r="AC15" t="s">
        <v>79</v>
      </c>
    </row>
    <row r="16" spans="1:29" x14ac:dyDescent="0.45">
      <c r="A16" t="s">
        <v>72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72</v>
      </c>
      <c r="H16" t="s">
        <v>5</v>
      </c>
      <c r="I16" t="s">
        <v>5</v>
      </c>
      <c r="K16" t="s">
        <v>88</v>
      </c>
      <c r="L16" t="s">
        <v>5</v>
      </c>
      <c r="M16" t="s">
        <v>72</v>
      </c>
      <c r="N16" t="s">
        <v>86</v>
      </c>
      <c r="O16" t="s">
        <v>5</v>
      </c>
      <c r="P16" t="s">
        <v>133</v>
      </c>
      <c r="Q16" t="s">
        <v>5</v>
      </c>
      <c r="R16" t="s">
        <v>5</v>
      </c>
      <c r="S16" t="s">
        <v>72</v>
      </c>
      <c r="T16" t="s">
        <v>5</v>
      </c>
      <c r="U16" t="s">
        <v>5</v>
      </c>
      <c r="V16" t="s">
        <v>5</v>
      </c>
      <c r="W16" t="s">
        <v>87</v>
      </c>
      <c r="X16" t="s">
        <v>179</v>
      </c>
      <c r="Y16" t="s">
        <v>72</v>
      </c>
      <c r="Z16" t="s">
        <v>5</v>
      </c>
      <c r="AA16" t="s">
        <v>5</v>
      </c>
      <c r="AB16" t="s">
        <v>5</v>
      </c>
      <c r="AC16" t="s">
        <v>5</v>
      </c>
    </row>
    <row r="17" spans="1:30" x14ac:dyDescent="0.45">
      <c r="A17" t="s">
        <v>73</v>
      </c>
      <c r="B17" t="s">
        <v>83</v>
      </c>
      <c r="C17" t="s">
        <v>80</v>
      </c>
      <c r="D17" t="s">
        <v>80</v>
      </c>
      <c r="E17" t="s">
        <v>127</v>
      </c>
      <c r="F17" t="s">
        <v>83</v>
      </c>
      <c r="G17" t="s">
        <v>73</v>
      </c>
      <c r="H17" t="s">
        <v>86</v>
      </c>
      <c r="I17" t="s">
        <v>86</v>
      </c>
      <c r="J17" t="s">
        <v>83</v>
      </c>
      <c r="K17" t="s">
        <v>130</v>
      </c>
      <c r="L17" t="s">
        <v>85</v>
      </c>
      <c r="M17" t="s">
        <v>73</v>
      </c>
      <c r="N17" t="s">
        <v>131</v>
      </c>
      <c r="O17" t="s">
        <v>80</v>
      </c>
      <c r="P17" t="s">
        <v>136</v>
      </c>
      <c r="Q17" t="s">
        <v>131</v>
      </c>
      <c r="R17" t="s">
        <v>5</v>
      </c>
      <c r="S17" t="s">
        <v>73</v>
      </c>
      <c r="T17" t="s">
        <v>131</v>
      </c>
      <c r="U17" t="s">
        <v>80</v>
      </c>
      <c r="V17" t="s">
        <v>80</v>
      </c>
      <c r="W17" t="s">
        <v>131</v>
      </c>
      <c r="X17" t="s">
        <v>180</v>
      </c>
      <c r="Y17" t="s">
        <v>73</v>
      </c>
      <c r="Z17" t="s">
        <v>86</v>
      </c>
      <c r="AA17" t="s">
        <v>5</v>
      </c>
      <c r="AB17" t="s">
        <v>131</v>
      </c>
      <c r="AC17" t="s">
        <v>86</v>
      </c>
    </row>
    <row r="18" spans="1:30" x14ac:dyDescent="0.45">
      <c r="A18" t="s">
        <v>74</v>
      </c>
      <c r="B18" t="s">
        <v>85</v>
      </c>
      <c r="G18" t="s">
        <v>74</v>
      </c>
      <c r="H18" t="s">
        <v>126</v>
      </c>
      <c r="I18" t="s">
        <v>86</v>
      </c>
      <c r="K18" t="s">
        <v>87</v>
      </c>
      <c r="M18" t="s">
        <v>74</v>
      </c>
      <c r="N18" t="s">
        <v>131</v>
      </c>
      <c r="O18" t="s">
        <v>86</v>
      </c>
      <c r="P18" t="s">
        <v>87</v>
      </c>
      <c r="Q18" t="s">
        <v>131</v>
      </c>
      <c r="R18" t="s">
        <v>5</v>
      </c>
      <c r="S18" t="s">
        <v>74</v>
      </c>
      <c r="T18" t="s">
        <v>176</v>
      </c>
      <c r="U18" t="s">
        <v>86</v>
      </c>
      <c r="V18" t="s">
        <v>131</v>
      </c>
      <c r="W18" t="s">
        <v>131</v>
      </c>
      <c r="Y18" t="s">
        <v>74</v>
      </c>
      <c r="Z18" t="s">
        <v>86</v>
      </c>
      <c r="AB18" t="s">
        <v>131</v>
      </c>
      <c r="AC18" t="s">
        <v>86</v>
      </c>
    </row>
    <row r="19" spans="1:30" x14ac:dyDescent="0.45">
      <c r="A19" t="s">
        <v>75</v>
      </c>
      <c r="B19" t="s">
        <v>5</v>
      </c>
      <c r="C19" t="s">
        <v>5</v>
      </c>
      <c r="D19" t="s">
        <v>5</v>
      </c>
      <c r="E19" t="s">
        <v>80</v>
      </c>
      <c r="F19" t="s">
        <v>127</v>
      </c>
      <c r="G19" t="s">
        <v>75</v>
      </c>
      <c r="I19" t="s">
        <v>86</v>
      </c>
      <c r="J19" t="s">
        <v>86</v>
      </c>
      <c r="K19" t="s">
        <v>83</v>
      </c>
      <c r="L19" t="s">
        <v>44</v>
      </c>
      <c r="M19" t="s">
        <v>75</v>
      </c>
      <c r="N19" t="s">
        <v>86</v>
      </c>
      <c r="O19" t="s">
        <v>85</v>
      </c>
      <c r="P19" t="s">
        <v>87</v>
      </c>
      <c r="Q19" t="s">
        <v>137</v>
      </c>
      <c r="S19" t="s">
        <v>75</v>
      </c>
      <c r="T19" t="s">
        <v>5</v>
      </c>
      <c r="U19" t="s">
        <v>86</v>
      </c>
      <c r="V19" t="s">
        <v>86</v>
      </c>
      <c r="W19" t="s">
        <v>5</v>
      </c>
      <c r="X19" t="s">
        <v>5</v>
      </c>
      <c r="Y19" t="s">
        <v>75</v>
      </c>
      <c r="Z19" t="s">
        <v>181</v>
      </c>
      <c r="AA19" t="s">
        <v>87</v>
      </c>
      <c r="AC19" t="s">
        <v>5</v>
      </c>
    </row>
    <row r="20" spans="1:30" x14ac:dyDescent="0.45">
      <c r="A20" t="s">
        <v>76</v>
      </c>
      <c r="B20" t="s">
        <v>5</v>
      </c>
      <c r="C20" t="s">
        <v>5</v>
      </c>
      <c r="D20" t="s">
        <v>5</v>
      </c>
      <c r="E20" t="s">
        <v>127</v>
      </c>
      <c r="F20" t="s">
        <v>127</v>
      </c>
      <c r="G20" t="s">
        <v>76</v>
      </c>
      <c r="H20" t="s">
        <v>127</v>
      </c>
      <c r="I20" t="s">
        <v>86</v>
      </c>
      <c r="J20" t="s">
        <v>5</v>
      </c>
      <c r="K20" t="s">
        <v>87</v>
      </c>
      <c r="M20" t="s">
        <v>76</v>
      </c>
      <c r="O20" t="s">
        <v>86</v>
      </c>
      <c r="Q20" t="s">
        <v>138</v>
      </c>
      <c r="S20" t="s">
        <v>76</v>
      </c>
      <c r="T20" t="s">
        <v>80</v>
      </c>
      <c r="U20" t="s">
        <v>5</v>
      </c>
      <c r="V20" t="s">
        <v>5</v>
      </c>
      <c r="W20" t="s">
        <v>5</v>
      </c>
      <c r="X20" t="s">
        <v>5</v>
      </c>
      <c r="Y20" t="s">
        <v>76</v>
      </c>
      <c r="Z20" t="s">
        <v>181</v>
      </c>
      <c r="AA20" t="s">
        <v>86</v>
      </c>
      <c r="AB20" t="s">
        <v>5</v>
      </c>
      <c r="AC20" t="s">
        <v>5</v>
      </c>
    </row>
    <row r="21" spans="1:30" x14ac:dyDescent="0.45">
      <c r="A21" t="s">
        <v>77</v>
      </c>
      <c r="B21" t="s">
        <v>5</v>
      </c>
      <c r="C21" t="s">
        <v>5</v>
      </c>
      <c r="D21" t="s">
        <v>126</v>
      </c>
      <c r="E21" t="s">
        <v>5</v>
      </c>
      <c r="F21" t="s">
        <v>86</v>
      </c>
      <c r="G21" t="s">
        <v>77</v>
      </c>
      <c r="H21" t="s">
        <v>127</v>
      </c>
      <c r="I21" t="s">
        <v>5</v>
      </c>
      <c r="J21" t="s">
        <v>5</v>
      </c>
      <c r="K21" t="s">
        <v>5</v>
      </c>
      <c r="L21" t="s">
        <v>5</v>
      </c>
      <c r="M21" t="s">
        <v>77</v>
      </c>
      <c r="N21" t="s">
        <v>132</v>
      </c>
      <c r="O21" t="s">
        <v>86</v>
      </c>
      <c r="P21" t="s">
        <v>135</v>
      </c>
      <c r="Q21" t="s">
        <v>5</v>
      </c>
      <c r="R21" t="s">
        <v>86</v>
      </c>
      <c r="S21" t="s">
        <v>77</v>
      </c>
      <c r="T21" t="s">
        <v>86</v>
      </c>
      <c r="U21" t="s">
        <v>5</v>
      </c>
      <c r="V21" t="s">
        <v>5</v>
      </c>
      <c r="W21" t="s">
        <v>87</v>
      </c>
      <c r="X21" t="s">
        <v>87</v>
      </c>
      <c r="Y21" t="s">
        <v>77</v>
      </c>
      <c r="AA21" t="s">
        <v>86</v>
      </c>
      <c r="AC21" t="s">
        <v>86</v>
      </c>
    </row>
    <row r="22" spans="1:30" x14ac:dyDescent="0.45">
      <c r="A22" t="s">
        <v>78</v>
      </c>
      <c r="B22" t="s">
        <v>124</v>
      </c>
      <c r="D22" t="s">
        <v>124</v>
      </c>
      <c r="E22" t="s">
        <v>5</v>
      </c>
      <c r="F22" t="s">
        <v>118</v>
      </c>
      <c r="G22" t="s">
        <v>78</v>
      </c>
      <c r="H22" t="s">
        <v>83</v>
      </c>
      <c r="J22" t="s">
        <v>127</v>
      </c>
      <c r="K22" t="s">
        <v>5</v>
      </c>
      <c r="L22" t="s">
        <v>118</v>
      </c>
      <c r="M22" t="s">
        <v>78</v>
      </c>
      <c r="N22" t="s">
        <v>132</v>
      </c>
      <c r="O22" t="s">
        <v>80</v>
      </c>
      <c r="P22" t="s">
        <v>86</v>
      </c>
      <c r="R22" t="s">
        <v>118</v>
      </c>
      <c r="S22" t="s">
        <v>78</v>
      </c>
      <c r="T22" t="s">
        <v>86</v>
      </c>
      <c r="U22" t="s">
        <v>86</v>
      </c>
      <c r="V22" t="s">
        <v>87</v>
      </c>
      <c r="W22" t="s">
        <v>5</v>
      </c>
      <c r="X22" t="s">
        <v>118</v>
      </c>
      <c r="Y22" t="s">
        <v>78</v>
      </c>
      <c r="Z22" t="s">
        <v>5</v>
      </c>
      <c r="AA22" t="s">
        <v>86</v>
      </c>
      <c r="AC22" t="s">
        <v>118</v>
      </c>
    </row>
    <row r="23" spans="1:30" x14ac:dyDescent="0.45">
      <c r="B23" t="s">
        <v>125</v>
      </c>
      <c r="N23" t="s">
        <v>134</v>
      </c>
      <c r="T23" t="s">
        <v>178</v>
      </c>
    </row>
    <row r="25" spans="1:30" x14ac:dyDescent="0.45">
      <c r="B25" s="2">
        <v>43976</v>
      </c>
      <c r="C25" s="2">
        <v>43977</v>
      </c>
      <c r="D25" s="2">
        <v>43978</v>
      </c>
      <c r="E25" s="2">
        <v>43979</v>
      </c>
      <c r="F25" s="2">
        <v>43980</v>
      </c>
      <c r="H25" s="2">
        <v>43983</v>
      </c>
      <c r="I25" s="2">
        <v>43984</v>
      </c>
      <c r="J25" s="2">
        <v>43985</v>
      </c>
      <c r="K25" s="2">
        <v>43986</v>
      </c>
      <c r="L25" s="2">
        <v>43987</v>
      </c>
      <c r="N25" s="2">
        <v>43990</v>
      </c>
      <c r="O25" s="2">
        <v>43991</v>
      </c>
      <c r="P25" s="2">
        <v>43992</v>
      </c>
      <c r="Q25" s="2">
        <v>43993</v>
      </c>
      <c r="R25" s="2">
        <v>43994</v>
      </c>
      <c r="T25" s="2">
        <v>43997</v>
      </c>
      <c r="U25" s="2">
        <v>43998</v>
      </c>
      <c r="V25" s="2">
        <v>43999</v>
      </c>
      <c r="W25" s="2">
        <v>44000</v>
      </c>
      <c r="X25" s="2">
        <v>44001</v>
      </c>
      <c r="Z25" s="2">
        <v>44004</v>
      </c>
      <c r="AA25" s="2">
        <v>44005</v>
      </c>
      <c r="AB25" s="2">
        <v>44006</v>
      </c>
      <c r="AC25" s="2">
        <v>44007</v>
      </c>
      <c r="AD25" s="2">
        <v>44008</v>
      </c>
    </row>
    <row r="26" spans="1:30" x14ac:dyDescent="0.45">
      <c r="A26" t="s">
        <v>70</v>
      </c>
      <c r="B26" t="s">
        <v>86</v>
      </c>
      <c r="C26" t="s">
        <v>5</v>
      </c>
      <c r="E26" t="s">
        <v>86</v>
      </c>
      <c r="F26" t="s">
        <v>86</v>
      </c>
      <c r="G26" t="s">
        <v>70</v>
      </c>
      <c r="H26" t="s">
        <v>86</v>
      </c>
      <c r="K26" t="s">
        <v>87</v>
      </c>
      <c r="L26" t="s">
        <v>5</v>
      </c>
      <c r="M26" t="s">
        <v>70</v>
      </c>
      <c r="N26" t="s">
        <v>118</v>
      </c>
      <c r="Q26" t="s">
        <v>196</v>
      </c>
      <c r="S26" t="s">
        <v>70</v>
      </c>
      <c r="U26" t="s">
        <v>86</v>
      </c>
      <c r="Y26" t="s">
        <v>70</v>
      </c>
      <c r="AC26" t="s">
        <v>86</v>
      </c>
    </row>
    <row r="27" spans="1:30" x14ac:dyDescent="0.45">
      <c r="A27" t="s">
        <v>71</v>
      </c>
      <c r="B27" t="s">
        <v>5</v>
      </c>
      <c r="C27" t="s">
        <v>86</v>
      </c>
      <c r="D27" t="s">
        <v>5</v>
      </c>
      <c r="E27" t="s">
        <v>5</v>
      </c>
      <c r="F27" t="s">
        <v>5</v>
      </c>
      <c r="G27" t="s">
        <v>71</v>
      </c>
      <c r="H27" t="s">
        <v>79</v>
      </c>
      <c r="I27" t="s">
        <v>79</v>
      </c>
      <c r="J27" t="s">
        <v>86</v>
      </c>
      <c r="K27" t="s">
        <v>5</v>
      </c>
      <c r="L27" t="s">
        <v>5</v>
      </c>
      <c r="M27" t="s">
        <v>71</v>
      </c>
      <c r="N27" t="s">
        <v>86</v>
      </c>
      <c r="O27" t="s">
        <v>86</v>
      </c>
      <c r="P27" t="s">
        <v>86</v>
      </c>
      <c r="Q27" t="s">
        <v>86</v>
      </c>
      <c r="R27" t="s">
        <v>5</v>
      </c>
      <c r="S27" t="s">
        <v>71</v>
      </c>
      <c r="T27" t="s">
        <v>86</v>
      </c>
      <c r="U27" t="s">
        <v>5</v>
      </c>
      <c r="V27" t="s">
        <v>86</v>
      </c>
      <c r="W27" t="s">
        <v>86</v>
      </c>
      <c r="X27" t="s">
        <v>5</v>
      </c>
      <c r="Y27" t="s">
        <v>71</v>
      </c>
      <c r="Z27" t="s">
        <v>86</v>
      </c>
      <c r="AA27" t="s">
        <v>5</v>
      </c>
      <c r="AB27" t="s">
        <v>86</v>
      </c>
      <c r="AC27" t="s">
        <v>87</v>
      </c>
      <c r="AD27" t="s">
        <v>86</v>
      </c>
    </row>
    <row r="28" spans="1:30" x14ac:dyDescent="0.45">
      <c r="A28" t="s">
        <v>72</v>
      </c>
      <c r="B28" t="s">
        <v>131</v>
      </c>
      <c r="C28" t="s">
        <v>185</v>
      </c>
      <c r="D28" t="s">
        <v>87</v>
      </c>
      <c r="E28" t="s">
        <v>131</v>
      </c>
      <c r="F28" t="s">
        <v>5</v>
      </c>
      <c r="G28" t="s">
        <v>72</v>
      </c>
      <c r="H28" t="s">
        <v>5</v>
      </c>
      <c r="I28" t="s">
        <v>5</v>
      </c>
      <c r="J28" t="s">
        <v>5</v>
      </c>
      <c r="K28" t="s">
        <v>5</v>
      </c>
      <c r="L28" t="s">
        <v>86</v>
      </c>
      <c r="M28" t="s">
        <v>72</v>
      </c>
      <c r="N28" t="s">
        <v>5</v>
      </c>
      <c r="O28" t="s">
        <v>86</v>
      </c>
      <c r="P28" t="s">
        <v>5</v>
      </c>
      <c r="Q28" t="s">
        <v>5</v>
      </c>
      <c r="R28" t="s">
        <v>86</v>
      </c>
      <c r="S28" t="s">
        <v>72</v>
      </c>
      <c r="T28" t="s">
        <v>5</v>
      </c>
      <c r="U28" t="s">
        <v>86</v>
      </c>
      <c r="V28" t="s">
        <v>5</v>
      </c>
      <c r="W28" t="s">
        <v>5</v>
      </c>
      <c r="X28" t="s">
        <v>5</v>
      </c>
      <c r="Y28" t="s">
        <v>72</v>
      </c>
      <c r="Z28" t="s">
        <v>5</v>
      </c>
      <c r="AA28" t="s">
        <v>200</v>
      </c>
      <c r="AB28" t="s">
        <v>5</v>
      </c>
      <c r="AC28" t="s">
        <v>5</v>
      </c>
      <c r="AD28" t="s">
        <v>5</v>
      </c>
    </row>
    <row r="29" spans="1:30" x14ac:dyDescent="0.45">
      <c r="A29" t="s">
        <v>73</v>
      </c>
      <c r="B29" t="s">
        <v>131</v>
      </c>
      <c r="C29" t="s">
        <v>86</v>
      </c>
      <c r="D29" t="s">
        <v>87</v>
      </c>
      <c r="E29" t="s">
        <v>131</v>
      </c>
      <c r="G29" t="s">
        <v>73</v>
      </c>
      <c r="H29" t="s">
        <v>131</v>
      </c>
      <c r="I29" t="s">
        <v>5</v>
      </c>
      <c r="J29" t="s">
        <v>5</v>
      </c>
      <c r="K29" t="s">
        <v>131</v>
      </c>
      <c r="L29" t="s">
        <v>85</v>
      </c>
      <c r="M29" t="s">
        <v>73</v>
      </c>
      <c r="N29" t="s">
        <v>131</v>
      </c>
      <c r="O29" t="s">
        <v>195</v>
      </c>
      <c r="P29" t="s">
        <v>87</v>
      </c>
      <c r="Q29" t="s">
        <v>131</v>
      </c>
      <c r="R29" t="s">
        <v>197</v>
      </c>
      <c r="S29" t="s">
        <v>73</v>
      </c>
      <c r="T29" t="s">
        <v>131</v>
      </c>
      <c r="U29" t="s">
        <v>86</v>
      </c>
      <c r="V29" t="s">
        <v>86</v>
      </c>
      <c r="W29" t="s">
        <v>131</v>
      </c>
      <c r="X29" t="s">
        <v>86</v>
      </c>
      <c r="Y29" t="s">
        <v>73</v>
      </c>
      <c r="Z29" t="s">
        <v>131</v>
      </c>
      <c r="AA29" t="s">
        <v>5</v>
      </c>
      <c r="AB29" t="s">
        <v>5</v>
      </c>
      <c r="AC29" t="s">
        <v>86</v>
      </c>
      <c r="AD29" t="s">
        <v>5</v>
      </c>
    </row>
    <row r="30" spans="1:30" x14ac:dyDescent="0.45">
      <c r="A30" t="s">
        <v>74</v>
      </c>
      <c r="B30" t="s">
        <v>126</v>
      </c>
      <c r="C30" t="s">
        <v>5</v>
      </c>
      <c r="D30" t="s">
        <v>131</v>
      </c>
      <c r="E30" t="s">
        <v>86</v>
      </c>
      <c r="G30" t="s">
        <v>74</v>
      </c>
      <c r="H30" t="s">
        <v>131</v>
      </c>
      <c r="I30" t="s">
        <v>86</v>
      </c>
      <c r="J30" t="s">
        <v>85</v>
      </c>
      <c r="K30" t="s">
        <v>131</v>
      </c>
      <c r="M30" t="s">
        <v>74</v>
      </c>
      <c r="N30" t="s">
        <v>131</v>
      </c>
      <c r="O30" t="s">
        <v>86</v>
      </c>
      <c r="P30" t="s">
        <v>87</v>
      </c>
      <c r="Q30" t="s">
        <v>131</v>
      </c>
      <c r="R30" t="s">
        <v>85</v>
      </c>
      <c r="S30" t="s">
        <v>74</v>
      </c>
      <c r="T30" t="s">
        <v>131</v>
      </c>
      <c r="U30" t="s">
        <v>198</v>
      </c>
      <c r="V30" t="s">
        <v>86</v>
      </c>
      <c r="W30" t="s">
        <v>131</v>
      </c>
      <c r="X30" t="s">
        <v>85</v>
      </c>
      <c r="Y30" t="s">
        <v>74</v>
      </c>
      <c r="Z30" t="s">
        <v>81</v>
      </c>
      <c r="AA30" t="s">
        <v>201</v>
      </c>
      <c r="AB30" t="s">
        <v>87</v>
      </c>
      <c r="AC30" t="s">
        <v>86</v>
      </c>
      <c r="AD30" t="s">
        <v>85</v>
      </c>
    </row>
    <row r="31" spans="1:30" x14ac:dyDescent="0.45">
      <c r="A31" t="s">
        <v>75</v>
      </c>
      <c r="B31" t="s">
        <v>5</v>
      </c>
      <c r="C31" t="s">
        <v>5</v>
      </c>
      <c r="D31" t="s">
        <v>86</v>
      </c>
      <c r="E31" t="s">
        <v>5</v>
      </c>
      <c r="G31" t="s">
        <v>75</v>
      </c>
      <c r="H31" t="s">
        <v>87</v>
      </c>
      <c r="I31" t="s">
        <v>86</v>
      </c>
      <c r="J31" t="s">
        <v>86</v>
      </c>
      <c r="K31" t="s">
        <v>86</v>
      </c>
      <c r="M31" t="s">
        <v>75</v>
      </c>
      <c r="N31" t="s">
        <v>5</v>
      </c>
      <c r="O31" t="s">
        <v>87</v>
      </c>
      <c r="P31" t="s">
        <v>86</v>
      </c>
      <c r="Q31" t="s">
        <v>5</v>
      </c>
      <c r="R31" t="s">
        <v>86</v>
      </c>
      <c r="S31" t="s">
        <v>75</v>
      </c>
      <c r="T31" t="s">
        <v>86</v>
      </c>
      <c r="U31" t="s">
        <v>86</v>
      </c>
      <c r="V31" t="s">
        <v>131</v>
      </c>
      <c r="W31" t="s">
        <v>86</v>
      </c>
      <c r="X31" t="s">
        <v>85</v>
      </c>
      <c r="Y31" t="s">
        <v>75</v>
      </c>
      <c r="Z31" t="s">
        <v>5</v>
      </c>
      <c r="AA31" t="s">
        <v>86</v>
      </c>
      <c r="AB31" t="s">
        <v>86</v>
      </c>
      <c r="AC31" t="s">
        <v>86</v>
      </c>
      <c r="AD31" t="s">
        <v>85</v>
      </c>
    </row>
    <row r="32" spans="1:30" x14ac:dyDescent="0.45">
      <c r="A32" t="s">
        <v>76</v>
      </c>
      <c r="B32" t="s">
        <v>184</v>
      </c>
      <c r="C32" t="s">
        <v>5</v>
      </c>
      <c r="D32" t="s">
        <v>5</v>
      </c>
      <c r="E32" t="s">
        <v>5</v>
      </c>
      <c r="G32" t="s">
        <v>76</v>
      </c>
      <c r="H32" t="s">
        <v>5</v>
      </c>
      <c r="I32" t="s">
        <v>87</v>
      </c>
      <c r="J32" t="s">
        <v>86</v>
      </c>
      <c r="K32" t="s">
        <v>5</v>
      </c>
      <c r="M32" t="s">
        <v>76</v>
      </c>
      <c r="N32" t="s">
        <v>5</v>
      </c>
      <c r="O32" t="s">
        <v>194</v>
      </c>
      <c r="P32" t="s">
        <v>87</v>
      </c>
      <c r="Q32" t="s">
        <v>86</v>
      </c>
      <c r="R32" t="s">
        <v>86</v>
      </c>
      <c r="S32" t="s">
        <v>76</v>
      </c>
      <c r="T32" t="s">
        <v>86</v>
      </c>
      <c r="U32" t="s">
        <v>86</v>
      </c>
      <c r="V32" t="s">
        <v>86</v>
      </c>
      <c r="W32" t="s">
        <v>199</v>
      </c>
      <c r="X32" t="s">
        <v>85</v>
      </c>
      <c r="Y32" t="s">
        <v>76</v>
      </c>
      <c r="Z32" t="s">
        <v>131</v>
      </c>
      <c r="AA32" t="s">
        <v>86</v>
      </c>
      <c r="AB32" t="s">
        <v>87</v>
      </c>
      <c r="AC32" t="s">
        <v>131</v>
      </c>
      <c r="AD32" t="s">
        <v>85</v>
      </c>
    </row>
    <row r="33" spans="1:30" x14ac:dyDescent="0.45">
      <c r="A33" t="s">
        <v>77</v>
      </c>
      <c r="B33" t="s">
        <v>86</v>
      </c>
      <c r="C33" t="s">
        <v>86</v>
      </c>
      <c r="D33" t="s">
        <v>114</v>
      </c>
      <c r="E33" t="s">
        <v>5</v>
      </c>
      <c r="G33" t="s">
        <v>77</v>
      </c>
      <c r="H33" t="s">
        <v>5</v>
      </c>
      <c r="I33" t="s">
        <v>5</v>
      </c>
      <c r="J33" t="s">
        <v>5</v>
      </c>
      <c r="K33" t="s">
        <v>5</v>
      </c>
      <c r="M33" t="s">
        <v>77</v>
      </c>
      <c r="N33" t="s">
        <v>5</v>
      </c>
      <c r="O33" t="s">
        <v>194</v>
      </c>
      <c r="P33" t="s">
        <v>5</v>
      </c>
      <c r="Q33" t="s">
        <v>87</v>
      </c>
      <c r="S33" t="s">
        <v>77</v>
      </c>
      <c r="T33" t="s">
        <v>5</v>
      </c>
      <c r="U33" t="s">
        <v>5</v>
      </c>
      <c r="V33" t="s">
        <v>5</v>
      </c>
      <c r="W33" t="s">
        <v>5</v>
      </c>
      <c r="X33" t="s">
        <v>5</v>
      </c>
      <c r="Y33" t="s">
        <v>77</v>
      </c>
      <c r="Z33" t="s">
        <v>5</v>
      </c>
      <c r="AA33" t="s">
        <v>5</v>
      </c>
      <c r="AB33" t="s">
        <v>5</v>
      </c>
      <c r="AC33" t="s">
        <v>5</v>
      </c>
      <c r="AD33" t="s">
        <v>5</v>
      </c>
    </row>
    <row r="34" spans="1:30" x14ac:dyDescent="0.45">
      <c r="A34" t="s">
        <v>78</v>
      </c>
      <c r="D34" t="s">
        <v>114</v>
      </c>
      <c r="G34" t="s">
        <v>78</v>
      </c>
      <c r="H34" t="s">
        <v>86</v>
      </c>
      <c r="I34" t="s">
        <v>5</v>
      </c>
      <c r="J34" t="s">
        <v>127</v>
      </c>
      <c r="K34" t="s">
        <v>5</v>
      </c>
      <c r="M34" t="s">
        <v>78</v>
      </c>
      <c r="O34" t="s">
        <v>86</v>
      </c>
      <c r="P34" t="s">
        <v>194</v>
      </c>
      <c r="Q34" t="s">
        <v>5</v>
      </c>
      <c r="R34" t="s">
        <v>118</v>
      </c>
      <c r="S34" t="s">
        <v>78</v>
      </c>
      <c r="T34" t="s">
        <v>5</v>
      </c>
      <c r="V34" t="s">
        <v>5</v>
      </c>
      <c r="W34" t="s">
        <v>86</v>
      </c>
      <c r="X34" t="s">
        <v>5</v>
      </c>
      <c r="Y34" t="s">
        <v>78</v>
      </c>
      <c r="Z34" t="s">
        <v>5</v>
      </c>
      <c r="AA34" t="s">
        <v>86</v>
      </c>
      <c r="AB34" t="s">
        <v>86</v>
      </c>
      <c r="AC34" t="s">
        <v>118</v>
      </c>
    </row>
    <row r="35" spans="1:30" x14ac:dyDescent="0.45">
      <c r="X35" t="s">
        <v>118</v>
      </c>
      <c r="Z35">
        <v>6</v>
      </c>
      <c r="AA35">
        <v>8</v>
      </c>
      <c r="AB35">
        <v>8</v>
      </c>
      <c r="AC35">
        <v>8</v>
      </c>
      <c r="AD35">
        <v>4</v>
      </c>
    </row>
    <row r="37" spans="1:30" x14ac:dyDescent="0.45">
      <c r="B37" s="2">
        <v>44011</v>
      </c>
      <c r="C37" s="2">
        <v>44012</v>
      </c>
      <c r="D37" s="2">
        <v>44014</v>
      </c>
      <c r="E37" s="2">
        <v>44015</v>
      </c>
      <c r="G37" t="s">
        <v>209</v>
      </c>
      <c r="H37" s="2">
        <v>44018</v>
      </c>
      <c r="I37" s="2">
        <v>44019</v>
      </c>
      <c r="J37" s="2">
        <v>44020</v>
      </c>
      <c r="K37" s="2">
        <v>44021</v>
      </c>
      <c r="L37" s="2">
        <v>44022</v>
      </c>
      <c r="N37" s="2">
        <v>44025</v>
      </c>
      <c r="O37" s="2">
        <v>44026</v>
      </c>
      <c r="P37" s="2">
        <v>44027</v>
      </c>
      <c r="Q37" s="2">
        <v>44028</v>
      </c>
      <c r="R37" s="2">
        <v>44029</v>
      </c>
      <c r="T37" s="2">
        <v>44032</v>
      </c>
      <c r="U37" s="2">
        <v>44033</v>
      </c>
      <c r="W37" t="s">
        <v>212</v>
      </c>
      <c r="X37" s="2">
        <v>44036</v>
      </c>
      <c r="Z37" s="2">
        <v>44039</v>
      </c>
      <c r="AA37" s="2">
        <v>44040</v>
      </c>
      <c r="AB37" s="2">
        <v>44041</v>
      </c>
      <c r="AC37" s="2">
        <v>44042</v>
      </c>
      <c r="AD37" s="2">
        <v>44043</v>
      </c>
    </row>
    <row r="38" spans="1:30" x14ac:dyDescent="0.45">
      <c r="A38" t="s">
        <v>70</v>
      </c>
      <c r="B38" t="s">
        <v>118</v>
      </c>
      <c r="D38" t="s">
        <v>206</v>
      </c>
      <c r="E38" t="s">
        <v>206</v>
      </c>
      <c r="F38" t="s">
        <v>70</v>
      </c>
      <c r="H38" t="s">
        <v>206</v>
      </c>
      <c r="I38" t="s">
        <v>206</v>
      </c>
      <c r="J38" t="s">
        <v>206</v>
      </c>
      <c r="L38" t="s">
        <v>206</v>
      </c>
      <c r="M38" t="s">
        <v>70</v>
      </c>
      <c r="N38" t="s">
        <v>206</v>
      </c>
      <c r="O38" t="s">
        <v>206</v>
      </c>
      <c r="P38" t="s">
        <v>206</v>
      </c>
      <c r="Q38" t="s">
        <v>206</v>
      </c>
      <c r="R38" t="s">
        <v>86</v>
      </c>
      <c r="S38" t="s">
        <v>70</v>
      </c>
      <c r="T38" t="s">
        <v>86</v>
      </c>
      <c r="V38" t="s">
        <v>5</v>
      </c>
      <c r="W38" t="s">
        <v>83</v>
      </c>
      <c r="Y38" t="s">
        <v>70</v>
      </c>
      <c r="AA38" t="s">
        <v>86</v>
      </c>
      <c r="AB38" t="s">
        <v>83</v>
      </c>
      <c r="AC38" t="s">
        <v>215</v>
      </c>
      <c r="AD38" t="s">
        <v>86</v>
      </c>
    </row>
    <row r="39" spans="1:30" x14ac:dyDescent="0.45">
      <c r="A39" t="s">
        <v>71</v>
      </c>
      <c r="B39" t="s">
        <v>86</v>
      </c>
      <c r="C39" t="s">
        <v>86</v>
      </c>
      <c r="D39" t="s">
        <v>207</v>
      </c>
      <c r="E39" t="s">
        <v>86</v>
      </c>
      <c r="F39" t="s">
        <v>71</v>
      </c>
      <c r="H39" t="s">
        <v>206</v>
      </c>
      <c r="I39" t="s">
        <v>206</v>
      </c>
      <c r="J39" t="s">
        <v>86</v>
      </c>
      <c r="K39" t="s">
        <v>206</v>
      </c>
      <c r="L39" t="s">
        <v>204</v>
      </c>
      <c r="M39" t="s">
        <v>71</v>
      </c>
      <c r="N39" t="s">
        <v>86</v>
      </c>
      <c r="O39" t="s">
        <v>5</v>
      </c>
      <c r="P39" t="s">
        <v>83</v>
      </c>
      <c r="Q39" t="s">
        <v>86</v>
      </c>
      <c r="R39" t="s">
        <v>86</v>
      </c>
      <c r="S39" t="s">
        <v>71</v>
      </c>
      <c r="T39" t="s">
        <v>86</v>
      </c>
      <c r="U39" t="s">
        <v>86</v>
      </c>
      <c r="V39" t="s">
        <v>5</v>
      </c>
      <c r="W39" t="s">
        <v>86</v>
      </c>
      <c r="X39" t="s">
        <v>5</v>
      </c>
      <c r="Y39" t="s">
        <v>71</v>
      </c>
      <c r="Z39" t="s">
        <v>5</v>
      </c>
      <c r="AA39" t="s">
        <v>86</v>
      </c>
      <c r="AB39" t="s">
        <v>5</v>
      </c>
      <c r="AC39" t="s">
        <v>86</v>
      </c>
      <c r="AD39" t="s">
        <v>86</v>
      </c>
    </row>
    <row r="40" spans="1:30" x14ac:dyDescent="0.45">
      <c r="A40" t="s">
        <v>72</v>
      </c>
      <c r="B40" t="s">
        <v>80</v>
      </c>
      <c r="C40" t="s">
        <v>5</v>
      </c>
      <c r="D40" t="s">
        <v>86</v>
      </c>
      <c r="E40" t="s">
        <v>5</v>
      </c>
      <c r="F40" t="s">
        <v>72</v>
      </c>
      <c r="H40" t="s">
        <v>5</v>
      </c>
      <c r="I40" t="s">
        <v>86</v>
      </c>
      <c r="J40" t="s">
        <v>5</v>
      </c>
      <c r="K40" t="s">
        <v>206</v>
      </c>
      <c r="L40" t="s">
        <v>86</v>
      </c>
      <c r="M40" t="s">
        <v>72</v>
      </c>
      <c r="N40" t="s">
        <v>5</v>
      </c>
      <c r="O40" t="s">
        <v>5</v>
      </c>
      <c r="P40" t="s">
        <v>83</v>
      </c>
      <c r="Q40" t="s">
        <v>5</v>
      </c>
      <c r="R40" t="s">
        <v>86</v>
      </c>
      <c r="S40" t="s">
        <v>72</v>
      </c>
      <c r="T40" t="s">
        <v>83</v>
      </c>
      <c r="U40" t="s">
        <v>5</v>
      </c>
      <c r="V40" t="s">
        <v>86</v>
      </c>
      <c r="W40" t="s">
        <v>5</v>
      </c>
      <c r="X40" t="s">
        <v>86</v>
      </c>
      <c r="Y40" t="s">
        <v>72</v>
      </c>
      <c r="Z40" t="s">
        <v>86</v>
      </c>
      <c r="AA40" t="s">
        <v>5</v>
      </c>
      <c r="AB40" t="s">
        <v>86</v>
      </c>
      <c r="AC40" t="s">
        <v>5</v>
      </c>
      <c r="AD40" t="s">
        <v>86</v>
      </c>
    </row>
    <row r="41" spans="1:30" x14ac:dyDescent="0.45">
      <c r="A41" t="s">
        <v>73</v>
      </c>
      <c r="B41" t="s">
        <v>131</v>
      </c>
      <c r="C41" t="s">
        <v>87</v>
      </c>
      <c r="D41" t="s">
        <v>206</v>
      </c>
      <c r="E41" t="s">
        <v>5</v>
      </c>
      <c r="F41" t="s">
        <v>73</v>
      </c>
      <c r="H41" t="s">
        <v>131</v>
      </c>
      <c r="I41" t="s">
        <v>5</v>
      </c>
      <c r="J41" t="s">
        <v>87</v>
      </c>
      <c r="K41" t="s">
        <v>131</v>
      </c>
      <c r="L41" t="s">
        <v>5</v>
      </c>
      <c r="M41" t="s">
        <v>73</v>
      </c>
      <c r="N41" t="s">
        <v>131</v>
      </c>
      <c r="P41" t="s">
        <v>5</v>
      </c>
      <c r="Q41" t="s">
        <v>131</v>
      </c>
      <c r="R41" t="s">
        <v>5</v>
      </c>
      <c r="S41" t="s">
        <v>73</v>
      </c>
      <c r="T41" t="s">
        <v>131</v>
      </c>
      <c r="U41" t="s">
        <v>87</v>
      </c>
      <c r="V41" t="s">
        <v>5</v>
      </c>
      <c r="W41" t="s">
        <v>131</v>
      </c>
      <c r="X41" t="s">
        <v>5</v>
      </c>
      <c r="Y41" t="s">
        <v>73</v>
      </c>
      <c r="Z41" t="s">
        <v>131</v>
      </c>
      <c r="AA41" t="s">
        <v>86</v>
      </c>
      <c r="AB41" t="s">
        <v>83</v>
      </c>
      <c r="AC41" t="s">
        <v>5</v>
      </c>
      <c r="AD41" t="s">
        <v>5</v>
      </c>
    </row>
    <row r="42" spans="1:30" x14ac:dyDescent="0.45">
      <c r="A42" t="s">
        <v>74</v>
      </c>
      <c r="B42" t="s">
        <v>131</v>
      </c>
      <c r="C42" t="s">
        <v>204</v>
      </c>
      <c r="D42" t="s">
        <v>86</v>
      </c>
      <c r="E42" t="s">
        <v>85</v>
      </c>
      <c r="F42" t="s">
        <v>74</v>
      </c>
      <c r="G42" t="s">
        <v>206</v>
      </c>
      <c r="H42" t="s">
        <v>131</v>
      </c>
      <c r="K42" t="s">
        <v>131</v>
      </c>
      <c r="L42" t="s">
        <v>5</v>
      </c>
      <c r="M42" t="s">
        <v>74</v>
      </c>
      <c r="N42" t="s">
        <v>131</v>
      </c>
      <c r="O42" t="s">
        <v>83</v>
      </c>
      <c r="P42" t="s">
        <v>83</v>
      </c>
      <c r="Q42" t="s">
        <v>131</v>
      </c>
      <c r="R42" t="s">
        <v>85</v>
      </c>
      <c r="S42" t="s">
        <v>74</v>
      </c>
      <c r="T42" t="s">
        <v>126</v>
      </c>
      <c r="U42" t="s">
        <v>83</v>
      </c>
      <c r="W42" t="s">
        <v>131</v>
      </c>
      <c r="Y42" t="s">
        <v>74</v>
      </c>
      <c r="Z42" t="s">
        <v>131</v>
      </c>
      <c r="AA42" t="s">
        <v>86</v>
      </c>
      <c r="AB42" t="s">
        <v>85</v>
      </c>
      <c r="AD42" t="s">
        <v>5</v>
      </c>
    </row>
    <row r="43" spans="1:30" x14ac:dyDescent="0.45">
      <c r="A43" t="s">
        <v>75</v>
      </c>
      <c r="B43" t="s">
        <v>5</v>
      </c>
      <c r="C43" t="s">
        <v>205</v>
      </c>
      <c r="D43" t="s">
        <v>86</v>
      </c>
      <c r="E43" t="s">
        <v>5</v>
      </c>
      <c r="F43" t="s">
        <v>75</v>
      </c>
      <c r="G43" t="s">
        <v>206</v>
      </c>
      <c r="H43" t="s">
        <v>206</v>
      </c>
      <c r="I43" t="s">
        <v>83</v>
      </c>
      <c r="J43" t="s">
        <v>86</v>
      </c>
      <c r="K43" t="s">
        <v>206</v>
      </c>
      <c r="M43" t="s">
        <v>75</v>
      </c>
      <c r="N43" t="s">
        <v>86</v>
      </c>
      <c r="O43" t="s">
        <v>5</v>
      </c>
      <c r="P43" t="s">
        <v>206</v>
      </c>
      <c r="Q43" t="s">
        <v>206</v>
      </c>
      <c r="R43" t="s">
        <v>85</v>
      </c>
      <c r="S43" t="s">
        <v>75</v>
      </c>
      <c r="T43" t="s">
        <v>83</v>
      </c>
      <c r="U43" t="s">
        <v>83</v>
      </c>
      <c r="V43" t="s">
        <v>5</v>
      </c>
      <c r="W43" t="s">
        <v>83</v>
      </c>
      <c r="X43" t="s">
        <v>5</v>
      </c>
      <c r="Y43" t="s">
        <v>75</v>
      </c>
      <c r="Z43" t="s">
        <v>83</v>
      </c>
      <c r="AA43" t="s">
        <v>195</v>
      </c>
      <c r="AB43" t="s">
        <v>86</v>
      </c>
      <c r="AC43" t="s">
        <v>86</v>
      </c>
      <c r="AD43" t="s">
        <v>5</v>
      </c>
    </row>
    <row r="44" spans="1:30" x14ac:dyDescent="0.45">
      <c r="A44" t="s">
        <v>76</v>
      </c>
      <c r="B44" t="s">
        <v>5</v>
      </c>
      <c r="C44" t="s">
        <v>206</v>
      </c>
      <c r="D44" t="s">
        <v>206</v>
      </c>
      <c r="E44" t="s">
        <v>5</v>
      </c>
      <c r="F44" t="s">
        <v>76</v>
      </c>
      <c r="G44" t="s">
        <v>206</v>
      </c>
      <c r="H44" t="s">
        <v>206</v>
      </c>
      <c r="I44" t="s">
        <v>5</v>
      </c>
      <c r="J44" t="s">
        <v>210</v>
      </c>
      <c r="L44" t="s">
        <v>131</v>
      </c>
      <c r="M44" t="s">
        <v>76</v>
      </c>
      <c r="N44" t="s">
        <v>86</v>
      </c>
      <c r="O44" t="s">
        <v>5</v>
      </c>
      <c r="P44" t="s">
        <v>206</v>
      </c>
      <c r="Q44" t="s">
        <v>206</v>
      </c>
      <c r="R44" t="s">
        <v>83</v>
      </c>
      <c r="S44" t="s">
        <v>76</v>
      </c>
      <c r="T44" t="s">
        <v>83</v>
      </c>
      <c r="U44" t="s">
        <v>5</v>
      </c>
      <c r="V44" t="s">
        <v>210</v>
      </c>
      <c r="X44" t="s">
        <v>86</v>
      </c>
      <c r="Y44" t="s">
        <v>76</v>
      </c>
      <c r="Z44" t="s">
        <v>5</v>
      </c>
      <c r="AA44" t="s">
        <v>85</v>
      </c>
      <c r="AB44" t="s">
        <v>210</v>
      </c>
      <c r="AC44" t="s">
        <v>83</v>
      </c>
      <c r="AD44" t="s">
        <v>131</v>
      </c>
    </row>
    <row r="45" spans="1:30" x14ac:dyDescent="0.45">
      <c r="A45" t="s">
        <v>77</v>
      </c>
      <c r="B45" t="s">
        <v>85</v>
      </c>
      <c r="C45" t="s">
        <v>5</v>
      </c>
      <c r="D45" t="s">
        <v>5</v>
      </c>
      <c r="F45" t="s">
        <v>77</v>
      </c>
      <c r="G45" t="s">
        <v>206</v>
      </c>
      <c r="H45" t="s">
        <v>131</v>
      </c>
      <c r="I45" t="s">
        <v>5</v>
      </c>
      <c r="J45" t="s">
        <v>206</v>
      </c>
      <c r="K45" t="s">
        <v>86</v>
      </c>
      <c r="L45" t="s">
        <v>5</v>
      </c>
      <c r="M45" t="s">
        <v>77</v>
      </c>
      <c r="N45" t="s">
        <v>5</v>
      </c>
      <c r="O45" t="s">
        <v>5</v>
      </c>
      <c r="P45" t="s">
        <v>86</v>
      </c>
      <c r="Q45" t="s">
        <v>5</v>
      </c>
      <c r="R45" t="s">
        <v>83</v>
      </c>
      <c r="S45" t="s">
        <v>77</v>
      </c>
      <c r="T45" t="s">
        <v>5</v>
      </c>
      <c r="U45" t="s">
        <v>127</v>
      </c>
      <c r="V45" t="s">
        <v>195</v>
      </c>
      <c r="W45" t="s">
        <v>5</v>
      </c>
      <c r="X45" t="s">
        <v>118</v>
      </c>
      <c r="Y45" t="s">
        <v>77</v>
      </c>
      <c r="Z45" t="s">
        <v>86</v>
      </c>
      <c r="AA45" t="s">
        <v>86</v>
      </c>
      <c r="AB45" t="s">
        <v>5</v>
      </c>
      <c r="AC45" t="s">
        <v>5</v>
      </c>
    </row>
    <row r="46" spans="1:30" x14ac:dyDescent="0.45">
      <c r="A46" t="s">
        <v>78</v>
      </c>
      <c r="B46" t="s">
        <v>86</v>
      </c>
      <c r="C46" t="s">
        <v>206</v>
      </c>
      <c r="D46" t="s">
        <v>206</v>
      </c>
      <c r="F46" t="s">
        <v>78</v>
      </c>
      <c r="H46" t="s">
        <v>5</v>
      </c>
      <c r="J46" t="s">
        <v>86</v>
      </c>
      <c r="M46" t="s">
        <v>78</v>
      </c>
      <c r="O46" t="s">
        <v>5</v>
      </c>
      <c r="P46" t="s">
        <v>131</v>
      </c>
      <c r="Q46" t="s">
        <v>5</v>
      </c>
      <c r="S46" t="s">
        <v>78</v>
      </c>
      <c r="T46" t="s">
        <v>5</v>
      </c>
      <c r="U46" t="s">
        <v>5</v>
      </c>
      <c r="V46" t="s">
        <v>5</v>
      </c>
      <c r="W46" t="s">
        <v>5</v>
      </c>
      <c r="Y46" t="s">
        <v>78</v>
      </c>
      <c r="Z46" t="s">
        <v>195</v>
      </c>
      <c r="AA46" t="s">
        <v>195</v>
      </c>
      <c r="AB46" t="s">
        <v>214</v>
      </c>
      <c r="AC46" t="s">
        <v>214</v>
      </c>
    </row>
    <row r="47" spans="1:30" x14ac:dyDescent="0.45">
      <c r="D47" t="s">
        <v>208</v>
      </c>
      <c r="Q47" t="s">
        <v>5</v>
      </c>
      <c r="T47">
        <v>8</v>
      </c>
      <c r="U47">
        <v>8</v>
      </c>
      <c r="V47">
        <v>8</v>
      </c>
      <c r="W47">
        <v>7.5</v>
      </c>
      <c r="X47">
        <v>6</v>
      </c>
      <c r="Y47">
        <f>SUM(T47:X48)</f>
        <v>37.5</v>
      </c>
      <c r="Z47" t="s">
        <v>86</v>
      </c>
      <c r="AA47" t="s">
        <v>213</v>
      </c>
    </row>
    <row r="48" spans="1:30" x14ac:dyDescent="0.45">
      <c r="J48" t="s">
        <v>226</v>
      </c>
      <c r="Q48" t="s">
        <v>206</v>
      </c>
      <c r="Z48">
        <v>6</v>
      </c>
      <c r="AA48">
        <v>9</v>
      </c>
      <c r="AB48">
        <v>7.5</v>
      </c>
      <c r="AC48">
        <v>7.5</v>
      </c>
      <c r="AD48">
        <v>6.5</v>
      </c>
    </row>
    <row r="49" spans="1:29" x14ac:dyDescent="0.45">
      <c r="B49" s="2">
        <v>44053</v>
      </c>
      <c r="C49" s="2">
        <v>44054</v>
      </c>
      <c r="D49" s="2">
        <v>44055</v>
      </c>
      <c r="E49" s="2">
        <v>44056</v>
      </c>
      <c r="F49" s="2">
        <v>44057</v>
      </c>
      <c r="H49" s="2">
        <v>44060</v>
      </c>
      <c r="I49" s="2">
        <v>44061</v>
      </c>
      <c r="J49" s="2">
        <v>44062</v>
      </c>
      <c r="K49" s="2">
        <v>44063</v>
      </c>
      <c r="L49" s="2">
        <v>44064</v>
      </c>
      <c r="N49" s="2">
        <v>44067</v>
      </c>
      <c r="O49" s="2">
        <v>44068</v>
      </c>
      <c r="P49" s="2">
        <v>44069</v>
      </c>
      <c r="Q49" s="2">
        <v>44070</v>
      </c>
      <c r="R49" s="2">
        <v>44071</v>
      </c>
      <c r="T49" s="2">
        <v>44074</v>
      </c>
      <c r="U49" s="2">
        <v>44075</v>
      </c>
      <c r="V49" s="2">
        <v>44076</v>
      </c>
      <c r="W49" s="2">
        <v>44077</v>
      </c>
      <c r="X49" s="2">
        <v>44078</v>
      </c>
      <c r="Z49" s="2">
        <v>44082</v>
      </c>
      <c r="AA49" s="2">
        <v>44083</v>
      </c>
      <c r="AB49" s="2">
        <v>44084</v>
      </c>
      <c r="AC49" s="2">
        <v>44085</v>
      </c>
    </row>
    <row r="50" spans="1:29" x14ac:dyDescent="0.45">
      <c r="A50" t="s">
        <v>70</v>
      </c>
      <c r="B50" t="s">
        <v>118</v>
      </c>
      <c r="E50" t="s">
        <v>216</v>
      </c>
      <c r="G50" t="s">
        <v>70</v>
      </c>
      <c r="I50" t="s">
        <v>195</v>
      </c>
      <c r="J50" t="s">
        <v>87</v>
      </c>
      <c r="K50" t="s">
        <v>87</v>
      </c>
      <c r="M50" t="s">
        <v>70</v>
      </c>
      <c r="N50" t="s">
        <v>223</v>
      </c>
      <c r="O50" t="s">
        <v>87</v>
      </c>
      <c r="P50" t="s">
        <v>87</v>
      </c>
      <c r="Q50" t="s">
        <v>216</v>
      </c>
      <c r="R50" t="s">
        <v>5</v>
      </c>
      <c r="S50" t="s">
        <v>70</v>
      </c>
      <c r="U50" t="s">
        <v>86</v>
      </c>
      <c r="V50" t="s">
        <v>212</v>
      </c>
      <c r="W50" t="s">
        <v>87</v>
      </c>
      <c r="Y50" t="s">
        <v>70</v>
      </c>
      <c r="Z50" t="s">
        <v>87</v>
      </c>
      <c r="AA50" t="s">
        <v>229</v>
      </c>
      <c r="AB50" t="s">
        <v>119</v>
      </c>
      <c r="AC50" t="s">
        <v>5</v>
      </c>
    </row>
    <row r="51" spans="1:29" x14ac:dyDescent="0.45">
      <c r="A51" t="s">
        <v>71</v>
      </c>
      <c r="B51" t="s">
        <v>86</v>
      </c>
      <c r="C51" t="s">
        <v>86</v>
      </c>
      <c r="D51" t="s">
        <v>86</v>
      </c>
      <c r="E51" t="s">
        <v>5</v>
      </c>
      <c r="F51" t="s">
        <v>86</v>
      </c>
      <c r="G51" t="s">
        <v>71</v>
      </c>
      <c r="H51" t="s">
        <v>86</v>
      </c>
      <c r="I51" t="s">
        <v>86</v>
      </c>
      <c r="J51" t="s">
        <v>87</v>
      </c>
      <c r="K51" t="s">
        <v>87</v>
      </c>
      <c r="L51" t="s">
        <v>87</v>
      </c>
      <c r="M51" t="s">
        <v>71</v>
      </c>
      <c r="N51" t="s">
        <v>86</v>
      </c>
      <c r="O51" t="s">
        <v>86</v>
      </c>
      <c r="P51" t="s">
        <v>5</v>
      </c>
      <c r="Q51" t="s">
        <v>87</v>
      </c>
      <c r="R51" t="s">
        <v>5</v>
      </c>
      <c r="S51" t="s">
        <v>71</v>
      </c>
      <c r="T51" t="s">
        <v>86</v>
      </c>
      <c r="U51" t="s">
        <v>86</v>
      </c>
      <c r="V51" t="s">
        <v>195</v>
      </c>
      <c r="W51" t="s">
        <v>87</v>
      </c>
      <c r="X51" t="s">
        <v>86</v>
      </c>
      <c r="Y51" t="s">
        <v>71</v>
      </c>
      <c r="Z51" t="s">
        <v>86</v>
      </c>
      <c r="AA51" t="s">
        <v>86</v>
      </c>
      <c r="AB51" t="s">
        <v>86</v>
      </c>
      <c r="AC51" t="s">
        <v>86</v>
      </c>
    </row>
    <row r="52" spans="1:29" x14ac:dyDescent="0.45">
      <c r="A52" t="s">
        <v>72</v>
      </c>
      <c r="B52" t="s">
        <v>5</v>
      </c>
      <c r="C52" t="s">
        <v>5</v>
      </c>
      <c r="D52" t="s">
        <v>5</v>
      </c>
      <c r="E52" t="s">
        <v>5</v>
      </c>
      <c r="F52" t="s">
        <v>5</v>
      </c>
      <c r="G52" t="s">
        <v>72</v>
      </c>
      <c r="H52" t="s">
        <v>5</v>
      </c>
      <c r="I52" t="s">
        <v>87</v>
      </c>
      <c r="J52" t="s">
        <v>5</v>
      </c>
      <c r="K52" t="s">
        <v>87</v>
      </c>
      <c r="L52" t="s">
        <v>86</v>
      </c>
      <c r="M52" t="s">
        <v>72</v>
      </c>
      <c r="N52" t="s">
        <v>5</v>
      </c>
      <c r="O52" t="s">
        <v>5</v>
      </c>
      <c r="P52" t="s">
        <v>5</v>
      </c>
      <c r="Q52" t="s">
        <v>5</v>
      </c>
      <c r="R52" t="s">
        <v>86</v>
      </c>
      <c r="S52" t="s">
        <v>72</v>
      </c>
      <c r="T52" t="s">
        <v>5</v>
      </c>
      <c r="U52" t="s">
        <v>5</v>
      </c>
      <c r="V52" t="s">
        <v>195</v>
      </c>
      <c r="W52" t="s">
        <v>5</v>
      </c>
      <c r="X52" t="s">
        <v>5</v>
      </c>
      <c r="Y52" t="s">
        <v>72</v>
      </c>
      <c r="Z52" t="s">
        <v>87</v>
      </c>
      <c r="AA52" t="s">
        <v>86</v>
      </c>
      <c r="AB52" t="s">
        <v>5</v>
      </c>
      <c r="AC52" t="s">
        <v>86</v>
      </c>
    </row>
    <row r="53" spans="1:29" x14ac:dyDescent="0.45">
      <c r="A53" t="s">
        <v>73</v>
      </c>
      <c r="B53" t="s">
        <v>5</v>
      </c>
      <c r="C53" t="s">
        <v>5</v>
      </c>
      <c r="D53" t="s">
        <v>127</v>
      </c>
      <c r="E53" t="s">
        <v>5</v>
      </c>
      <c r="F53" t="s">
        <v>127</v>
      </c>
      <c r="G53" t="s">
        <v>73</v>
      </c>
      <c r="H53" t="s">
        <v>5</v>
      </c>
      <c r="I53" t="s">
        <v>87</v>
      </c>
      <c r="J53" t="s">
        <v>195</v>
      </c>
      <c r="K53" t="s">
        <v>86</v>
      </c>
      <c r="L53" t="s">
        <v>5</v>
      </c>
      <c r="M53" t="s">
        <v>73</v>
      </c>
      <c r="N53" t="s">
        <v>5</v>
      </c>
      <c r="O53" t="s">
        <v>5</v>
      </c>
      <c r="P53" t="s">
        <v>5</v>
      </c>
      <c r="Q53" t="s">
        <v>5</v>
      </c>
      <c r="R53" t="s">
        <v>86</v>
      </c>
      <c r="S53" t="s">
        <v>73</v>
      </c>
      <c r="T53" t="s">
        <v>224</v>
      </c>
      <c r="U53" t="s">
        <v>5</v>
      </c>
      <c r="V53" t="s">
        <v>5</v>
      </c>
      <c r="W53" t="s">
        <v>86</v>
      </c>
      <c r="X53" t="s">
        <v>228</v>
      </c>
      <c r="Y53" t="s">
        <v>73</v>
      </c>
      <c r="Z53" t="s">
        <v>87</v>
      </c>
      <c r="AA53" t="s">
        <v>5</v>
      </c>
      <c r="AB53" t="s">
        <v>5</v>
      </c>
    </row>
    <row r="54" spans="1:29" x14ac:dyDescent="0.45">
      <c r="A54" t="s">
        <v>74</v>
      </c>
      <c r="C54" t="s">
        <v>86</v>
      </c>
      <c r="D54" t="s">
        <v>83</v>
      </c>
      <c r="E54" t="s">
        <v>85</v>
      </c>
      <c r="F54" t="s">
        <v>83</v>
      </c>
      <c r="G54" t="s">
        <v>74</v>
      </c>
      <c r="H54" t="s">
        <v>217</v>
      </c>
      <c r="I54" t="s">
        <v>86</v>
      </c>
      <c r="J54" t="s">
        <v>195</v>
      </c>
      <c r="K54" t="s">
        <v>220</v>
      </c>
      <c r="L54" t="s">
        <v>87</v>
      </c>
      <c r="M54" t="s">
        <v>74</v>
      </c>
      <c r="O54" t="s">
        <v>86</v>
      </c>
      <c r="P54" t="s">
        <v>5</v>
      </c>
      <c r="Q54" t="s">
        <v>87</v>
      </c>
      <c r="S54" t="s">
        <v>74</v>
      </c>
      <c r="T54" t="s">
        <v>217</v>
      </c>
      <c r="U54" t="s">
        <v>86</v>
      </c>
      <c r="V54" t="s">
        <v>5</v>
      </c>
      <c r="W54" t="s">
        <v>216</v>
      </c>
      <c r="X54" t="s">
        <v>87</v>
      </c>
      <c r="Y54" t="s">
        <v>74</v>
      </c>
      <c r="Z54" t="s">
        <v>86</v>
      </c>
    </row>
    <row r="55" spans="1:29" x14ac:dyDescent="0.45">
      <c r="A55" t="s">
        <v>75</v>
      </c>
      <c r="B55" t="s">
        <v>83</v>
      </c>
      <c r="C55" t="s">
        <v>195</v>
      </c>
      <c r="D55" t="s">
        <v>86</v>
      </c>
      <c r="E55" t="s">
        <v>86</v>
      </c>
      <c r="F55" t="s">
        <v>5</v>
      </c>
      <c r="G55" t="s">
        <v>75</v>
      </c>
      <c r="H55" t="s">
        <v>195</v>
      </c>
      <c r="I55" t="s">
        <v>83</v>
      </c>
      <c r="J55" t="s">
        <v>195</v>
      </c>
      <c r="K55" t="s">
        <v>87</v>
      </c>
      <c r="M55" t="s">
        <v>75</v>
      </c>
      <c r="N55" t="s">
        <v>87</v>
      </c>
      <c r="O55" t="s">
        <v>5</v>
      </c>
      <c r="P55" t="s">
        <v>5</v>
      </c>
      <c r="Q55" t="s">
        <v>86</v>
      </c>
      <c r="R55" t="s">
        <v>222</v>
      </c>
      <c r="S55" t="s">
        <v>75</v>
      </c>
      <c r="U55" t="s">
        <v>86</v>
      </c>
      <c r="V55" t="s">
        <v>86</v>
      </c>
      <c r="W55" t="s">
        <v>227</v>
      </c>
      <c r="X55" t="s">
        <v>86</v>
      </c>
      <c r="Y55" t="s">
        <v>75</v>
      </c>
      <c r="Z55" t="s">
        <v>87</v>
      </c>
      <c r="AA55" t="s">
        <v>5</v>
      </c>
      <c r="AB55" t="s">
        <v>5</v>
      </c>
      <c r="AC55" t="s">
        <v>86</v>
      </c>
    </row>
    <row r="56" spans="1:29" x14ac:dyDescent="0.45">
      <c r="A56" t="s">
        <v>76</v>
      </c>
      <c r="B56" t="s">
        <v>195</v>
      </c>
      <c r="C56" t="s">
        <v>86</v>
      </c>
      <c r="D56" t="s">
        <v>83</v>
      </c>
      <c r="E56" t="s">
        <v>5</v>
      </c>
      <c r="F56" t="s">
        <v>195</v>
      </c>
      <c r="G56" t="s">
        <v>76</v>
      </c>
      <c r="H56" t="s">
        <v>131</v>
      </c>
      <c r="I56" t="s">
        <v>85</v>
      </c>
      <c r="J56" t="s">
        <v>219</v>
      </c>
      <c r="K56" t="s">
        <v>87</v>
      </c>
      <c r="L56" t="s">
        <v>221</v>
      </c>
      <c r="M56" t="s">
        <v>76</v>
      </c>
      <c r="N56" t="s">
        <v>87</v>
      </c>
      <c r="O56" t="s">
        <v>5</v>
      </c>
      <c r="P56" t="s">
        <v>5</v>
      </c>
      <c r="Q56" t="s">
        <v>86</v>
      </c>
      <c r="R56" t="s">
        <v>222</v>
      </c>
      <c r="S56" t="s">
        <v>76</v>
      </c>
      <c r="T56" t="s">
        <v>86</v>
      </c>
      <c r="U56" t="s">
        <v>225</v>
      </c>
      <c r="V56" t="s">
        <v>219</v>
      </c>
      <c r="X56" t="s">
        <v>87</v>
      </c>
      <c r="Y56" t="s">
        <v>76</v>
      </c>
      <c r="Z56" t="s">
        <v>195</v>
      </c>
      <c r="AA56" t="s">
        <v>5</v>
      </c>
      <c r="AB56" t="s">
        <v>5</v>
      </c>
      <c r="AC56" t="s">
        <v>5</v>
      </c>
    </row>
    <row r="57" spans="1:29" x14ac:dyDescent="0.45">
      <c r="A57" t="s">
        <v>77</v>
      </c>
      <c r="B57" t="s">
        <v>5</v>
      </c>
      <c r="C57" s="10" t="s">
        <v>5</v>
      </c>
      <c r="D57" t="s">
        <v>5</v>
      </c>
      <c r="E57" t="s">
        <v>83</v>
      </c>
      <c r="F57" t="s">
        <v>5</v>
      </c>
      <c r="G57" t="s">
        <v>77</v>
      </c>
      <c r="H57" t="s">
        <v>131</v>
      </c>
      <c r="I57" t="s">
        <v>83</v>
      </c>
      <c r="J57" t="s">
        <v>131</v>
      </c>
      <c r="K57" t="s">
        <v>5</v>
      </c>
      <c r="L57" t="s">
        <v>86</v>
      </c>
      <c r="M57" t="s">
        <v>77</v>
      </c>
      <c r="N57" t="s">
        <v>86</v>
      </c>
      <c r="O57" t="s">
        <v>87</v>
      </c>
      <c r="P57" t="s">
        <v>86</v>
      </c>
      <c r="Q57" t="s">
        <v>5</v>
      </c>
      <c r="R57" t="s">
        <v>118</v>
      </c>
      <c r="S57" t="s">
        <v>77</v>
      </c>
      <c r="T57" t="s">
        <v>86</v>
      </c>
      <c r="U57" t="s">
        <v>195</v>
      </c>
      <c r="X57" t="s">
        <v>118</v>
      </c>
      <c r="Y57" t="s">
        <v>77</v>
      </c>
      <c r="Z57" t="s">
        <v>127</v>
      </c>
      <c r="AA57" t="s">
        <v>5</v>
      </c>
      <c r="AB57" t="s">
        <v>5</v>
      </c>
      <c r="AC57" t="s">
        <v>5</v>
      </c>
    </row>
    <row r="58" spans="1:29" x14ac:dyDescent="0.45">
      <c r="A58" t="s">
        <v>78</v>
      </c>
      <c r="B58" t="s">
        <v>195</v>
      </c>
      <c r="C58" t="s">
        <v>86</v>
      </c>
      <c r="D58" t="s">
        <v>5</v>
      </c>
      <c r="E58" t="s">
        <v>83</v>
      </c>
      <c r="F58" t="s">
        <v>118</v>
      </c>
      <c r="G58" t="s">
        <v>78</v>
      </c>
      <c r="H58" t="s">
        <v>5</v>
      </c>
      <c r="I58" t="s">
        <v>218</v>
      </c>
      <c r="K58" t="s">
        <v>86</v>
      </c>
      <c r="L58" t="s">
        <v>222</v>
      </c>
      <c r="M58" t="s">
        <v>78</v>
      </c>
      <c r="N58" t="s">
        <v>86</v>
      </c>
      <c r="R58" t="s">
        <v>118</v>
      </c>
      <c r="S58" t="s">
        <v>78</v>
      </c>
      <c r="T58" t="s">
        <v>5</v>
      </c>
      <c r="U58" t="s">
        <v>195</v>
      </c>
      <c r="V58" t="s">
        <v>86</v>
      </c>
      <c r="Y58" t="s">
        <v>78</v>
      </c>
      <c r="AA58" t="s">
        <v>86</v>
      </c>
      <c r="AC58" t="s">
        <v>118</v>
      </c>
    </row>
    <row r="61" spans="1:29" x14ac:dyDescent="0.45">
      <c r="B61" s="2">
        <v>44088</v>
      </c>
      <c r="C61" s="2">
        <v>44089</v>
      </c>
      <c r="D61" s="2">
        <v>44090</v>
      </c>
      <c r="E61" s="2">
        <v>44091</v>
      </c>
      <c r="F61" s="2">
        <v>44092</v>
      </c>
      <c r="H61" s="2">
        <v>44095</v>
      </c>
      <c r="I61" s="2">
        <v>44096</v>
      </c>
      <c r="J61" s="2">
        <v>44097</v>
      </c>
      <c r="K61" s="2">
        <v>44098</v>
      </c>
      <c r="L61" s="2">
        <v>44099</v>
      </c>
      <c r="N61" s="2">
        <v>44102</v>
      </c>
      <c r="O61" s="2">
        <v>44103</v>
      </c>
      <c r="P61" s="2">
        <v>44104</v>
      </c>
      <c r="Q61" s="2">
        <v>44105</v>
      </c>
      <c r="R61" s="2">
        <v>44106</v>
      </c>
      <c r="T61" s="2">
        <v>44112</v>
      </c>
      <c r="U61" s="2">
        <v>44113</v>
      </c>
      <c r="W61" s="2">
        <v>44117</v>
      </c>
      <c r="X61" s="2">
        <v>44118</v>
      </c>
      <c r="Y61" s="2">
        <v>44119</v>
      </c>
      <c r="Z61" s="2">
        <v>44120</v>
      </c>
    </row>
    <row r="62" spans="1:29" x14ac:dyDescent="0.45">
      <c r="A62" t="s">
        <v>70</v>
      </c>
      <c r="C62" t="s">
        <v>5</v>
      </c>
      <c r="E62" t="s">
        <v>87</v>
      </c>
      <c r="G62" t="s">
        <v>70</v>
      </c>
      <c r="I62" t="s">
        <v>5</v>
      </c>
      <c r="J62" t="s">
        <v>86</v>
      </c>
      <c r="K62" t="s">
        <v>236</v>
      </c>
      <c r="L62" t="s">
        <v>237</v>
      </c>
      <c r="M62" t="s">
        <v>70</v>
      </c>
      <c r="N62" t="s">
        <v>86</v>
      </c>
      <c r="P62" t="s">
        <v>127</v>
      </c>
      <c r="R62" t="s">
        <v>86</v>
      </c>
      <c r="S62" t="s">
        <v>70</v>
      </c>
      <c r="V62" t="s">
        <v>70</v>
      </c>
      <c r="Y62" t="s">
        <v>247</v>
      </c>
      <c r="Z62" t="s">
        <v>251</v>
      </c>
    </row>
    <row r="63" spans="1:29" x14ac:dyDescent="0.45">
      <c r="A63" t="s">
        <v>71</v>
      </c>
      <c r="B63" t="s">
        <v>86</v>
      </c>
      <c r="C63" t="s">
        <v>86</v>
      </c>
      <c r="D63" t="s">
        <v>86</v>
      </c>
      <c r="E63" t="s">
        <v>86</v>
      </c>
      <c r="F63" t="s">
        <v>5</v>
      </c>
      <c r="G63" t="s">
        <v>71</v>
      </c>
      <c r="H63" t="s">
        <v>86</v>
      </c>
      <c r="I63" t="s">
        <v>235</v>
      </c>
      <c r="J63" t="s">
        <v>86</v>
      </c>
      <c r="K63" t="s">
        <v>86</v>
      </c>
      <c r="L63" s="12" t="s">
        <v>248</v>
      </c>
      <c r="M63" t="s">
        <v>71</v>
      </c>
      <c r="N63" t="s">
        <v>86</v>
      </c>
      <c r="O63" t="s">
        <v>235</v>
      </c>
      <c r="P63" t="s">
        <v>86</v>
      </c>
      <c r="Q63" t="s">
        <v>87</v>
      </c>
      <c r="R63" t="s">
        <v>86</v>
      </c>
      <c r="S63" t="s">
        <v>71</v>
      </c>
      <c r="T63" t="s">
        <v>244</v>
      </c>
      <c r="U63" t="s">
        <v>86</v>
      </c>
      <c r="V63" t="s">
        <v>71</v>
      </c>
      <c r="W63" t="s">
        <v>86</v>
      </c>
      <c r="X63" t="s">
        <v>86</v>
      </c>
      <c r="Y63" t="s">
        <v>86</v>
      </c>
      <c r="Z63" t="s">
        <v>251</v>
      </c>
    </row>
    <row r="64" spans="1:29" x14ac:dyDescent="0.45">
      <c r="A64" t="s">
        <v>72</v>
      </c>
      <c r="B64" t="s">
        <v>5</v>
      </c>
      <c r="C64" t="s">
        <v>5</v>
      </c>
      <c r="D64" t="s">
        <v>5</v>
      </c>
      <c r="E64" t="s">
        <v>5</v>
      </c>
      <c r="F64" t="s">
        <v>5</v>
      </c>
      <c r="G64" t="s">
        <v>72</v>
      </c>
      <c r="H64" t="s">
        <v>5</v>
      </c>
      <c r="I64" t="s">
        <v>86</v>
      </c>
      <c r="J64" t="s">
        <v>86</v>
      </c>
      <c r="K64" t="s">
        <v>235</v>
      </c>
      <c r="L64" s="12"/>
      <c r="M64" t="s">
        <v>72</v>
      </c>
      <c r="N64" t="s">
        <v>5</v>
      </c>
      <c r="O64" t="s">
        <v>242</v>
      </c>
      <c r="P64" t="s">
        <v>5</v>
      </c>
      <c r="Q64" t="s">
        <v>243</v>
      </c>
      <c r="R64" t="s">
        <v>5</v>
      </c>
      <c r="S64" t="s">
        <v>72</v>
      </c>
      <c r="T64" t="s">
        <v>5</v>
      </c>
      <c r="U64" t="s">
        <v>5</v>
      </c>
      <c r="V64" t="s">
        <v>72</v>
      </c>
      <c r="W64" t="s">
        <v>86</v>
      </c>
      <c r="X64" t="s">
        <v>5</v>
      </c>
      <c r="Y64" t="s">
        <v>5</v>
      </c>
      <c r="Z64" t="s">
        <v>214</v>
      </c>
    </row>
    <row r="65" spans="1:27" x14ac:dyDescent="0.45">
      <c r="A65" t="s">
        <v>73</v>
      </c>
      <c r="B65" t="s">
        <v>5</v>
      </c>
      <c r="C65" t="s">
        <v>86</v>
      </c>
      <c r="D65" t="s">
        <v>87</v>
      </c>
      <c r="E65" t="s">
        <v>5</v>
      </c>
      <c r="F65" t="s">
        <v>5</v>
      </c>
      <c r="G65" t="s">
        <v>73</v>
      </c>
      <c r="H65" t="s">
        <v>233</v>
      </c>
      <c r="I65" t="s">
        <v>5</v>
      </c>
      <c r="J65" t="s">
        <v>235</v>
      </c>
      <c r="K65" t="s">
        <v>235</v>
      </c>
      <c r="L65" s="12" t="s">
        <v>249</v>
      </c>
      <c r="M65" t="s">
        <v>73</v>
      </c>
      <c r="N65" t="s">
        <v>86</v>
      </c>
      <c r="O65" t="s">
        <v>86</v>
      </c>
      <c r="P65" t="s">
        <v>235</v>
      </c>
      <c r="Q65" t="s">
        <v>5</v>
      </c>
      <c r="R65" t="s">
        <v>5</v>
      </c>
      <c r="S65" t="s">
        <v>73</v>
      </c>
      <c r="T65" t="s">
        <v>5</v>
      </c>
      <c r="U65" t="s">
        <v>5</v>
      </c>
      <c r="V65" t="s">
        <v>73</v>
      </c>
      <c r="W65" t="s">
        <v>242</v>
      </c>
      <c r="X65" t="s">
        <v>5</v>
      </c>
    </row>
    <row r="66" spans="1:27" x14ac:dyDescent="0.45">
      <c r="A66" t="s">
        <v>74</v>
      </c>
      <c r="B66" t="s">
        <v>217</v>
      </c>
      <c r="D66" t="s">
        <v>86</v>
      </c>
      <c r="E66" t="s">
        <v>216</v>
      </c>
      <c r="F66" t="s">
        <v>5</v>
      </c>
      <c r="G66" t="s">
        <v>74</v>
      </c>
      <c r="H66" t="s">
        <v>86</v>
      </c>
      <c r="I66" t="s">
        <v>86</v>
      </c>
      <c r="J66" t="s">
        <v>235</v>
      </c>
      <c r="L66" s="12" t="s">
        <v>250</v>
      </c>
      <c r="M66" t="s">
        <v>74</v>
      </c>
      <c r="N66" t="s">
        <v>239</v>
      </c>
      <c r="O66" t="s">
        <v>86</v>
      </c>
      <c r="Q66" t="s">
        <v>126</v>
      </c>
      <c r="S66" t="s">
        <v>74</v>
      </c>
      <c r="T66" t="s">
        <v>86</v>
      </c>
      <c r="U66" t="s">
        <v>235</v>
      </c>
      <c r="V66" t="s">
        <v>74</v>
      </c>
      <c r="W66" t="s">
        <v>239</v>
      </c>
      <c r="X66" t="s">
        <v>235</v>
      </c>
      <c r="Y66" t="s">
        <v>119</v>
      </c>
    </row>
    <row r="67" spans="1:27" x14ac:dyDescent="0.45">
      <c r="A67" t="s">
        <v>75</v>
      </c>
      <c r="B67" t="s">
        <v>86</v>
      </c>
      <c r="C67" t="s">
        <v>232</v>
      </c>
      <c r="D67" t="s">
        <v>86</v>
      </c>
      <c r="E67" t="s">
        <v>5</v>
      </c>
      <c r="G67" t="s">
        <v>75</v>
      </c>
      <c r="H67" t="s">
        <v>86</v>
      </c>
      <c r="I67" t="s">
        <v>5</v>
      </c>
      <c r="K67" t="s">
        <v>5</v>
      </c>
      <c r="L67" t="s">
        <v>235</v>
      </c>
      <c r="M67" t="s">
        <v>75</v>
      </c>
      <c r="N67" t="s">
        <v>235</v>
      </c>
      <c r="O67" t="s">
        <v>28</v>
      </c>
      <c r="P67" t="s">
        <v>86</v>
      </c>
      <c r="Q67" t="s">
        <v>127</v>
      </c>
      <c r="R67" t="s">
        <v>5</v>
      </c>
      <c r="S67" t="s">
        <v>75</v>
      </c>
      <c r="T67" t="s">
        <v>86</v>
      </c>
      <c r="U67" t="s">
        <v>86</v>
      </c>
      <c r="V67" t="s">
        <v>75</v>
      </c>
      <c r="W67" t="s">
        <v>86</v>
      </c>
      <c r="X67" t="s">
        <v>86</v>
      </c>
      <c r="Y67" t="s">
        <v>127</v>
      </c>
    </row>
    <row r="68" spans="1:27" x14ac:dyDescent="0.45">
      <c r="A68" t="s">
        <v>76</v>
      </c>
      <c r="B68" t="s">
        <v>5</v>
      </c>
      <c r="C68" t="s">
        <v>86</v>
      </c>
      <c r="D68" t="s">
        <v>86</v>
      </c>
      <c r="F68" t="s">
        <v>86</v>
      </c>
      <c r="G68" t="s">
        <v>76</v>
      </c>
      <c r="H68" t="s">
        <v>5</v>
      </c>
      <c r="I68" t="s">
        <v>126</v>
      </c>
      <c r="J68" t="s">
        <v>5</v>
      </c>
      <c r="K68" t="s">
        <v>5</v>
      </c>
      <c r="L68" t="s">
        <v>86</v>
      </c>
      <c r="M68" t="s">
        <v>76</v>
      </c>
      <c r="N68" t="s">
        <v>240</v>
      </c>
      <c r="O68" t="s">
        <v>86</v>
      </c>
      <c r="P68" t="s">
        <v>127</v>
      </c>
      <c r="R68" t="s">
        <v>86</v>
      </c>
      <c r="S68" t="s">
        <v>76</v>
      </c>
      <c r="T68" t="s">
        <v>5</v>
      </c>
      <c r="U68" t="s">
        <v>86</v>
      </c>
      <c r="V68" t="s">
        <v>76</v>
      </c>
      <c r="W68" t="s">
        <v>86</v>
      </c>
      <c r="X68" t="s">
        <v>86</v>
      </c>
      <c r="Y68" t="s">
        <v>5</v>
      </c>
    </row>
    <row r="69" spans="1:27" x14ac:dyDescent="0.45">
      <c r="A69" t="s">
        <v>77</v>
      </c>
      <c r="B69" t="s">
        <v>230</v>
      </c>
      <c r="C69" t="s">
        <v>5</v>
      </c>
      <c r="D69" t="s">
        <v>5</v>
      </c>
      <c r="F69" t="s">
        <v>86</v>
      </c>
      <c r="G69" t="s">
        <v>77</v>
      </c>
      <c r="H69" t="s">
        <v>234</v>
      </c>
      <c r="I69" t="s">
        <v>86</v>
      </c>
      <c r="J69" t="s">
        <v>86</v>
      </c>
      <c r="K69" t="s">
        <v>86</v>
      </c>
      <c r="L69" t="s">
        <v>5</v>
      </c>
      <c r="M69" t="s">
        <v>77</v>
      </c>
      <c r="N69" t="s">
        <v>235</v>
      </c>
      <c r="P69" t="s">
        <v>127</v>
      </c>
      <c r="R69" t="s">
        <v>86</v>
      </c>
      <c r="S69" t="s">
        <v>77</v>
      </c>
      <c r="T69" t="s">
        <v>86</v>
      </c>
      <c r="U69" t="s">
        <v>5</v>
      </c>
      <c r="V69" t="s">
        <v>77</v>
      </c>
      <c r="W69" t="s">
        <v>5</v>
      </c>
      <c r="X69" t="s">
        <v>5</v>
      </c>
      <c r="Y69" t="s">
        <v>86</v>
      </c>
    </row>
    <row r="70" spans="1:27" x14ac:dyDescent="0.45">
      <c r="A70" t="s">
        <v>78</v>
      </c>
      <c r="B70" t="s">
        <v>231</v>
      </c>
      <c r="C70" t="s">
        <v>218</v>
      </c>
      <c r="D70" t="s">
        <v>231</v>
      </c>
      <c r="F70" t="s">
        <v>86</v>
      </c>
      <c r="G70" t="s">
        <v>78</v>
      </c>
      <c r="H70" t="s">
        <v>5</v>
      </c>
      <c r="J70" t="s">
        <v>235</v>
      </c>
      <c r="K70" t="s">
        <v>235</v>
      </c>
      <c r="M70" t="s">
        <v>78</v>
      </c>
      <c r="N70" t="s">
        <v>241</v>
      </c>
      <c r="S70" t="s">
        <v>78</v>
      </c>
      <c r="T70" t="s">
        <v>30</v>
      </c>
      <c r="U70" t="s">
        <v>245</v>
      </c>
      <c r="V70" t="s">
        <v>78</v>
      </c>
      <c r="W70" t="s">
        <v>127</v>
      </c>
      <c r="X70" t="s">
        <v>127</v>
      </c>
      <c r="Y70" t="s">
        <v>5</v>
      </c>
    </row>
    <row r="71" spans="1:27" x14ac:dyDescent="0.45">
      <c r="F71" t="s">
        <v>86</v>
      </c>
    </row>
    <row r="73" spans="1:27" x14ac:dyDescent="0.45">
      <c r="B73" s="2">
        <v>44123</v>
      </c>
      <c r="C73" s="2">
        <v>44124</v>
      </c>
      <c r="D73" s="2">
        <v>44125</v>
      </c>
      <c r="E73" s="2">
        <v>44126</v>
      </c>
      <c r="F73" s="2">
        <v>44127</v>
      </c>
      <c r="H73" s="2">
        <v>44130</v>
      </c>
      <c r="I73" s="2">
        <v>44131</v>
      </c>
      <c r="J73" s="2">
        <v>44132</v>
      </c>
      <c r="K73" s="2">
        <v>44133</v>
      </c>
      <c r="L73" s="2">
        <v>44134</v>
      </c>
      <c r="N73" s="2">
        <v>44137</v>
      </c>
      <c r="O73" s="2">
        <v>44138</v>
      </c>
      <c r="P73" s="2">
        <v>44139</v>
      </c>
      <c r="Q73" s="2">
        <v>44140</v>
      </c>
      <c r="R73" s="2">
        <v>44141</v>
      </c>
      <c r="T73" s="2">
        <v>44144</v>
      </c>
      <c r="U73" s="2">
        <v>44145</v>
      </c>
      <c r="W73" s="2">
        <v>44151</v>
      </c>
      <c r="X73" s="2">
        <v>44152</v>
      </c>
      <c r="Y73" s="2">
        <v>44153</v>
      </c>
      <c r="Z73" s="2">
        <v>44154</v>
      </c>
      <c r="AA73" t="s">
        <v>276</v>
      </c>
    </row>
    <row r="74" spans="1:27" x14ac:dyDescent="0.45">
      <c r="A74" t="s">
        <v>70</v>
      </c>
      <c r="E74" t="s">
        <v>255</v>
      </c>
      <c r="G74" t="s">
        <v>70</v>
      </c>
      <c r="K74" t="s">
        <v>264</v>
      </c>
      <c r="M74" t="s">
        <v>70</v>
      </c>
      <c r="N74" t="s">
        <v>264</v>
      </c>
      <c r="O74" t="s">
        <v>264</v>
      </c>
      <c r="P74" t="s">
        <v>266</v>
      </c>
      <c r="Q74" t="s">
        <v>255</v>
      </c>
      <c r="S74" t="s">
        <v>70</v>
      </c>
      <c r="V74" t="s">
        <v>70</v>
      </c>
      <c r="Z74" t="s">
        <v>274</v>
      </c>
    </row>
    <row r="75" spans="1:27" x14ac:dyDescent="0.45">
      <c r="A75" t="s">
        <v>71</v>
      </c>
      <c r="B75" t="s">
        <v>86</v>
      </c>
      <c r="C75" t="s">
        <v>86</v>
      </c>
      <c r="D75" t="s">
        <v>86</v>
      </c>
      <c r="E75" t="s">
        <v>86</v>
      </c>
      <c r="F75" t="s">
        <v>86</v>
      </c>
      <c r="G75" t="s">
        <v>71</v>
      </c>
      <c r="H75" t="s">
        <v>86</v>
      </c>
      <c r="I75" t="s">
        <v>86</v>
      </c>
      <c r="J75" t="s">
        <v>86</v>
      </c>
      <c r="K75" t="s">
        <v>86</v>
      </c>
      <c r="L75" t="s">
        <v>263</v>
      </c>
      <c r="M75" t="s">
        <v>71</v>
      </c>
      <c r="N75" t="s">
        <v>86</v>
      </c>
      <c r="O75" t="s">
        <v>86</v>
      </c>
      <c r="P75" t="s">
        <v>86</v>
      </c>
      <c r="Q75" t="s">
        <v>86</v>
      </c>
      <c r="R75" t="s">
        <v>86</v>
      </c>
      <c r="S75" t="s">
        <v>71</v>
      </c>
      <c r="T75" t="s">
        <v>86</v>
      </c>
      <c r="U75" t="s">
        <v>86</v>
      </c>
      <c r="V75" t="s">
        <v>71</v>
      </c>
      <c r="W75" t="s">
        <v>272</v>
      </c>
      <c r="X75" t="s">
        <v>86</v>
      </c>
      <c r="Y75" t="s">
        <v>86</v>
      </c>
      <c r="Z75" t="s">
        <v>86</v>
      </c>
      <c r="AA75" t="s">
        <v>259</v>
      </c>
    </row>
    <row r="76" spans="1:27" x14ac:dyDescent="0.45">
      <c r="A76" t="s">
        <v>72</v>
      </c>
      <c r="B76" t="s">
        <v>5</v>
      </c>
      <c r="C76" t="s">
        <v>5</v>
      </c>
      <c r="D76" t="s">
        <v>5</v>
      </c>
      <c r="E76" t="s">
        <v>5</v>
      </c>
      <c r="F76" t="s">
        <v>5</v>
      </c>
      <c r="G76" t="s">
        <v>72</v>
      </c>
      <c r="H76" t="s">
        <v>5</v>
      </c>
      <c r="I76" t="s">
        <v>258</v>
      </c>
      <c r="J76" t="s">
        <v>5</v>
      </c>
      <c r="K76" t="s">
        <v>5</v>
      </c>
      <c r="L76" t="s">
        <v>263</v>
      </c>
      <c r="M76" t="s">
        <v>72</v>
      </c>
      <c r="N76" t="s">
        <v>265</v>
      </c>
      <c r="O76" t="s">
        <v>5</v>
      </c>
      <c r="P76" t="s">
        <v>5</v>
      </c>
      <c r="Q76" t="s">
        <v>5</v>
      </c>
      <c r="R76" t="s">
        <v>86</v>
      </c>
      <c r="S76" t="s">
        <v>72</v>
      </c>
      <c r="T76" t="s">
        <v>5</v>
      </c>
      <c r="U76" t="s">
        <v>258</v>
      </c>
      <c r="V76" t="s">
        <v>72</v>
      </c>
      <c r="W76" t="s">
        <v>5</v>
      </c>
      <c r="X76" t="s">
        <v>5</v>
      </c>
      <c r="Y76" t="s">
        <v>5</v>
      </c>
      <c r="Z76" t="s">
        <v>86</v>
      </c>
      <c r="AA76" t="s">
        <v>86</v>
      </c>
    </row>
    <row r="77" spans="1:27" x14ac:dyDescent="0.45">
      <c r="A77" t="s">
        <v>73</v>
      </c>
      <c r="B77" t="s">
        <v>252</v>
      </c>
      <c r="C77" t="s">
        <v>86</v>
      </c>
      <c r="D77" t="s">
        <v>5</v>
      </c>
      <c r="E77" t="s">
        <v>5</v>
      </c>
      <c r="F77" t="s">
        <v>86</v>
      </c>
      <c r="G77" t="s">
        <v>73</v>
      </c>
      <c r="H77" t="s">
        <v>5</v>
      </c>
      <c r="I77" t="s">
        <v>86</v>
      </c>
      <c r="J77" t="s">
        <v>259</v>
      </c>
      <c r="K77" t="s">
        <v>5</v>
      </c>
      <c r="M77" t="s">
        <v>73</v>
      </c>
      <c r="N77" t="s">
        <v>259</v>
      </c>
      <c r="O77" t="s">
        <v>86</v>
      </c>
      <c r="P77" t="s">
        <v>259</v>
      </c>
      <c r="Q77" t="s">
        <v>5</v>
      </c>
      <c r="S77" t="s">
        <v>73</v>
      </c>
      <c r="T77" t="s">
        <v>259</v>
      </c>
      <c r="U77" t="s">
        <v>86</v>
      </c>
      <c r="V77" t="s">
        <v>73</v>
      </c>
      <c r="W77" t="s">
        <v>271</v>
      </c>
      <c r="X77" t="s">
        <v>86</v>
      </c>
      <c r="Y77" t="s">
        <v>86</v>
      </c>
      <c r="Z77" t="s">
        <v>86</v>
      </c>
      <c r="AA77" t="s">
        <v>5</v>
      </c>
    </row>
    <row r="78" spans="1:27" x14ac:dyDescent="0.45">
      <c r="A78" t="s">
        <v>74</v>
      </c>
      <c r="B78" t="s">
        <v>253</v>
      </c>
      <c r="C78" t="s">
        <v>86</v>
      </c>
      <c r="D78" t="s">
        <v>254</v>
      </c>
      <c r="E78" t="s">
        <v>240</v>
      </c>
      <c r="F78" t="s">
        <v>5</v>
      </c>
      <c r="G78" t="s">
        <v>74</v>
      </c>
      <c r="H78" t="s">
        <v>81</v>
      </c>
      <c r="I78" t="s">
        <v>86</v>
      </c>
      <c r="J78" t="s">
        <v>86</v>
      </c>
      <c r="M78" t="s">
        <v>74</v>
      </c>
      <c r="O78" t="s">
        <v>265</v>
      </c>
      <c r="S78" t="s">
        <v>74</v>
      </c>
      <c r="T78" t="s">
        <v>81</v>
      </c>
      <c r="V78" t="s">
        <v>74</v>
      </c>
      <c r="X78" t="s">
        <v>86</v>
      </c>
      <c r="Y78" t="s">
        <v>273</v>
      </c>
      <c r="AA78" t="s">
        <v>259</v>
      </c>
    </row>
    <row r="79" spans="1:27" x14ac:dyDescent="0.45">
      <c r="A79" t="s">
        <v>75</v>
      </c>
      <c r="B79" t="s">
        <v>5</v>
      </c>
      <c r="C79" t="s">
        <v>86</v>
      </c>
      <c r="D79" t="s">
        <v>86</v>
      </c>
      <c r="E79" t="s">
        <v>5</v>
      </c>
      <c r="F79" t="s">
        <v>5</v>
      </c>
      <c r="G79" t="s">
        <v>75</v>
      </c>
      <c r="H79" t="s">
        <v>5</v>
      </c>
      <c r="I79" t="s">
        <v>86</v>
      </c>
      <c r="J79" t="s">
        <v>5</v>
      </c>
      <c r="K79" t="s">
        <v>261</v>
      </c>
      <c r="M79" t="s">
        <v>75</v>
      </c>
      <c r="N79" t="s">
        <v>86</v>
      </c>
      <c r="O79" t="s">
        <v>5</v>
      </c>
      <c r="Q79" t="s">
        <v>259</v>
      </c>
      <c r="R79" t="s">
        <v>268</v>
      </c>
      <c r="S79" t="s">
        <v>75</v>
      </c>
      <c r="T79" t="s">
        <v>259</v>
      </c>
      <c r="U79" t="s">
        <v>86</v>
      </c>
      <c r="V79" t="s">
        <v>75</v>
      </c>
      <c r="W79" t="s">
        <v>83</v>
      </c>
      <c r="X79" t="s">
        <v>5</v>
      </c>
      <c r="Y79" t="s">
        <v>86</v>
      </c>
      <c r="Z79" t="s">
        <v>5</v>
      </c>
      <c r="AA79" t="s">
        <v>259</v>
      </c>
    </row>
    <row r="80" spans="1:27" x14ac:dyDescent="0.45">
      <c r="A80" t="s">
        <v>76</v>
      </c>
      <c r="B80" t="s">
        <v>5</v>
      </c>
      <c r="C80" t="s">
        <v>5</v>
      </c>
      <c r="D80" t="s">
        <v>5</v>
      </c>
      <c r="E80" t="s">
        <v>85</v>
      </c>
      <c r="F80" t="s">
        <v>5</v>
      </c>
      <c r="G80" t="s">
        <v>76</v>
      </c>
      <c r="H80" t="s">
        <v>257</v>
      </c>
      <c r="I80" t="s">
        <v>5</v>
      </c>
      <c r="J80" t="s">
        <v>260</v>
      </c>
      <c r="K80" t="s">
        <v>261</v>
      </c>
      <c r="M80" t="s">
        <v>76</v>
      </c>
      <c r="N80" t="s">
        <v>86</v>
      </c>
      <c r="P80" t="s">
        <v>260</v>
      </c>
      <c r="Q80" t="s">
        <v>259</v>
      </c>
      <c r="R80" t="s">
        <v>268</v>
      </c>
      <c r="S80" t="s">
        <v>76</v>
      </c>
      <c r="T80" t="s">
        <v>5</v>
      </c>
      <c r="U80" t="s">
        <v>269</v>
      </c>
      <c r="V80" t="s">
        <v>76</v>
      </c>
      <c r="W80" t="s">
        <v>83</v>
      </c>
      <c r="Y80" t="s">
        <v>5</v>
      </c>
      <c r="Z80" t="s">
        <v>5</v>
      </c>
      <c r="AA80" t="s">
        <v>259</v>
      </c>
    </row>
    <row r="81" spans="1:27" x14ac:dyDescent="0.45">
      <c r="A81" t="s">
        <v>77</v>
      </c>
      <c r="B81" t="s">
        <v>86</v>
      </c>
      <c r="C81" t="s">
        <v>5</v>
      </c>
      <c r="D81" t="s">
        <v>86</v>
      </c>
      <c r="E81" t="s">
        <v>85</v>
      </c>
      <c r="F81" t="s">
        <v>5</v>
      </c>
      <c r="G81" t="s">
        <v>77</v>
      </c>
      <c r="H81" t="s">
        <v>5</v>
      </c>
      <c r="I81" t="s">
        <v>259</v>
      </c>
      <c r="J81" t="s">
        <v>5</v>
      </c>
      <c r="K81" t="s">
        <v>261</v>
      </c>
      <c r="L81" t="s">
        <v>261</v>
      </c>
      <c r="M81" t="s">
        <v>77</v>
      </c>
      <c r="N81" t="s">
        <v>5</v>
      </c>
      <c r="P81" t="s">
        <v>5</v>
      </c>
      <c r="Q81" t="s">
        <v>259</v>
      </c>
      <c r="R81" t="s">
        <v>268</v>
      </c>
      <c r="S81" t="s">
        <v>77</v>
      </c>
      <c r="T81" t="s">
        <v>5</v>
      </c>
      <c r="U81" t="s">
        <v>259</v>
      </c>
      <c r="V81" t="s">
        <v>77</v>
      </c>
      <c r="W81" t="s">
        <v>5</v>
      </c>
      <c r="X81" t="s">
        <v>86</v>
      </c>
      <c r="Z81" t="s">
        <v>86</v>
      </c>
      <c r="AA81" t="s">
        <v>5</v>
      </c>
    </row>
    <row r="82" spans="1:27" x14ac:dyDescent="0.45">
      <c r="A82" t="s">
        <v>78</v>
      </c>
      <c r="B82" t="s">
        <v>5</v>
      </c>
      <c r="C82" t="s">
        <v>218</v>
      </c>
      <c r="D82" t="s">
        <v>86</v>
      </c>
      <c r="E82" t="s">
        <v>85</v>
      </c>
      <c r="F82" t="s">
        <v>256</v>
      </c>
      <c r="G82" t="s">
        <v>78</v>
      </c>
      <c r="H82" t="s">
        <v>5</v>
      </c>
      <c r="I82" t="s">
        <v>259</v>
      </c>
      <c r="J82" t="s">
        <v>259</v>
      </c>
      <c r="K82" t="s">
        <v>261</v>
      </c>
      <c r="L82" t="s">
        <v>256</v>
      </c>
      <c r="M82" t="s">
        <v>78</v>
      </c>
      <c r="N82" t="s">
        <v>264</v>
      </c>
      <c r="P82" t="s">
        <v>267</v>
      </c>
      <c r="Q82" t="s">
        <v>259</v>
      </c>
      <c r="R82" t="s">
        <v>268</v>
      </c>
      <c r="S82" t="s">
        <v>78</v>
      </c>
      <c r="T82" t="s">
        <v>259</v>
      </c>
      <c r="U82" t="s">
        <v>5</v>
      </c>
      <c r="V82" t="s">
        <v>78</v>
      </c>
      <c r="W82" t="s">
        <v>83</v>
      </c>
      <c r="X82" t="s">
        <v>5</v>
      </c>
      <c r="Z82" t="s">
        <v>275</v>
      </c>
    </row>
    <row r="83" spans="1:27" x14ac:dyDescent="0.45">
      <c r="P83" t="s">
        <v>264</v>
      </c>
      <c r="X83" t="s">
        <v>218</v>
      </c>
    </row>
    <row r="85" spans="1:27" x14ac:dyDescent="0.45">
      <c r="B85" s="2">
        <v>44158</v>
      </c>
      <c r="C85" s="2">
        <v>44159</v>
      </c>
      <c r="D85" s="2">
        <v>44160</v>
      </c>
      <c r="E85" s="2">
        <v>44161</v>
      </c>
      <c r="F85" s="2">
        <v>44162</v>
      </c>
      <c r="H85" s="2">
        <v>44165</v>
      </c>
      <c r="I85" s="2">
        <v>44166</v>
      </c>
      <c r="J85" s="2">
        <v>44167</v>
      </c>
      <c r="K85" s="2">
        <v>44168</v>
      </c>
      <c r="L85" s="2">
        <v>44169</v>
      </c>
      <c r="N85" s="2">
        <v>44172</v>
      </c>
      <c r="O85" s="2">
        <v>44173</v>
      </c>
      <c r="P85" s="2">
        <v>44174</v>
      </c>
      <c r="Q85" s="2">
        <v>44175</v>
      </c>
      <c r="R85" s="2">
        <v>44176</v>
      </c>
      <c r="T85" s="2">
        <v>44179</v>
      </c>
      <c r="U85" s="2">
        <v>44180</v>
      </c>
      <c r="V85" s="2">
        <v>44181</v>
      </c>
      <c r="W85" s="2">
        <v>44182</v>
      </c>
      <c r="X85" s="2">
        <v>44183</v>
      </c>
    </row>
    <row r="86" spans="1:27" x14ac:dyDescent="0.45">
      <c r="A86" t="s">
        <v>70</v>
      </c>
      <c r="E86" t="s">
        <v>80</v>
      </c>
      <c r="F86" t="s">
        <v>80</v>
      </c>
      <c r="G86" t="s">
        <v>70</v>
      </c>
      <c r="J86" t="s">
        <v>128</v>
      </c>
      <c r="M86" t="s">
        <v>70</v>
      </c>
      <c r="P86" t="s">
        <v>86</v>
      </c>
      <c r="S86" t="s">
        <v>70</v>
      </c>
      <c r="U86" t="s">
        <v>299</v>
      </c>
      <c r="V86" t="s">
        <v>297</v>
      </c>
      <c r="W86" t="s">
        <v>281</v>
      </c>
      <c r="X86" t="s">
        <v>80</v>
      </c>
    </row>
    <row r="87" spans="1:27" x14ac:dyDescent="0.45">
      <c r="A87" t="s">
        <v>71</v>
      </c>
      <c r="B87" t="s">
        <v>86</v>
      </c>
      <c r="C87" t="s">
        <v>86</v>
      </c>
      <c r="D87" t="s">
        <v>86</v>
      </c>
      <c r="E87" t="s">
        <v>281</v>
      </c>
      <c r="F87" t="s">
        <v>86</v>
      </c>
      <c r="G87" t="s">
        <v>71</v>
      </c>
      <c r="H87" t="s">
        <v>86</v>
      </c>
      <c r="I87" t="s">
        <v>86</v>
      </c>
      <c r="J87" t="s">
        <v>86</v>
      </c>
      <c r="K87" t="s">
        <v>86</v>
      </c>
      <c r="L87" t="s">
        <v>80</v>
      </c>
      <c r="M87" t="s">
        <v>71</v>
      </c>
      <c r="N87" t="s">
        <v>86</v>
      </c>
      <c r="O87" t="s">
        <v>86</v>
      </c>
      <c r="P87" t="s">
        <v>80</v>
      </c>
      <c r="Q87" t="s">
        <v>86</v>
      </c>
      <c r="R87" t="s">
        <v>80</v>
      </c>
      <c r="S87" t="s">
        <v>71</v>
      </c>
      <c r="T87" t="s">
        <v>86</v>
      </c>
      <c r="U87" t="s">
        <v>86</v>
      </c>
      <c r="V87" t="s">
        <v>86</v>
      </c>
      <c r="W87" t="s">
        <v>86</v>
      </c>
      <c r="X87" t="s">
        <v>86</v>
      </c>
    </row>
    <row r="88" spans="1:27" x14ac:dyDescent="0.45">
      <c r="A88" t="s">
        <v>72</v>
      </c>
      <c r="B88" t="s">
        <v>5</v>
      </c>
      <c r="C88" t="s">
        <v>5</v>
      </c>
      <c r="D88" t="s">
        <v>5</v>
      </c>
      <c r="E88" t="s">
        <v>86</v>
      </c>
      <c r="F88" t="s">
        <v>5</v>
      </c>
      <c r="G88" t="s">
        <v>72</v>
      </c>
      <c r="H88" t="s">
        <v>5</v>
      </c>
      <c r="I88" t="s">
        <v>5</v>
      </c>
      <c r="J88" t="s">
        <v>5</v>
      </c>
      <c r="K88" t="s">
        <v>288</v>
      </c>
      <c r="L88" t="s">
        <v>86</v>
      </c>
      <c r="M88" t="s">
        <v>72</v>
      </c>
      <c r="N88" t="s">
        <v>5</v>
      </c>
      <c r="O88" t="s">
        <v>293</v>
      </c>
      <c r="P88" t="s">
        <v>80</v>
      </c>
      <c r="Q88" t="s">
        <v>5</v>
      </c>
      <c r="R88" t="s">
        <v>86</v>
      </c>
      <c r="S88" t="s">
        <v>72</v>
      </c>
      <c r="T88" t="s">
        <v>86</v>
      </c>
      <c r="U88" t="s">
        <v>80</v>
      </c>
      <c r="V88" t="s">
        <v>86</v>
      </c>
      <c r="W88" t="s">
        <v>86</v>
      </c>
      <c r="X88" t="s">
        <v>86</v>
      </c>
    </row>
    <row r="89" spans="1:27" x14ac:dyDescent="0.45">
      <c r="A89" t="s">
        <v>73</v>
      </c>
      <c r="B89" t="s">
        <v>83</v>
      </c>
      <c r="C89" t="s">
        <v>280</v>
      </c>
      <c r="D89" t="s">
        <v>86</v>
      </c>
      <c r="E89" t="s">
        <v>86</v>
      </c>
      <c r="F89" t="s">
        <v>80</v>
      </c>
      <c r="G89" t="s">
        <v>73</v>
      </c>
      <c r="H89" t="s">
        <v>83</v>
      </c>
      <c r="I89" t="s">
        <v>86</v>
      </c>
      <c r="J89" t="s">
        <v>86</v>
      </c>
      <c r="L89" t="s">
        <v>85</v>
      </c>
      <c r="M89" t="s">
        <v>73</v>
      </c>
      <c r="N89" t="s">
        <v>292</v>
      </c>
      <c r="O89" t="s">
        <v>86</v>
      </c>
      <c r="P89" t="s">
        <v>294</v>
      </c>
      <c r="Q89" t="s">
        <v>295</v>
      </c>
      <c r="R89" t="s">
        <v>86</v>
      </c>
      <c r="S89" t="s">
        <v>73</v>
      </c>
      <c r="T89" t="s">
        <v>214</v>
      </c>
      <c r="U89" t="s">
        <v>80</v>
      </c>
      <c r="V89" t="s">
        <v>86</v>
      </c>
      <c r="W89" t="s">
        <v>214</v>
      </c>
      <c r="X89" t="s">
        <v>298</v>
      </c>
    </row>
    <row r="90" spans="1:27" x14ac:dyDescent="0.45">
      <c r="A90" t="s">
        <v>74</v>
      </c>
      <c r="B90" t="s">
        <v>81</v>
      </c>
      <c r="C90" t="s">
        <v>86</v>
      </c>
      <c r="D90" t="s">
        <v>240</v>
      </c>
      <c r="F90" t="s">
        <v>80</v>
      </c>
      <c r="G90" t="s">
        <v>74</v>
      </c>
      <c r="H90" t="s">
        <v>285</v>
      </c>
      <c r="I90" t="s">
        <v>86</v>
      </c>
      <c r="M90" t="s">
        <v>74</v>
      </c>
      <c r="N90" t="s">
        <v>81</v>
      </c>
      <c r="O90" t="s">
        <v>86</v>
      </c>
      <c r="Q90" t="s">
        <v>296</v>
      </c>
      <c r="S90" t="s">
        <v>74</v>
      </c>
      <c r="X90" t="s">
        <v>240</v>
      </c>
    </row>
    <row r="91" spans="1:27" x14ac:dyDescent="0.45">
      <c r="A91" t="s">
        <v>75</v>
      </c>
      <c r="B91" t="s">
        <v>279</v>
      </c>
      <c r="C91" t="s">
        <v>80</v>
      </c>
      <c r="D91" t="s">
        <v>80</v>
      </c>
      <c r="E91" t="s">
        <v>282</v>
      </c>
      <c r="F91" t="s">
        <v>5</v>
      </c>
      <c r="G91" t="s">
        <v>75</v>
      </c>
      <c r="H91" t="s">
        <v>80</v>
      </c>
      <c r="I91" t="s">
        <v>80</v>
      </c>
      <c r="J91" t="s">
        <v>286</v>
      </c>
      <c r="L91" t="s">
        <v>80</v>
      </c>
      <c r="M91" t="s">
        <v>75</v>
      </c>
      <c r="N91" t="s">
        <v>86</v>
      </c>
      <c r="O91" t="s">
        <v>288</v>
      </c>
      <c r="P91" t="s">
        <v>80</v>
      </c>
      <c r="Q91" t="s">
        <v>282</v>
      </c>
      <c r="R91" t="s">
        <v>80</v>
      </c>
      <c r="S91" t="s">
        <v>75</v>
      </c>
      <c r="T91" t="s">
        <v>80</v>
      </c>
      <c r="U91" t="s">
        <v>86</v>
      </c>
      <c r="V91" t="s">
        <v>5</v>
      </c>
      <c r="W91" t="s">
        <v>80</v>
      </c>
    </row>
    <row r="92" spans="1:27" x14ac:dyDescent="0.45">
      <c r="A92" t="s">
        <v>76</v>
      </c>
      <c r="B92" t="s">
        <v>279</v>
      </c>
      <c r="C92" t="s">
        <v>80</v>
      </c>
      <c r="D92" t="s">
        <v>235</v>
      </c>
      <c r="E92" t="s">
        <v>86</v>
      </c>
      <c r="F92" t="s">
        <v>5</v>
      </c>
      <c r="G92" t="s">
        <v>76</v>
      </c>
      <c r="H92" t="s">
        <v>80</v>
      </c>
      <c r="I92" t="s">
        <v>5</v>
      </c>
      <c r="J92" t="s">
        <v>286</v>
      </c>
      <c r="L92" t="s">
        <v>287</v>
      </c>
      <c r="M92" t="s">
        <v>76</v>
      </c>
      <c r="N92" t="s">
        <v>86</v>
      </c>
      <c r="O92" t="s">
        <v>287</v>
      </c>
      <c r="P92" t="s">
        <v>5</v>
      </c>
      <c r="Q92" t="s">
        <v>5</v>
      </c>
      <c r="R92" t="s">
        <v>80</v>
      </c>
      <c r="S92" t="s">
        <v>76</v>
      </c>
      <c r="T92" t="s">
        <v>80</v>
      </c>
      <c r="U92" t="s">
        <v>5</v>
      </c>
      <c r="V92" t="s">
        <v>80</v>
      </c>
      <c r="W92" t="s">
        <v>80</v>
      </c>
      <c r="X92" t="s">
        <v>300</v>
      </c>
    </row>
    <row r="93" spans="1:27" x14ac:dyDescent="0.45">
      <c r="A93" t="s">
        <v>77</v>
      </c>
      <c r="B93" t="s">
        <v>80</v>
      </c>
      <c r="C93" t="s">
        <v>86</v>
      </c>
      <c r="D93" t="s">
        <v>5</v>
      </c>
      <c r="E93" t="s">
        <v>86</v>
      </c>
      <c r="F93" t="s">
        <v>288</v>
      </c>
      <c r="G93" t="s">
        <v>77</v>
      </c>
      <c r="H93" t="s">
        <v>80</v>
      </c>
      <c r="I93" t="s">
        <v>80</v>
      </c>
      <c r="J93" t="s">
        <v>86</v>
      </c>
      <c r="L93" t="s">
        <v>5</v>
      </c>
      <c r="M93" t="s">
        <v>77</v>
      </c>
      <c r="N93" t="s">
        <v>287</v>
      </c>
      <c r="O93" t="s">
        <v>86</v>
      </c>
      <c r="Q93" t="s">
        <v>86</v>
      </c>
      <c r="S93" t="s">
        <v>77</v>
      </c>
      <c r="T93" t="s">
        <v>80</v>
      </c>
      <c r="U93" t="s">
        <v>86</v>
      </c>
      <c r="V93" t="s">
        <v>80</v>
      </c>
      <c r="W93" t="s">
        <v>80</v>
      </c>
      <c r="X93" t="s">
        <v>5</v>
      </c>
    </row>
    <row r="94" spans="1:27" x14ac:dyDescent="0.45">
      <c r="A94" t="s">
        <v>78</v>
      </c>
      <c r="B94" t="s">
        <v>80</v>
      </c>
      <c r="C94" t="s">
        <v>86</v>
      </c>
      <c r="D94" t="s">
        <v>86</v>
      </c>
      <c r="E94" t="s">
        <v>5</v>
      </c>
      <c r="G94" t="s">
        <v>78</v>
      </c>
      <c r="H94" t="s">
        <v>5</v>
      </c>
      <c r="I94" t="s">
        <v>235</v>
      </c>
      <c r="M94" t="s">
        <v>78</v>
      </c>
      <c r="N94" t="s">
        <v>288</v>
      </c>
      <c r="P94" t="s">
        <v>5</v>
      </c>
      <c r="Q94" t="s">
        <v>80</v>
      </c>
      <c r="S94" t="s">
        <v>78</v>
      </c>
      <c r="T94" t="s">
        <v>80</v>
      </c>
      <c r="U94" t="s">
        <v>218</v>
      </c>
      <c r="V94" t="s">
        <v>80</v>
      </c>
      <c r="W94" t="s">
        <v>80</v>
      </c>
      <c r="X94" t="s">
        <v>80</v>
      </c>
    </row>
  </sheetData>
  <conditionalFormatting sqref="A73:AY84 A85:L85 A86:K88 L87:L88 A89:L94 A95:AY134">
    <cfRule type="containsText" dxfId="1" priority="4" operator="containsText" text="Bid">
      <formula>NOT(ISERROR(SEARCH("Bid",A73)))</formula>
    </cfRule>
  </conditionalFormatting>
  <conditionalFormatting sqref="M85:AY94">
    <cfRule type="containsText" dxfId="0" priority="1" operator="containsText" text="Bid">
      <formula>NOT(ISERROR(SEARCH("Bid",M85)))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topLeftCell="C15" workbookViewId="0">
      <selection activeCell="F16" sqref="F16:L27"/>
    </sheetView>
  </sheetViews>
  <sheetFormatPr defaultRowHeight="14.25" x14ac:dyDescent="0.45"/>
  <cols>
    <col min="7" max="7" width="6.73046875" customWidth="1"/>
    <col min="8" max="8" width="17.33203125" customWidth="1"/>
    <col min="9" max="9" width="7.6640625" customWidth="1"/>
    <col min="10" max="10" width="27.73046875" customWidth="1"/>
    <col min="12" max="12" width="22.796875" customWidth="1"/>
  </cols>
  <sheetData>
    <row r="1" spans="1:11" x14ac:dyDescent="0.45">
      <c r="A1" t="s">
        <v>139</v>
      </c>
      <c r="B1" t="s">
        <v>0</v>
      </c>
      <c r="D1" t="s">
        <v>2</v>
      </c>
      <c r="F1" t="s">
        <v>160</v>
      </c>
    </row>
    <row r="2" spans="1:11" x14ac:dyDescent="0.45">
      <c r="A2" t="s">
        <v>140</v>
      </c>
      <c r="B2" s="8">
        <v>43955</v>
      </c>
      <c r="C2" s="8" t="s">
        <v>153</v>
      </c>
      <c r="D2" s="8">
        <v>43959</v>
      </c>
      <c r="E2" t="s">
        <v>153</v>
      </c>
      <c r="G2" s="8" t="s">
        <v>154</v>
      </c>
    </row>
    <row r="3" spans="1:11" x14ac:dyDescent="0.45">
      <c r="A3" t="s">
        <v>141</v>
      </c>
      <c r="B3" s="8">
        <v>43962</v>
      </c>
      <c r="C3" s="8" t="s">
        <v>153</v>
      </c>
      <c r="D3" s="8">
        <v>43966</v>
      </c>
      <c r="E3" t="s">
        <v>153</v>
      </c>
      <c r="G3" t="s">
        <v>155</v>
      </c>
    </row>
    <row r="4" spans="1:11" x14ac:dyDescent="0.45">
      <c r="A4" t="s">
        <v>142</v>
      </c>
      <c r="B4" s="8">
        <v>43969</v>
      </c>
      <c r="C4" s="8" t="s">
        <v>157</v>
      </c>
      <c r="D4" s="8">
        <v>43973</v>
      </c>
      <c r="E4" t="s">
        <v>153</v>
      </c>
      <c r="G4" t="s">
        <v>156</v>
      </c>
    </row>
    <row r="5" spans="1:11" x14ac:dyDescent="0.45">
      <c r="A5" t="s">
        <v>143</v>
      </c>
      <c r="B5" s="8">
        <v>43976</v>
      </c>
      <c r="C5" s="8" t="s">
        <v>153</v>
      </c>
      <c r="D5" s="8">
        <v>43979</v>
      </c>
      <c r="E5" t="s">
        <v>153</v>
      </c>
      <c r="G5" t="s">
        <v>158</v>
      </c>
    </row>
    <row r="6" spans="1:11" x14ac:dyDescent="0.45">
      <c r="A6" t="s">
        <v>144</v>
      </c>
      <c r="B6" s="8">
        <v>43983</v>
      </c>
      <c r="C6" s="8" t="s">
        <v>153</v>
      </c>
      <c r="D6" s="8">
        <v>43986</v>
      </c>
      <c r="E6" t="s">
        <v>153</v>
      </c>
      <c r="G6" t="s">
        <v>159</v>
      </c>
    </row>
    <row r="7" spans="1:11" x14ac:dyDescent="0.45">
      <c r="A7" t="s">
        <v>145</v>
      </c>
      <c r="B7" s="8">
        <v>43990</v>
      </c>
      <c r="C7" s="8" t="s">
        <v>193</v>
      </c>
      <c r="D7" s="8">
        <v>43993</v>
      </c>
      <c r="E7" t="s">
        <v>153</v>
      </c>
      <c r="F7" t="s">
        <v>161</v>
      </c>
      <c r="G7" t="s">
        <v>163</v>
      </c>
    </row>
    <row r="8" spans="1:11" x14ac:dyDescent="0.45">
      <c r="A8" t="s">
        <v>146</v>
      </c>
      <c r="B8" s="8">
        <v>43997</v>
      </c>
      <c r="C8" s="8" t="s">
        <v>153</v>
      </c>
      <c r="D8" s="8">
        <v>44000</v>
      </c>
      <c r="E8" t="s">
        <v>153</v>
      </c>
      <c r="G8" t="s">
        <v>165</v>
      </c>
    </row>
    <row r="9" spans="1:11" x14ac:dyDescent="0.45">
      <c r="A9" t="s">
        <v>147</v>
      </c>
      <c r="B9" s="8">
        <v>44004</v>
      </c>
      <c r="C9" s="8" t="s">
        <v>164</v>
      </c>
      <c r="D9" s="8">
        <v>44007</v>
      </c>
      <c r="E9" t="s">
        <v>162</v>
      </c>
      <c r="G9" t="s">
        <v>170</v>
      </c>
    </row>
    <row r="10" spans="1:11" x14ac:dyDescent="0.45">
      <c r="A10" t="s">
        <v>148</v>
      </c>
      <c r="B10" s="8">
        <v>44010</v>
      </c>
      <c r="C10" s="8" t="s">
        <v>153</v>
      </c>
      <c r="D10" s="8">
        <v>44014</v>
      </c>
      <c r="E10" t="s">
        <v>166</v>
      </c>
      <c r="G10" t="s">
        <v>167</v>
      </c>
    </row>
    <row r="11" spans="1:11" x14ac:dyDescent="0.45">
      <c r="A11" t="s">
        <v>149</v>
      </c>
      <c r="B11" s="8">
        <v>44018</v>
      </c>
      <c r="C11" s="8" t="s">
        <v>153</v>
      </c>
      <c r="D11" s="8">
        <v>44021</v>
      </c>
      <c r="E11" t="s">
        <v>153</v>
      </c>
      <c r="F11" s="8" t="s">
        <v>169</v>
      </c>
      <c r="G11" t="s">
        <v>168</v>
      </c>
    </row>
    <row r="12" spans="1:11" x14ac:dyDescent="0.45">
      <c r="A12" t="s">
        <v>150</v>
      </c>
      <c r="B12" s="8">
        <v>44025</v>
      </c>
      <c r="C12" s="8" t="s">
        <v>174</v>
      </c>
      <c r="D12" s="8">
        <v>44028</v>
      </c>
      <c r="E12" t="s">
        <v>153</v>
      </c>
      <c r="G12" t="s">
        <v>171</v>
      </c>
    </row>
    <row r="13" spans="1:11" x14ac:dyDescent="0.45">
      <c r="A13" t="s">
        <v>151</v>
      </c>
      <c r="B13" s="8">
        <v>44032</v>
      </c>
      <c r="C13" s="8" t="s">
        <v>153</v>
      </c>
      <c r="D13" s="8">
        <v>44035</v>
      </c>
      <c r="E13" t="s">
        <v>153</v>
      </c>
      <c r="G13" t="s">
        <v>173</v>
      </c>
    </row>
    <row r="14" spans="1:11" x14ac:dyDescent="0.45">
      <c r="A14" t="s">
        <v>152</v>
      </c>
      <c r="B14" s="8">
        <v>44039</v>
      </c>
      <c r="C14" s="8" t="s">
        <v>211</v>
      </c>
      <c r="D14" s="8">
        <v>44042</v>
      </c>
      <c r="E14" t="s">
        <v>172</v>
      </c>
      <c r="G14" t="s">
        <v>175</v>
      </c>
    </row>
    <row r="16" spans="1:11" x14ac:dyDescent="0.45">
      <c r="G16" t="s">
        <v>0</v>
      </c>
      <c r="I16" t="s">
        <v>1</v>
      </c>
      <c r="J16" s="20"/>
      <c r="K16" t="s">
        <v>1064</v>
      </c>
    </row>
    <row r="17" spans="1:12" ht="48" customHeight="1" x14ac:dyDescent="0.45">
      <c r="A17">
        <v>333</v>
      </c>
      <c r="B17" t="s">
        <v>1039</v>
      </c>
      <c r="C17">
        <v>1</v>
      </c>
      <c r="E17">
        <v>250</v>
      </c>
      <c r="F17" t="s">
        <v>1050</v>
      </c>
      <c r="G17" s="19">
        <v>0.33333333333333331</v>
      </c>
      <c r="H17" s="20" t="s">
        <v>1060</v>
      </c>
      <c r="I17" s="19">
        <v>0.27083333333333331</v>
      </c>
      <c r="J17" s="20" t="s">
        <v>1055</v>
      </c>
      <c r="K17" s="19">
        <v>0.27083333333333331</v>
      </c>
      <c r="L17" s="20" t="s">
        <v>1065</v>
      </c>
    </row>
    <row r="18" spans="1:12" ht="44.25" customHeight="1" x14ac:dyDescent="0.45">
      <c r="A18">
        <v>165</v>
      </c>
      <c r="B18" t="s">
        <v>1040</v>
      </c>
      <c r="C18">
        <v>1</v>
      </c>
      <c r="E18">
        <v>100</v>
      </c>
      <c r="G18" s="19">
        <v>0.41666666666666669</v>
      </c>
      <c r="H18" s="20" t="s">
        <v>1061</v>
      </c>
      <c r="I18" s="19">
        <v>0.29166666666666669</v>
      </c>
      <c r="J18" s="20" t="s">
        <v>1057</v>
      </c>
      <c r="K18" s="19">
        <v>0.33333333333333331</v>
      </c>
      <c r="L18" s="20" t="s">
        <v>1066</v>
      </c>
    </row>
    <row r="19" spans="1:12" ht="40.9" customHeight="1" x14ac:dyDescent="0.45">
      <c r="A19">
        <v>159</v>
      </c>
      <c r="B19" t="s">
        <v>1041</v>
      </c>
      <c r="C19">
        <v>1</v>
      </c>
      <c r="E19">
        <v>180</v>
      </c>
      <c r="H19" s="20" t="s">
        <v>1059</v>
      </c>
      <c r="I19" s="19">
        <v>0.35416666666666669</v>
      </c>
      <c r="J19" s="20" t="s">
        <v>1056</v>
      </c>
      <c r="K19" s="19">
        <v>0.41666666666666669</v>
      </c>
      <c r="L19" s="20" t="s">
        <v>1067</v>
      </c>
    </row>
    <row r="20" spans="1:12" ht="41.25" customHeight="1" x14ac:dyDescent="0.45">
      <c r="A20">
        <v>130</v>
      </c>
      <c r="B20" t="s">
        <v>1042</v>
      </c>
      <c r="C20">
        <v>1</v>
      </c>
      <c r="E20">
        <v>60</v>
      </c>
      <c r="G20" s="19">
        <v>0.45833333333333331</v>
      </c>
      <c r="H20" s="20" t="s">
        <v>1051</v>
      </c>
      <c r="I20" s="19">
        <v>0.41666666666666669</v>
      </c>
      <c r="J20" s="20" t="s">
        <v>1058</v>
      </c>
      <c r="K20" s="19">
        <v>0.45833333333333331</v>
      </c>
      <c r="L20" s="20" t="s">
        <v>1068</v>
      </c>
    </row>
    <row r="21" spans="1:12" ht="28.5" x14ac:dyDescent="0.45">
      <c r="A21">
        <v>120</v>
      </c>
      <c r="B21" t="s">
        <v>1043</v>
      </c>
      <c r="C21">
        <v>1</v>
      </c>
      <c r="E21">
        <v>250</v>
      </c>
      <c r="F21" t="s">
        <v>1053</v>
      </c>
      <c r="G21" s="19">
        <v>0.5</v>
      </c>
      <c r="H21" s="20" t="s">
        <v>1062</v>
      </c>
      <c r="I21" s="19">
        <v>0.5</v>
      </c>
      <c r="J21" s="20" t="s">
        <v>1063</v>
      </c>
      <c r="K21" s="19">
        <v>6.25E-2</v>
      </c>
      <c r="L21" s="20" t="s">
        <v>1069</v>
      </c>
    </row>
    <row r="22" spans="1:12" ht="42.75" x14ac:dyDescent="0.45">
      <c r="A22">
        <v>130</v>
      </c>
      <c r="B22" t="s">
        <v>1044</v>
      </c>
      <c r="C22">
        <v>4</v>
      </c>
      <c r="E22">
        <v>60</v>
      </c>
      <c r="G22" s="19">
        <v>8.3333333333333329E-2</v>
      </c>
      <c r="H22" s="20" t="s">
        <v>1071</v>
      </c>
      <c r="I22" s="19">
        <v>6.25E-2</v>
      </c>
      <c r="J22" s="20" t="s">
        <v>1076</v>
      </c>
      <c r="K22" s="19">
        <v>0.10416666666666667</v>
      </c>
      <c r="L22" s="20" t="s">
        <v>1070</v>
      </c>
    </row>
    <row r="23" spans="1:12" ht="42.75" x14ac:dyDescent="0.45">
      <c r="A23">
        <v>150</v>
      </c>
      <c r="B23" t="s">
        <v>1045</v>
      </c>
      <c r="C23">
        <v>2</v>
      </c>
      <c r="E23">
        <v>200</v>
      </c>
      <c r="H23" s="20" t="s">
        <v>1072</v>
      </c>
      <c r="I23" s="19">
        <v>0.125</v>
      </c>
      <c r="J23" s="20" t="s">
        <v>1077</v>
      </c>
    </row>
    <row r="24" spans="1:12" ht="28.5" x14ac:dyDescent="0.45">
      <c r="A24">
        <v>200</v>
      </c>
      <c r="B24" t="s">
        <v>1046</v>
      </c>
      <c r="E24">
        <v>100</v>
      </c>
      <c r="G24" s="19">
        <v>0.14583333333333334</v>
      </c>
      <c r="H24" s="20" t="s">
        <v>1052</v>
      </c>
      <c r="J24" s="20"/>
    </row>
    <row r="25" spans="1:12" ht="42.75" x14ac:dyDescent="0.45">
      <c r="A25">
        <v>300</v>
      </c>
      <c r="B25" t="s">
        <v>1047</v>
      </c>
      <c r="C25">
        <v>3</v>
      </c>
      <c r="E25">
        <v>150</v>
      </c>
      <c r="H25" s="20" t="s">
        <v>1073</v>
      </c>
      <c r="J25" s="20"/>
      <c r="K25" s="19">
        <v>0.1875</v>
      </c>
      <c r="L25" s="20" t="s">
        <v>1074</v>
      </c>
    </row>
    <row r="26" spans="1:12" x14ac:dyDescent="0.45">
      <c r="A26">
        <v>50</v>
      </c>
      <c r="B26" t="s">
        <v>1048</v>
      </c>
      <c r="E26">
        <v>60</v>
      </c>
      <c r="F26" t="s">
        <v>1054</v>
      </c>
      <c r="G26" s="19">
        <v>0.20833333333333334</v>
      </c>
      <c r="H26" s="20" t="s">
        <v>1051</v>
      </c>
      <c r="I26" s="19">
        <v>0.20833333333333334</v>
      </c>
      <c r="J26" s="20" t="s">
        <v>1075</v>
      </c>
      <c r="K26" s="19">
        <v>0.29166666666666669</v>
      </c>
      <c r="L26" s="20" t="s">
        <v>1039</v>
      </c>
    </row>
    <row r="27" spans="1:12" ht="28.5" x14ac:dyDescent="0.45">
      <c r="A27">
        <v>20</v>
      </c>
      <c r="B27" t="s">
        <v>1049</v>
      </c>
      <c r="E27">
        <v>333</v>
      </c>
      <c r="G27" s="19">
        <v>0.25</v>
      </c>
      <c r="H27" s="20" t="s">
        <v>1039</v>
      </c>
      <c r="I27" s="19">
        <v>0.35416666666666669</v>
      </c>
      <c r="J27" s="20" t="s">
        <v>1078</v>
      </c>
      <c r="K27" s="19">
        <v>0.35416666666666669</v>
      </c>
      <c r="L27" s="20" t="s">
        <v>1079</v>
      </c>
    </row>
    <row r="28" spans="1:12" x14ac:dyDescent="0.45">
      <c r="A28">
        <f>SUM(A17:A27)</f>
        <v>1757</v>
      </c>
      <c r="E28">
        <f>SUM(E18:E27)</f>
        <v>1493</v>
      </c>
      <c r="H28" s="20"/>
      <c r="J28" s="20"/>
      <c r="L28" s="20"/>
    </row>
    <row r="29" spans="1:12" x14ac:dyDescent="0.45">
      <c r="J29" s="20"/>
      <c r="L29" s="20"/>
    </row>
    <row r="30" spans="1:12" x14ac:dyDescent="0.45">
      <c r="J30" s="20"/>
      <c r="L30" s="20"/>
    </row>
    <row r="31" spans="1:12" x14ac:dyDescent="0.45">
      <c r="J31" s="20"/>
      <c r="L31" s="20"/>
    </row>
    <row r="32" spans="1:12" x14ac:dyDescent="0.45">
      <c r="L32" s="20"/>
    </row>
    <row r="33" spans="12:12" x14ac:dyDescent="0.45">
      <c r="L33" s="20"/>
    </row>
    <row r="34" spans="12:12" x14ac:dyDescent="0.45">
      <c r="L34" s="20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29"/>
  <sheetViews>
    <sheetView topLeftCell="B1" zoomScale="45" zoomScaleNormal="45" workbookViewId="0">
      <selection activeCell="D32" sqref="D32"/>
    </sheetView>
  </sheetViews>
  <sheetFormatPr defaultRowHeight="14.25" x14ac:dyDescent="0.45"/>
  <cols>
    <col min="2" max="2" width="82.19921875" bestFit="1" customWidth="1"/>
    <col min="3" max="3" width="19.46484375" bestFit="1" customWidth="1"/>
    <col min="6" max="6" width="13" customWidth="1"/>
  </cols>
  <sheetData>
    <row r="2" spans="1:7" x14ac:dyDescent="0.45">
      <c r="A2" t="s">
        <v>94</v>
      </c>
      <c r="B2" t="s">
        <v>95</v>
      </c>
      <c r="D2" s="3" t="s">
        <v>103</v>
      </c>
      <c r="E2" t="s">
        <v>105</v>
      </c>
      <c r="F2" t="s">
        <v>104</v>
      </c>
      <c r="G2" t="s">
        <v>108</v>
      </c>
    </row>
    <row r="3" spans="1:7" x14ac:dyDescent="0.45">
      <c r="A3" t="s">
        <v>96</v>
      </c>
      <c r="B3" t="s">
        <v>97</v>
      </c>
      <c r="C3" t="s">
        <v>106</v>
      </c>
      <c r="D3" s="9" t="s">
        <v>103</v>
      </c>
      <c r="E3" s="9" t="s">
        <v>105</v>
      </c>
      <c r="F3" s="9" t="s">
        <v>107</v>
      </c>
      <c r="G3" s="9" t="s">
        <v>108</v>
      </c>
    </row>
    <row r="4" spans="1:7" x14ac:dyDescent="0.45">
      <c r="A4" t="s">
        <v>96</v>
      </c>
      <c r="B4" t="s">
        <v>98</v>
      </c>
      <c r="C4" t="s">
        <v>106</v>
      </c>
      <c r="D4" s="9" t="s">
        <v>109</v>
      </c>
      <c r="E4" s="9" t="s">
        <v>105</v>
      </c>
      <c r="F4" s="9" t="s">
        <v>107</v>
      </c>
      <c r="G4" s="9"/>
    </row>
    <row r="5" spans="1:7" x14ac:dyDescent="0.45">
      <c r="A5" t="s">
        <v>96</v>
      </c>
      <c r="B5" t="s">
        <v>100</v>
      </c>
      <c r="D5" s="3" t="s">
        <v>109</v>
      </c>
      <c r="E5" t="s">
        <v>110</v>
      </c>
      <c r="F5" t="s">
        <v>107</v>
      </c>
      <c r="G5" t="s">
        <v>112</v>
      </c>
    </row>
    <row r="6" spans="1:7" x14ac:dyDescent="0.45">
      <c r="A6" t="s">
        <v>96</v>
      </c>
      <c r="B6" t="s">
        <v>99</v>
      </c>
      <c r="D6" s="3" t="s">
        <v>109</v>
      </c>
      <c r="E6" t="s">
        <v>110</v>
      </c>
      <c r="F6" t="s">
        <v>107</v>
      </c>
    </row>
    <row r="7" spans="1:7" x14ac:dyDescent="0.45">
      <c r="A7" t="s">
        <v>96</v>
      </c>
      <c r="B7" t="s">
        <v>101</v>
      </c>
      <c r="D7" s="3" t="s">
        <v>109</v>
      </c>
      <c r="E7" t="s">
        <v>110</v>
      </c>
      <c r="F7" t="s">
        <v>107</v>
      </c>
    </row>
    <row r="9" spans="1:7" x14ac:dyDescent="0.45">
      <c r="A9" t="s">
        <v>96</v>
      </c>
      <c r="B9" t="s">
        <v>102</v>
      </c>
      <c r="D9" s="3" t="s">
        <v>109</v>
      </c>
      <c r="E9" t="s">
        <v>110</v>
      </c>
      <c r="F9" s="3" t="s">
        <v>107</v>
      </c>
      <c r="G9" t="s">
        <v>111</v>
      </c>
    </row>
    <row r="20" spans="2:5" x14ac:dyDescent="0.45">
      <c r="B20" s="18" t="s">
        <v>725</v>
      </c>
      <c r="C20">
        <v>8</v>
      </c>
      <c r="D20">
        <v>7</v>
      </c>
      <c r="E20">
        <v>8</v>
      </c>
    </row>
    <row r="21" spans="2:5" x14ac:dyDescent="0.45">
      <c r="B21" t="s">
        <v>726</v>
      </c>
      <c r="C21">
        <v>9</v>
      </c>
      <c r="D21">
        <v>7</v>
      </c>
      <c r="E21">
        <v>9</v>
      </c>
    </row>
    <row r="22" spans="2:5" x14ac:dyDescent="0.45">
      <c r="B22" t="s">
        <v>727</v>
      </c>
      <c r="C22">
        <v>7</v>
      </c>
      <c r="D22">
        <v>7</v>
      </c>
      <c r="E22">
        <v>10</v>
      </c>
    </row>
    <row r="23" spans="2:5" x14ac:dyDescent="0.45">
      <c r="B23" t="s">
        <v>728</v>
      </c>
      <c r="C23">
        <v>14</v>
      </c>
      <c r="D23">
        <v>7</v>
      </c>
      <c r="E23">
        <v>12</v>
      </c>
    </row>
    <row r="24" spans="2:5" x14ac:dyDescent="0.45">
      <c r="B24" t="s">
        <v>729</v>
      </c>
      <c r="C24">
        <v>4</v>
      </c>
      <c r="D24">
        <v>7</v>
      </c>
      <c r="E24">
        <v>9</v>
      </c>
    </row>
    <row r="25" spans="2:5" x14ac:dyDescent="0.45">
      <c r="B25" t="s">
        <v>730</v>
      </c>
      <c r="C25">
        <v>6</v>
      </c>
      <c r="D25">
        <v>7</v>
      </c>
      <c r="E25">
        <v>8</v>
      </c>
    </row>
    <row r="26" spans="2:5" x14ac:dyDescent="0.45">
      <c r="B26" t="s">
        <v>731</v>
      </c>
      <c r="C26">
        <v>7</v>
      </c>
      <c r="D26">
        <v>7</v>
      </c>
      <c r="E26">
        <v>7</v>
      </c>
    </row>
    <row r="27" spans="2:5" x14ac:dyDescent="0.45">
      <c r="B27" t="s">
        <v>732</v>
      </c>
      <c r="C27">
        <v>7</v>
      </c>
      <c r="D27">
        <v>7</v>
      </c>
      <c r="E27">
        <v>7</v>
      </c>
    </row>
    <row r="28" spans="2:5" x14ac:dyDescent="0.45">
      <c r="B28" t="s">
        <v>733</v>
      </c>
      <c r="C28">
        <v>6</v>
      </c>
      <c r="D28">
        <v>7</v>
      </c>
      <c r="E28">
        <v>6</v>
      </c>
    </row>
    <row r="29" spans="2:5" x14ac:dyDescent="0.45">
      <c r="C29">
        <f>AVERAGE(C20:C28)</f>
        <v>7.5555555555555554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FY24</vt:lpstr>
      <vt:lpstr>2019-2022</vt:lpstr>
      <vt:lpstr>2022 Daily</vt:lpstr>
      <vt:lpstr>2021 Daily</vt:lpstr>
      <vt:lpstr>2020 Daily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Hollott, Piers</dc:creator>
  <cp:lastModifiedBy>Piers Hollott</cp:lastModifiedBy>
  <cp:lastPrinted>2022-05-27T21:13:10Z</cp:lastPrinted>
  <dcterms:created xsi:type="dcterms:W3CDTF">2015-06-05T18:17:20Z</dcterms:created>
  <dcterms:modified xsi:type="dcterms:W3CDTF">2023-09-29T16:40:50Z</dcterms:modified>
</cp:coreProperties>
</file>