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2435" windowHeight="4680"/>
  </bookViews>
  <sheets>
    <sheet name="UART &amp; I2C CRYSTAL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D3" i="1"/>
  <c r="E3" i="1"/>
  <c r="F3" i="1"/>
  <c r="H3" i="1"/>
  <c r="I3" i="1"/>
  <c r="J3" i="1"/>
  <c r="K3" i="1"/>
  <c r="C4" i="1"/>
  <c r="D4" i="1"/>
  <c r="E4" i="1"/>
  <c r="F4" i="1"/>
  <c r="H4" i="1"/>
  <c r="I4" i="1"/>
  <c r="J4" i="1"/>
  <c r="K4" i="1"/>
  <c r="C5" i="1"/>
  <c r="D5" i="1"/>
  <c r="E5" i="1"/>
  <c r="F5" i="1"/>
  <c r="H5" i="1"/>
  <c r="I5" i="1"/>
  <c r="J5" i="1"/>
  <c r="K5" i="1"/>
  <c r="C6" i="1"/>
  <c r="D6" i="1"/>
  <c r="E6" i="1"/>
  <c r="F6" i="1"/>
  <c r="H6" i="1"/>
  <c r="I6" i="1"/>
  <c r="J6" i="1"/>
  <c r="K6" i="1"/>
  <c r="C7" i="1"/>
  <c r="D7" i="1"/>
  <c r="E7" i="1"/>
  <c r="F7" i="1"/>
  <c r="H7" i="1"/>
  <c r="I7" i="1"/>
  <c r="J7" i="1"/>
  <c r="K7" i="1"/>
  <c r="C8" i="1"/>
  <c r="D8" i="1"/>
  <c r="E8" i="1"/>
  <c r="F8" i="1"/>
  <c r="H8" i="1"/>
  <c r="I8" i="1"/>
  <c r="J8" i="1"/>
  <c r="K8" i="1"/>
  <c r="C9" i="1"/>
  <c r="D9" i="1"/>
  <c r="E9" i="1"/>
  <c r="F9" i="1"/>
  <c r="H9" i="1"/>
  <c r="I9" i="1"/>
  <c r="J9" i="1"/>
  <c r="K9" i="1"/>
  <c r="C10" i="1"/>
  <c r="D10" i="1"/>
  <c r="E10" i="1"/>
  <c r="F10" i="1"/>
  <c r="H10" i="1"/>
  <c r="I10" i="1"/>
  <c r="J10" i="1"/>
  <c r="K10" i="1"/>
  <c r="C11" i="1"/>
  <c r="D11" i="1"/>
  <c r="E11" i="1"/>
  <c r="F11" i="1"/>
  <c r="H11" i="1"/>
  <c r="I11" i="1"/>
  <c r="J11" i="1"/>
  <c r="K11" i="1"/>
  <c r="C12" i="1"/>
  <c r="D12" i="1"/>
  <c r="E12" i="1"/>
  <c r="F12" i="1"/>
  <c r="H12" i="1"/>
  <c r="I12" i="1"/>
  <c r="J12" i="1"/>
  <c r="K12" i="1"/>
</calcChain>
</file>

<file path=xl/sharedStrings.xml><?xml version="1.0" encoding="utf-8"?>
<sst xmlns="http://schemas.openxmlformats.org/spreadsheetml/2006/main" count="11" uniqueCount="7">
  <si>
    <t>Fosc</t>
  </si>
  <si>
    <t>PLL = 1</t>
  </si>
  <si>
    <t>PLL = 8</t>
  </si>
  <si>
    <t>PLL = 16</t>
  </si>
  <si>
    <t>PLL = 4</t>
  </si>
  <si>
    <t>UART</t>
  </si>
  <si>
    <t>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</si>
</sst>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" x14ac:knownFonts="1">
    <font>
      <sz val="11"/>
      <color theme="1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/>
  </sheetViews>
  <sheetFormatPr defaultRowHeight="14.25" x14ac:dyDescent="0.2"/>
  <cols>
    <col min="1" max="1" width="10.875" bestFit="1" customWidth="1"/>
  </cols>
  <sheetData>
    <row r="1" spans="1:11" x14ac:dyDescent="0.2">
      <c r="A1" s="1"/>
      <c r="C1" s="2" t="s">
        <v>5</v>
      </c>
      <c r="D1" s="2"/>
      <c r="E1" s="2"/>
      <c r="F1" s="2"/>
      <c r="H1" s="2" t="s">
        <v>6</v>
      </c>
      <c r="I1" s="2"/>
      <c r="J1" s="2"/>
      <c r="K1" s="2"/>
    </row>
    <row r="2" spans="1:11" x14ac:dyDescent="0.2">
      <c r="A2" s="1" t="s">
        <v>0</v>
      </c>
      <c r="C2" s="3" t="s">
        <v>1</v>
      </c>
      <c r="D2" s="4" t="s">
        <v>4</v>
      </c>
      <c r="E2" s="5" t="s">
        <v>2</v>
      </c>
      <c r="F2" s="6" t="s">
        <v>3</v>
      </c>
      <c r="H2" s="3" t="s">
        <v>1</v>
      </c>
      <c r="I2" s="4" t="s">
        <v>4</v>
      </c>
      <c r="J2" s="5" t="s">
        <v>2</v>
      </c>
      <c r="K2" s="6" t="s">
        <v>3</v>
      </c>
    </row>
    <row r="3" spans="1:11" x14ac:dyDescent="0.2">
      <c r="A3" s="1">
        <v>8</v>
      </c>
      <c r="C3" s="3">
        <f>A3*10^6/(9600*16*4)-1</f>
        <v>12.020833333333334</v>
      </c>
      <c r="D3" s="4">
        <f>A3*10^6*4/(9600*16*4)-1</f>
        <v>51.083333333333336</v>
      </c>
      <c r="E3" s="5">
        <f>A3*10^6*8/(9600*16*4)-1</f>
        <v>103.16666666666667</v>
      </c>
      <c r="F3" s="6">
        <f>A3*10^6*16/(9600*16*4)-1</f>
        <v>207.33333333333334</v>
      </c>
      <c r="H3" s="3">
        <f>A3*10^6*(1/9600 - 1/1111111)-1</f>
        <v>825.13333261333332</v>
      </c>
      <c r="I3" s="4">
        <f>A3*10^6*4*(1/9600 - 1/1111111)-1</f>
        <v>3303.5333304533333</v>
      </c>
      <c r="J3" s="5">
        <f>A3*10^6*8*(1/9600 - 1/1111111)-1</f>
        <v>6608.0666609066666</v>
      </c>
      <c r="K3" s="6">
        <f>A3*10^6*16*(1/9600 - 1/1111111)-1</f>
        <v>13217.133321813333</v>
      </c>
    </row>
    <row r="4" spans="1:11" x14ac:dyDescent="0.2">
      <c r="A4" s="1">
        <v>7.3727999999999998</v>
      </c>
      <c r="B4" s="1"/>
      <c r="C4" s="3">
        <f t="shared" ref="C4:C12" si="0">A4*10^6/(9600*16*4)-1</f>
        <v>11</v>
      </c>
      <c r="D4" s="4">
        <f t="shared" ref="D4:D12" si="1">A4*10^6*4/(9600*16*4)-1</f>
        <v>47</v>
      </c>
      <c r="E4" s="5">
        <f t="shared" ref="E4:E12" si="2">A4*10^6*8/(9600*16*4)-1</f>
        <v>95</v>
      </c>
      <c r="F4" s="6">
        <f t="shared" ref="F4:F12" si="3">A4*10^6*16/(9600*16*4)-1</f>
        <v>191</v>
      </c>
      <c r="H4" s="3">
        <f t="shared" ref="H4:H12" si="4">A4*10^6*(1/9600 - 1/1111111)-1</f>
        <v>760.36447933644797</v>
      </c>
      <c r="I4" s="4">
        <f t="shared" ref="I4:I12" si="5">A4*10^6*4*(1/9600 - 1/1111111)-1</f>
        <v>3044.4579173457919</v>
      </c>
      <c r="J4" s="5">
        <f t="shared" ref="J4:J12" si="6">A4*10^6*8*(1/9600 - 1/1111111)-1</f>
        <v>6089.9158346915838</v>
      </c>
      <c r="K4" s="6">
        <f t="shared" ref="K4:K12" si="7">A4*10^6*16*(1/9600 - 1/1111111)-1</f>
        <v>12180.831669383168</v>
      </c>
    </row>
    <row r="5" spans="1:11" x14ac:dyDescent="0.2">
      <c r="A5" s="1">
        <v>6</v>
      </c>
      <c r="C5" s="3">
        <f t="shared" si="0"/>
        <v>8.765625</v>
      </c>
      <c r="D5" s="4">
        <f t="shared" si="1"/>
        <v>38.0625</v>
      </c>
      <c r="E5" s="5">
        <f t="shared" si="2"/>
        <v>77.125</v>
      </c>
      <c r="F5" s="6">
        <f t="shared" si="3"/>
        <v>155.25</v>
      </c>
      <c r="H5" s="3">
        <f t="shared" si="4"/>
        <v>618.59999945999994</v>
      </c>
      <c r="I5" s="4">
        <f t="shared" si="5"/>
        <v>2477.3999978399997</v>
      </c>
      <c r="J5" s="5">
        <f t="shared" si="6"/>
        <v>4955.7999956799995</v>
      </c>
      <c r="K5" s="6">
        <f t="shared" si="7"/>
        <v>9912.599991359999</v>
      </c>
    </row>
    <row r="6" spans="1:11" x14ac:dyDescent="0.2">
      <c r="A6" s="1">
        <v>4</v>
      </c>
      <c r="C6" s="3">
        <f t="shared" si="0"/>
        <v>5.510416666666667</v>
      </c>
      <c r="D6" s="4">
        <f t="shared" si="1"/>
        <v>25.041666666666668</v>
      </c>
      <c r="E6" s="5">
        <f t="shared" si="2"/>
        <v>51.083333333333336</v>
      </c>
      <c r="F6" s="6">
        <f t="shared" si="3"/>
        <v>103.16666666666667</v>
      </c>
      <c r="H6" s="3">
        <f t="shared" si="4"/>
        <v>412.06666630666666</v>
      </c>
      <c r="I6" s="4">
        <f t="shared" si="5"/>
        <v>1651.2666652266666</v>
      </c>
      <c r="J6" s="5">
        <f t="shared" si="6"/>
        <v>3303.5333304533333</v>
      </c>
      <c r="K6" s="6">
        <f t="shared" si="7"/>
        <v>6608.0666609066666</v>
      </c>
    </row>
    <row r="7" spans="1:11" x14ac:dyDescent="0.2">
      <c r="A7" s="1">
        <v>32.768000000000001</v>
      </c>
      <c r="C7" s="3">
        <f t="shared" si="0"/>
        <v>52.333333333333336</v>
      </c>
      <c r="D7" s="4">
        <f t="shared" si="1"/>
        <v>212.33333333333334</v>
      </c>
      <c r="E7" s="5">
        <f t="shared" si="2"/>
        <v>425.66666666666669</v>
      </c>
      <c r="F7" s="6">
        <f t="shared" si="3"/>
        <v>852.33333333333337</v>
      </c>
      <c r="H7" s="3">
        <f t="shared" si="4"/>
        <v>3382.8421303842133</v>
      </c>
      <c r="I7" s="4">
        <f t="shared" si="5"/>
        <v>13534.368521536853</v>
      </c>
      <c r="J7" s="5">
        <f t="shared" si="6"/>
        <v>27069.737043073706</v>
      </c>
      <c r="K7" s="6">
        <f t="shared" si="7"/>
        <v>54140.474086147413</v>
      </c>
    </row>
    <row r="8" spans="1:11" x14ac:dyDescent="0.2">
      <c r="A8" s="1">
        <v>25</v>
      </c>
      <c r="C8" s="3">
        <f t="shared" si="0"/>
        <v>39.690104166666664</v>
      </c>
      <c r="D8" s="4">
        <f t="shared" si="1"/>
        <v>161.76041666666666</v>
      </c>
      <c r="E8" s="5">
        <f t="shared" si="2"/>
        <v>324.52083333333331</v>
      </c>
      <c r="F8" s="6">
        <f t="shared" si="3"/>
        <v>650.04166666666663</v>
      </c>
      <c r="H8" s="3">
        <f t="shared" si="4"/>
        <v>2580.6666644166667</v>
      </c>
      <c r="I8" s="4">
        <f t="shared" si="5"/>
        <v>10325.666657666667</v>
      </c>
      <c r="J8" s="5">
        <f t="shared" si="6"/>
        <v>20652.333315333333</v>
      </c>
      <c r="K8" s="6">
        <f t="shared" si="7"/>
        <v>41305.666630666667</v>
      </c>
    </row>
    <row r="9" spans="1:11" x14ac:dyDescent="0.2">
      <c r="A9" s="1">
        <v>24</v>
      </c>
      <c r="C9" s="3">
        <f t="shared" si="0"/>
        <v>38.0625</v>
      </c>
      <c r="D9" s="4">
        <f t="shared" si="1"/>
        <v>155.25</v>
      </c>
      <c r="E9" s="5">
        <f t="shared" si="2"/>
        <v>311.5</v>
      </c>
      <c r="F9" s="6">
        <f t="shared" si="3"/>
        <v>624</v>
      </c>
      <c r="H9" s="3">
        <f t="shared" si="4"/>
        <v>2477.3999978399997</v>
      </c>
      <c r="I9" s="4">
        <f t="shared" si="5"/>
        <v>9912.599991359999</v>
      </c>
      <c r="J9" s="5">
        <f t="shared" si="6"/>
        <v>19826.199982719998</v>
      </c>
      <c r="K9" s="6">
        <f t="shared" si="7"/>
        <v>39653.399965439996</v>
      </c>
    </row>
    <row r="10" spans="1:11" x14ac:dyDescent="0.2">
      <c r="A10" s="1">
        <v>20</v>
      </c>
      <c r="C10" s="3">
        <f t="shared" si="0"/>
        <v>31.552083333333336</v>
      </c>
      <c r="D10" s="4">
        <f t="shared" si="1"/>
        <v>129.20833333333334</v>
      </c>
      <c r="E10" s="5">
        <f t="shared" si="2"/>
        <v>259.41666666666669</v>
      </c>
      <c r="F10" s="6">
        <f t="shared" si="3"/>
        <v>519.83333333333337</v>
      </c>
      <c r="H10" s="3">
        <f t="shared" si="4"/>
        <v>2064.3333315333334</v>
      </c>
      <c r="I10" s="4">
        <f t="shared" si="5"/>
        <v>8260.3333261333337</v>
      </c>
      <c r="J10" s="5">
        <f t="shared" si="6"/>
        <v>16521.666652266667</v>
      </c>
      <c r="K10" s="6">
        <f t="shared" si="7"/>
        <v>33044.333304533335</v>
      </c>
    </row>
    <row r="11" spans="1:11" x14ac:dyDescent="0.2">
      <c r="A11" s="1">
        <v>12</v>
      </c>
      <c r="C11" s="3">
        <f t="shared" si="0"/>
        <v>18.53125</v>
      </c>
      <c r="D11" s="4">
        <f t="shared" si="1"/>
        <v>77.125</v>
      </c>
      <c r="E11" s="5">
        <f t="shared" si="2"/>
        <v>155.25</v>
      </c>
      <c r="F11" s="6">
        <f t="shared" si="3"/>
        <v>311.5</v>
      </c>
      <c r="H11" s="3">
        <f t="shared" si="4"/>
        <v>1238.1999989199999</v>
      </c>
      <c r="I11" s="4">
        <f t="shared" si="5"/>
        <v>4955.7999956799995</v>
      </c>
      <c r="J11" s="5">
        <f t="shared" si="6"/>
        <v>9912.599991359999</v>
      </c>
      <c r="K11" s="6">
        <f t="shared" si="7"/>
        <v>19826.199982719998</v>
      </c>
    </row>
    <row r="12" spans="1:11" x14ac:dyDescent="0.2">
      <c r="A12" s="1">
        <v>11.059200000000001</v>
      </c>
      <c r="C12" s="3">
        <f t="shared" si="0"/>
        <v>17</v>
      </c>
      <c r="D12" s="4">
        <f t="shared" si="1"/>
        <v>71</v>
      </c>
      <c r="E12" s="5">
        <f t="shared" si="2"/>
        <v>143</v>
      </c>
      <c r="F12" s="6">
        <f t="shared" si="3"/>
        <v>287</v>
      </c>
      <c r="H12" s="3">
        <f t="shared" si="4"/>
        <v>1141.046719004672</v>
      </c>
      <c r="I12" s="4">
        <f t="shared" si="5"/>
        <v>4567.1868760186881</v>
      </c>
      <c r="J12" s="5">
        <f t="shared" si="6"/>
        <v>9135.3737520373761</v>
      </c>
      <c r="K12" s="6">
        <f t="shared" si="7"/>
        <v>18271.747504074752</v>
      </c>
    </row>
  </sheetData>
  <mergeCells count="2">
    <mergeCell ref="C1:F1"/>
    <mergeCell ref="H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UART &amp; I2C CRYSTAL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SONGNGOC</dc:creator>
  <cp:lastModifiedBy>SONGNGOC</cp:lastModifiedBy>
  <dcterms:created xsi:type="dcterms:W3CDTF">2012-03-26T08:54:45Z</dcterms:created>
  <dcterms:modified xsi:type="dcterms:W3CDTF">2012-03-26T09:22:10Z</dcterms:modified>
</cp:coreProperties>
</file>