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현재_통합_문서" defaultThemeVersion="124226"/>
  <mc:AlternateContent xmlns:mc="http://schemas.openxmlformats.org/markup-compatibility/2006">
    <mc:Choice Requires="x15">
      <x15ac:absPath xmlns:x15ac="http://schemas.microsoft.com/office/spreadsheetml/2010/11/ac" url="E:\Project\hello_html\"/>
    </mc:Choice>
  </mc:AlternateContent>
  <bookViews>
    <workbookView xWindow="0" yWindow="0" windowWidth="19425" windowHeight="8925" tabRatio="859" activeTab="2"/>
  </bookViews>
  <sheets>
    <sheet name="겉표지" sheetId="36" r:id="rId1"/>
    <sheet name="개정이력" sheetId="34" r:id="rId2"/>
    <sheet name="WBS" sheetId="38" r:id="rId3"/>
  </sheets>
  <externalReferences>
    <externalReference r:id="rId4"/>
    <externalReference r:id="rId5"/>
    <externalReference r:id="rId6"/>
  </externalReferences>
  <definedNames>
    <definedName name="EI_A" localSheetId="2">IF( OR(AND(#REF!&lt;2,#REF!&gt;50), AND(AND(#REF!&gt;=2,#REF!&lt;=5), AND(#REF!&gt;= 20,#REF!&lt;= 50)), AND(#REF!&gt;5, AND(#REF!&gt;= 1,#REF!&lt;= 19)) ),1,0)</definedName>
    <definedName name="EI_A">IF( OR(AND(#REF!&lt;2,#REF!&gt;50), AND(AND(#REF!&gt;=2,#REF!&lt;=5), AND(#REF!&gt;= 20,#REF!&lt;= 50)), AND(#REF!&gt;5, AND(#REF!&gt;= 1,#REF!&lt;= 19)) ),1,0)</definedName>
    <definedName name="EI_C" localSheetId="2">IF( OR(AND(AND(#REF!&gt;=2,#REF!&lt;=5),#REF!&gt; 50), AND(#REF!&gt;5,#REF!&gt;=  20) ),1,0)</definedName>
    <definedName name="EI_C">IF( OR(AND(AND(#REF!&gt;=2,#REF!&lt;=5),#REF!&gt; 50), AND(#REF!&gt;5,#REF!&gt;=  20) ),1,0)</definedName>
    <definedName name="EI_first_row" localSheetId="2">#REF!</definedName>
    <definedName name="EI_first_row">#REF!</definedName>
    <definedName name="EI_Name" localSheetId="2">#REF!</definedName>
    <definedName name="EI_Name">#REF!</definedName>
    <definedName name="EI_S" localSheetId="2">IF( OR(AND(#REF!&lt;2, AND(#REF!&gt;= 1,#REF!&lt;= 50)), AND(AND(#REF!&gt;=2,#REF!&lt;=5), AND(#REF!&gt;= 1,#REF!&lt;= 19)) ),1,0)</definedName>
    <definedName name="EI_S">IF( OR(AND(#REF!&lt;2, AND(#REF!&gt;= 1,#REF!&lt;= 50)), AND(AND(#REF!&gt;=2,#REF!&lt;=5), AND(#REF!&gt;= 1,#REF!&lt;= 19)) ),1,0)</definedName>
    <definedName name="Entity_List" localSheetId="2">#REF!</definedName>
    <definedName name="Entity_List">#REF!</definedName>
    <definedName name="Est_Eff_MDay" localSheetId="2">[1]FPA!#REF!</definedName>
    <definedName name="Est_Eff_MDay">[1]FPA!#REF!</definedName>
    <definedName name="FT_A" localSheetId="2">IF( OR(AND(#REF!&lt;2,#REF!&gt;50), AND(AND(#REF!&gt;=2,#REF!&lt;=5), AND(#REF!&gt;= 20,#REF!&lt;= 50)), AND(#REF!&gt;5, AND(#REF!&gt;= 1,#REF!&lt;= 19)) ),1,0)</definedName>
    <definedName name="FT_A">IF( OR(AND(#REF!&lt;2,#REF!&gt;50), AND(AND(#REF!&gt;=2,#REF!&lt;=5), AND(#REF!&gt;= 20,#REF!&lt;= 50)), AND(#REF!&gt;5, AND(#REF!&gt;= 1,#REF!&lt;= 19)) ),1,0)</definedName>
    <definedName name="FT_C" localSheetId="2">IF( OR(AND(AND(#REF!&gt;=2,#REF!&lt;=5),#REF!&gt; 50), AND(#REF!&gt;5,#REF!&gt;=  20) ),1,0)</definedName>
    <definedName name="FT_C">IF( OR(AND(AND(#REF!&gt;=2,#REF!&lt;=5),#REF!&gt; 50), AND(#REF!&gt;5,#REF!&gt;=  20) ),1,0)</definedName>
    <definedName name="FT_S" localSheetId="2">IF( OR(AND(#REF!&lt;2, AND(#REF!&gt;= 1,#REF!&lt;= 50)), AND(AND(#REF!&gt;=2,#REF!&lt;=5), AND(#REF!&gt;= 1,#REF!&lt;= 19)) ),1,0)</definedName>
    <definedName name="FT_S">IF( OR(AND(#REF!&lt;2, AND(#REF!&gt;= 1,#REF!&lt;= 50)), AND(AND(#REF!&gt;=2,#REF!&lt;=5), AND(#REF!&gt;= 1,#REF!&lt;= 19)) ),1,0)</definedName>
    <definedName name="Function_List" localSheetId="2">#REF!</definedName>
    <definedName name="Function_List">#REF!</definedName>
    <definedName name="Index">'[2]Data Vol'!$B$6:$E$6816</definedName>
    <definedName name="IT_A" localSheetId="2">IF( OR(AND(#REF!&lt;2,#REF!&gt;15), AND(#REF!=2, AND(#REF!&gt;= 5,#REF!&lt;= 15)), AND(#REF!&gt;2, AND(#REF!&gt;=1,#REF!&lt;= 4)) ),1,0)</definedName>
    <definedName name="IT_A">IF( OR(AND(#REF!&lt;2,#REF!&gt;15), AND(#REF!=2, AND(#REF!&gt;= 5,#REF!&lt;= 15)), AND(#REF!&gt;2, AND(#REF!&gt;=1,#REF!&lt;= 4)) ),1,0)</definedName>
    <definedName name="IT_C" localSheetId="2">IF( OR(AND(#REF!=2,#REF!&gt; 15), AND(#REF!&gt;2,#REF!&gt;=  5) ),1,0)</definedName>
    <definedName name="IT_C">IF( OR(AND(#REF!=2,#REF!&gt; 15), AND(#REF!&gt;2,#REF!&gt;=  5) ),1,0)</definedName>
    <definedName name="IT_S" localSheetId="2">IF( OR(AND(#REF!&lt;2, AND(#REF!&gt;= 1,#REF!&lt;= 15)), AND(#REF!=2, AND(#REF!&gt;= 1,#REF!&lt;= 4)) ),1,0)</definedName>
    <definedName name="IT_S">IF( OR(AND(#REF!&lt;2, AND(#REF!&gt;= 1,#REF!&lt;= 15)), AND(#REF!=2, AND(#REF!&gt;= 1,#REF!&lt;= 4)) ),1,0)</definedName>
    <definedName name="itsa_ratio_nrec" localSheetId="2">[3]공수견적!#REF!</definedName>
    <definedName name="itsa_ratio_nrec">[3]공수견적!#REF!</definedName>
    <definedName name="itsa_ratio_rec" localSheetId="2">[1]순수개발!#REF!</definedName>
    <definedName name="itsa_ratio_rec">[1]순수개발!#REF!</definedName>
    <definedName name="LastRow" localSheetId="2">#REF!</definedName>
    <definedName name="LastRow">#REF!</definedName>
    <definedName name="Modifier" localSheetId="2">#REF!</definedName>
    <definedName name="Modifier">#REF!</definedName>
    <definedName name="OT_A" localSheetId="2">IF( OR(AND(#REF!&lt;2,#REF!&gt;19), AND(AND(#REF!&gt;=2,#REF!&lt;= 3), AND(#REF!&gt;= 6,#REF!&lt;= 19)), AND(#REF!&gt;3, AND(#REF!&gt;= 1,#REF!&lt;= 5)) ),1,0)</definedName>
    <definedName name="OT_A">IF( OR(AND(#REF!&lt;2,#REF!&gt;19), AND(AND(#REF!&gt;=2,#REF!&lt;= 3), AND(#REF!&gt;= 6,#REF!&lt;= 19)), AND(#REF!&gt;3, AND(#REF!&gt;= 1,#REF!&lt;= 5)) ),1,0)</definedName>
    <definedName name="OT_C" localSheetId="2">IF( OR(AND(AND(#REF!&gt;=2,#REF!&lt;=3),#REF!&gt; 19), AND(#REF!&gt;3,#REF!&gt;=  6) ),1,0)</definedName>
    <definedName name="OT_C">IF( OR(AND(AND(#REF!&gt;=2,#REF!&lt;=3),#REF!&gt; 19), AND(#REF!&gt;3,#REF!&gt;=  6) ),1,0)</definedName>
    <definedName name="OT_S" localSheetId="2">IF( OR(AND(#REF!&lt;2, AND(#REF!&gt;= 1,#REF!&lt;= 19)), AND(AND(#REF!&gt;=2,#REF!&lt;=3), AND(#REF!&gt;= 1,#REF!&lt;= 5)) ),1,0)</definedName>
    <definedName name="OT_S">IF( OR(AND(#REF!&lt;2, AND(#REF!&gt;= 1,#REF!&lt;= 19)), AND(AND(#REF!&gt;=2,#REF!&lt;=3), AND(#REF!&gt;= 1,#REF!&lt;= 5)) ),1,0)</definedName>
    <definedName name="_xlnm.Print_Area" localSheetId="2">WBS!$A$1:$N$172</definedName>
    <definedName name="QT_A" localSheetId="2">IF( OR(AND(#REF!&lt;2,#REF!&gt;19), AND(AND(#REF!&gt;=2,#REF!&lt;= 3), AND(#REF!&gt;= 6,#REF!&lt;= 19)), AND(#REF!&gt;3, AND(#REF!&gt;= 1,#REF!&lt;= 5)) ),1,0)</definedName>
    <definedName name="QT_A">IF( OR(AND(#REF!&lt;2,#REF!&gt;19), AND(AND(#REF!&gt;=2,#REF!&lt;= 3), AND(#REF!&gt;= 6,#REF!&lt;= 19)), AND(#REF!&gt;3, AND(#REF!&gt;= 1,#REF!&lt;= 5)) ),1,0)</definedName>
    <definedName name="QT_C" localSheetId="2">IF( OR(AND(AND(#REF!&gt;=2,#REF!&lt;=3),#REF!&gt; 19), AND(#REF!&gt;3,#REF!&gt;=  6) ),1,0)</definedName>
    <definedName name="QT_C">IF( OR(AND(AND(#REF!&gt;=2,#REF!&lt;=3),#REF!&gt; 19), AND(#REF!&gt;3,#REF!&gt;=  6) ),1,0)</definedName>
    <definedName name="QT_S" localSheetId="2">IF( OR(AND(#REF!&lt;2, AND(#REF!&gt;= 1,#REF!&lt;= 19)), AND(AND(#REF!&gt;=2,#REF!&lt;=3), AND(#REF!&gt;= 1,#REF!&lt;= 5)) ),1,0)</definedName>
    <definedName name="QT_S">IF( OR(AND(#REF!&lt;2, AND(#REF!&gt;= 1,#REF!&lt;= 19)), AND(AND(#REF!&gt;=2,#REF!&lt;=3), AND(#REF!&gt;= 1,#REF!&lt;= 5)) ),1,0)</definedName>
  </definedNames>
  <calcPr calcId="152511"/>
</workbook>
</file>

<file path=xl/calcChain.xml><?xml version="1.0" encoding="utf-8"?>
<calcChain xmlns="http://schemas.openxmlformats.org/spreadsheetml/2006/main">
  <c r="H42" i="38" l="1"/>
  <c r="J45" i="38" l="1"/>
  <c r="J37" i="38"/>
  <c r="L37" i="38" s="1"/>
  <c r="H41" i="38" l="1"/>
  <c r="H43" i="38" l="1"/>
  <c r="J41" i="38"/>
  <c r="J43" i="38" s="1"/>
  <c r="H44" i="38" s="1"/>
  <c r="J44" i="38" s="1"/>
  <c r="J8" i="38"/>
  <c r="I8" i="38"/>
  <c r="L27" i="38"/>
  <c r="L44" i="38" l="1"/>
  <c r="H48" i="38"/>
  <c r="L41" i="38"/>
  <c r="M27" i="38"/>
  <c r="L8" i="38"/>
  <c r="J28" i="38"/>
  <c r="H29" i="38" s="1"/>
  <c r="L6" i="38"/>
  <c r="J6" i="38"/>
  <c r="M8" i="38"/>
  <c r="K8" i="38"/>
  <c r="K6" i="38"/>
  <c r="M6" i="38" l="1"/>
  <c r="J46" i="38"/>
  <c r="H130" i="38" s="1"/>
  <c r="H46" i="38"/>
  <c r="L28" i="38"/>
  <c r="M28" i="38" s="1"/>
  <c r="J29" i="38"/>
  <c r="H30" i="38" s="1"/>
  <c r="J130" i="38" l="1"/>
  <c r="H131" i="38" s="1"/>
  <c r="J131" i="38" s="1"/>
  <c r="H132" i="38" s="1"/>
  <c r="J132" i="38" s="1"/>
  <c r="J48" i="38"/>
  <c r="L48" i="38" s="1"/>
  <c r="M48" i="38" s="1"/>
  <c r="H78" i="38"/>
  <c r="L46" i="38"/>
  <c r="M46" i="38" s="1"/>
  <c r="L45" i="38"/>
  <c r="M45" i="38" s="1"/>
  <c r="L29" i="38"/>
  <c r="M29" i="38" s="1"/>
  <c r="J30" i="38"/>
  <c r="H31" i="38" s="1"/>
  <c r="L130" i="38" l="1"/>
  <c r="H49" i="38"/>
  <c r="J78" i="38"/>
  <c r="L78" i="38" s="1"/>
  <c r="M78" i="38" s="1"/>
  <c r="L30" i="38"/>
  <c r="M30" i="38" s="1"/>
  <c r="J31" i="38"/>
  <c r="H34" i="38"/>
  <c r="K34" i="38" s="1"/>
  <c r="H32" i="38"/>
  <c r="J49" i="38" l="1"/>
  <c r="L49" i="38" s="1"/>
  <c r="M49" i="38" s="1"/>
  <c r="J33" i="38"/>
  <c r="L33" i="38" s="1"/>
  <c r="M33" i="38" s="1"/>
  <c r="J32" i="38"/>
  <c r="L32" i="38" s="1"/>
  <c r="H79" i="38"/>
  <c r="L31" i="38"/>
  <c r="M31" i="38" s="1"/>
  <c r="I6" i="38" s="1"/>
  <c r="H50" i="38" l="1"/>
  <c r="J35" i="38"/>
  <c r="L35" i="38" s="1"/>
  <c r="M35" i="38" s="1"/>
  <c r="J34" i="38"/>
  <c r="L34" i="38" s="1"/>
  <c r="J50" i="38"/>
  <c r="J79" i="38"/>
  <c r="J36" i="38" l="1"/>
  <c r="J39" i="38" s="1"/>
  <c r="H80" i="38"/>
  <c r="H51" i="38"/>
  <c r="L79" i="38"/>
  <c r="M79" i="38" s="1"/>
  <c r="L50" i="38"/>
  <c r="M50" i="38" s="1"/>
  <c r="L36" i="38" l="1"/>
  <c r="M36" i="38" s="1"/>
  <c r="J38" i="38"/>
  <c r="L39" i="38"/>
  <c r="M39" i="38" s="1"/>
  <c r="J40" i="38"/>
  <c r="J42" i="38" s="1"/>
  <c r="J80" i="38"/>
  <c r="J51" i="38"/>
  <c r="L51" i="38" s="1"/>
  <c r="M51" i="38" s="1"/>
  <c r="H38" i="38" l="1"/>
  <c r="K38" i="38" s="1"/>
  <c r="M37" i="38"/>
  <c r="L40" i="38"/>
  <c r="M40" i="38" s="1"/>
  <c r="L80" i="38"/>
  <c r="M80" i="38" s="1"/>
  <c r="H52" i="38"/>
  <c r="H81" i="38"/>
  <c r="L38" i="38" l="1"/>
  <c r="M41" i="38"/>
  <c r="J52" i="38"/>
  <c r="L52" i="38" s="1"/>
  <c r="M52" i="38" s="1"/>
  <c r="J81" i="38"/>
  <c r="L81" i="38" s="1"/>
  <c r="M81" i="38" s="1"/>
  <c r="L42" i="38" l="1"/>
  <c r="M42" i="38" s="1"/>
  <c r="H47" i="38"/>
  <c r="H82" i="38"/>
  <c r="H53" i="38"/>
  <c r="K47" i="38" l="1"/>
  <c r="J47" i="38"/>
  <c r="L47" i="38" s="1"/>
  <c r="J82" i="38"/>
  <c r="J53" i="38"/>
  <c r="L53" i="38" s="1"/>
  <c r="M53" i="38" s="1"/>
  <c r="L43" i="38" l="1"/>
  <c r="M43" i="38" s="1"/>
  <c r="H83" i="38"/>
  <c r="J83" i="38" s="1"/>
  <c r="H84" i="38" s="1"/>
  <c r="H54" i="38"/>
  <c r="L82" i="38"/>
  <c r="M82" i="38" s="1"/>
  <c r="L83" i="38" l="1"/>
  <c r="M83" i="38" s="1"/>
  <c r="J54" i="38"/>
  <c r="H55" i="38" l="1"/>
  <c r="J55" i="38" s="1"/>
  <c r="H56" i="38" s="1"/>
  <c r="J56" i="38" s="1"/>
  <c r="J84" i="38"/>
  <c r="L54" i="38"/>
  <c r="M54" i="38" s="1"/>
  <c r="H85" i="38" l="1"/>
  <c r="L84" i="38"/>
  <c r="M84" i="38" s="1"/>
  <c r="J85" i="38" l="1"/>
  <c r="H86" i="38" s="1"/>
  <c r="J86" i="38" s="1"/>
  <c r="H57" i="38"/>
  <c r="L56" i="38"/>
  <c r="M56" i="38" s="1"/>
  <c r="L55" i="38"/>
  <c r="M55" i="38" s="1"/>
  <c r="L85" i="38" l="1"/>
  <c r="M85" i="38" s="1"/>
  <c r="L86" i="38"/>
  <c r="M86" i="38" s="1"/>
  <c r="J57" i="38"/>
  <c r="H58" i="38" s="1"/>
  <c r="J58" i="38" s="1"/>
  <c r="L57" i="38" l="1"/>
  <c r="M57" i="38" s="1"/>
  <c r="H59" i="38"/>
  <c r="J59" i="38" s="1"/>
  <c r="H153" i="38" s="1"/>
  <c r="J153" i="38" s="1"/>
  <c r="H60" i="38" l="1"/>
  <c r="J60" i="38" s="1"/>
  <c r="H154" i="38" s="1"/>
  <c r="J154" i="38" s="1"/>
  <c r="H155" i="38" s="1"/>
  <c r="L59" i="38"/>
  <c r="M59" i="38" s="1"/>
  <c r="L58" i="38"/>
  <c r="M58" i="38" s="1"/>
  <c r="H61" i="38" l="1"/>
  <c r="L60" i="38"/>
  <c r="M60" i="38" s="1"/>
  <c r="J61" i="38" l="1"/>
  <c r="H62" i="38" s="1"/>
  <c r="J62" i="38" s="1"/>
  <c r="H63" i="38" s="1"/>
  <c r="J63" i="38" s="1"/>
  <c r="H156" i="38" s="1"/>
  <c r="J156" i="38" s="1"/>
  <c r="H87" i="38"/>
  <c r="L153" i="38"/>
  <c r="L61" i="38" l="1"/>
  <c r="M61" i="38" s="1"/>
  <c r="J87" i="38"/>
  <c r="H88" i="38" s="1"/>
  <c r="L154" i="38"/>
  <c r="J155" i="38"/>
  <c r="L155" i="38" s="1"/>
  <c r="H64" i="38"/>
  <c r="L62" i="38"/>
  <c r="M62" i="38" s="1"/>
  <c r="L87" i="38" l="1"/>
  <c r="M87" i="38" s="1"/>
  <c r="J88" i="38"/>
  <c r="H89" i="38" s="1"/>
  <c r="J64" i="38"/>
  <c r="L63" i="38"/>
  <c r="M63" i="38" s="1"/>
  <c r="L88" i="38" l="1"/>
  <c r="M88" i="38" s="1"/>
  <c r="J89" i="38"/>
  <c r="H90" i="38" s="1"/>
  <c r="H65" i="38"/>
  <c r="J65" i="38" s="1"/>
  <c r="H66" i="38" s="1"/>
  <c r="J66" i="38" s="1"/>
  <c r="L64" i="38"/>
  <c r="M64" i="38" s="1"/>
  <c r="L89" i="38" l="1"/>
  <c r="M89" i="38" s="1"/>
  <c r="J90" i="38"/>
  <c r="H91" i="38" s="1"/>
  <c r="L65" i="38"/>
  <c r="M65" i="38" s="1"/>
  <c r="H67" i="38"/>
  <c r="J67" i="38" s="1"/>
  <c r="L90" i="38" l="1"/>
  <c r="M90" i="38" s="1"/>
  <c r="J91" i="38"/>
  <c r="H92" i="38" s="1"/>
  <c r="H68" i="38"/>
  <c r="J68" i="38" s="1"/>
  <c r="L66" i="38"/>
  <c r="M66" i="38" s="1"/>
  <c r="J92" i="38" l="1"/>
  <c r="H93" i="38" s="1"/>
  <c r="L91" i="38"/>
  <c r="M91" i="38" s="1"/>
  <c r="H69" i="38"/>
  <c r="H157" i="38"/>
  <c r="J157" i="38" s="1"/>
  <c r="L67" i="38"/>
  <c r="M67" i="38" s="1"/>
  <c r="L92" i="38" l="1"/>
  <c r="M92" i="38" s="1"/>
  <c r="J93" i="38"/>
  <c r="H94" i="38" s="1"/>
  <c r="L68" i="38"/>
  <c r="M68" i="38" s="1"/>
  <c r="J69" i="38"/>
  <c r="L93" i="38" l="1"/>
  <c r="M93" i="38" s="1"/>
  <c r="J94" i="38"/>
  <c r="H95" i="38" s="1"/>
  <c r="H70" i="38"/>
  <c r="J70" i="38" s="1"/>
  <c r="H71" i="38" s="1"/>
  <c r="L69" i="38"/>
  <c r="M69" i="38" s="1"/>
  <c r="L94" i="38" l="1"/>
  <c r="M94" i="38" s="1"/>
  <c r="J95" i="38"/>
  <c r="H96" i="38" s="1"/>
  <c r="L70" i="38"/>
  <c r="M70" i="38" s="1"/>
  <c r="J71" i="38"/>
  <c r="H72" i="38" s="1"/>
  <c r="J72" i="38" s="1"/>
  <c r="L95" i="38" l="1"/>
  <c r="M95" i="38" s="1"/>
  <c r="J96" i="38"/>
  <c r="H97" i="38" s="1"/>
  <c r="L71" i="38"/>
  <c r="M71" i="38" s="1"/>
  <c r="L96" i="38" l="1"/>
  <c r="M96" i="38" s="1"/>
  <c r="J97" i="38"/>
  <c r="H98" i="38" s="1"/>
  <c r="L157" i="38"/>
  <c r="H73" i="38"/>
  <c r="J73" i="38" s="1"/>
  <c r="L72" i="38"/>
  <c r="M72" i="38" s="1"/>
  <c r="L97" i="38" l="1"/>
  <c r="M97" i="38" s="1"/>
  <c r="J98" i="38"/>
  <c r="H99" i="38" s="1"/>
  <c r="L156" i="38"/>
  <c r="H74" i="38"/>
  <c r="L73" i="38"/>
  <c r="M73" i="38" s="1"/>
  <c r="L98" i="38" l="1"/>
  <c r="M98" i="38" s="1"/>
  <c r="J99" i="38"/>
  <c r="H100" i="38" s="1"/>
  <c r="J74" i="38"/>
  <c r="H75" i="38" s="1"/>
  <c r="J75" i="38" s="1"/>
  <c r="L99" i="38" l="1"/>
  <c r="M99" i="38" s="1"/>
  <c r="J100" i="38"/>
  <c r="H101" i="38" s="1"/>
  <c r="H76" i="38"/>
  <c r="J76" i="38" s="1"/>
  <c r="H158" i="38" s="1"/>
  <c r="L74" i="38"/>
  <c r="M74" i="38" s="1"/>
  <c r="L75" i="38"/>
  <c r="M75" i="38" s="1"/>
  <c r="L100" i="38" l="1"/>
  <c r="M100" i="38" s="1"/>
  <c r="J101" i="38"/>
  <c r="H102" i="38" s="1"/>
  <c r="J158" i="38"/>
  <c r="L158" i="38" s="1"/>
  <c r="J77" i="38"/>
  <c r="H77" i="38"/>
  <c r="K77" i="38" s="1"/>
  <c r="L76" i="38"/>
  <c r="M76" i="38" s="1"/>
  <c r="L101" i="38" l="1"/>
  <c r="M101" i="38" s="1"/>
  <c r="J102" i="38"/>
  <c r="H103" i="38" s="1"/>
  <c r="L77" i="38"/>
  <c r="L102" i="38" l="1"/>
  <c r="M102" i="38" s="1"/>
  <c r="J103" i="38"/>
  <c r="H104" i="38" s="1"/>
  <c r="L103" i="38" l="1"/>
  <c r="M103" i="38" s="1"/>
  <c r="J104" i="38"/>
  <c r="H105" i="38" s="1"/>
  <c r="J105" i="38" l="1"/>
  <c r="H106" i="38" s="1"/>
  <c r="L104" i="38"/>
  <c r="M104" i="38" s="1"/>
  <c r="L105" i="38" l="1"/>
  <c r="M105" i="38" s="1"/>
  <c r="J106" i="38"/>
  <c r="H107" i="38" s="1"/>
  <c r="L106" i="38" l="1"/>
  <c r="M106" i="38" s="1"/>
  <c r="J107" i="38"/>
  <c r="H108" i="38" s="1"/>
  <c r="L107" i="38" l="1"/>
  <c r="M107" i="38" s="1"/>
  <c r="J108" i="38"/>
  <c r="H109" i="38" s="1"/>
  <c r="L108" i="38" l="1"/>
  <c r="M108" i="38" s="1"/>
  <c r="J109" i="38"/>
  <c r="H110" i="38" s="1"/>
  <c r="L109" i="38" l="1"/>
  <c r="M109" i="38" s="1"/>
  <c r="J110" i="38"/>
  <c r="H111" i="38" s="1"/>
  <c r="L110" i="38" l="1"/>
  <c r="M110" i="38" s="1"/>
  <c r="J111" i="38"/>
  <c r="H112" i="38" s="1"/>
  <c r="L111" i="38" l="1"/>
  <c r="M111" i="38" s="1"/>
  <c r="J112" i="38"/>
  <c r="H113" i="38" s="1"/>
  <c r="L112" i="38" l="1"/>
  <c r="M112" i="38" s="1"/>
  <c r="J113" i="38"/>
  <c r="H114" i="38" s="1"/>
  <c r="L113" i="38" l="1"/>
  <c r="M113" i="38" s="1"/>
  <c r="J114" i="38"/>
  <c r="H115" i="38" s="1"/>
  <c r="L114" i="38" l="1"/>
  <c r="M114" i="38" s="1"/>
  <c r="J115" i="38"/>
  <c r="H116" i="38" s="1"/>
  <c r="L115" i="38" l="1"/>
  <c r="M115" i="38" s="1"/>
  <c r="J116" i="38"/>
  <c r="H117" i="38" s="1"/>
  <c r="L116" i="38" l="1"/>
  <c r="M116" i="38" s="1"/>
  <c r="J117" i="38"/>
  <c r="H118" i="38" s="1"/>
  <c r="L117" i="38" l="1"/>
  <c r="M117" i="38" s="1"/>
  <c r="J118" i="38"/>
  <c r="H119" i="38" s="1"/>
  <c r="L118" i="38" l="1"/>
  <c r="M118" i="38" s="1"/>
  <c r="J119" i="38"/>
  <c r="H120" i="38" s="1"/>
  <c r="L119" i="38" l="1"/>
  <c r="M119" i="38" s="1"/>
  <c r="J120" i="38"/>
  <c r="H121" i="38" s="1"/>
  <c r="L120" i="38" l="1"/>
  <c r="M120" i="38" s="1"/>
  <c r="J121" i="38"/>
  <c r="H122" i="38" s="1"/>
  <c r="L121" i="38" l="1"/>
  <c r="M121" i="38" s="1"/>
  <c r="J122" i="38"/>
  <c r="H123" i="38" s="1"/>
  <c r="L122" i="38" l="1"/>
  <c r="M122" i="38" s="1"/>
  <c r="J123" i="38"/>
  <c r="H124" i="38" s="1"/>
  <c r="L123" i="38" l="1"/>
  <c r="M123" i="38" s="1"/>
  <c r="J124" i="38"/>
  <c r="H125" i="38" s="1"/>
  <c r="L124" i="38" l="1"/>
  <c r="M124" i="38" s="1"/>
  <c r="J125" i="38"/>
  <c r="L125" i="38" s="1"/>
  <c r="M125" i="38" s="1"/>
  <c r="L132" i="38"/>
  <c r="H126" i="38" l="1"/>
  <c r="L131" i="38"/>
  <c r="M131" i="38" s="1"/>
  <c r="J126" i="38" l="1"/>
  <c r="L126" i="38" s="1"/>
  <c r="M126" i="38" s="1"/>
  <c r="H127" i="38" l="1"/>
  <c r="J127" i="38" l="1"/>
  <c r="L127" i="38" s="1"/>
  <c r="M127" i="38" s="1"/>
  <c r="H128" i="38" l="1"/>
  <c r="J128" i="38" l="1"/>
  <c r="L128" i="38" s="1"/>
  <c r="M128" i="38" s="1"/>
  <c r="H129" i="38"/>
  <c r="H133" i="38" l="1"/>
  <c r="J129" i="38"/>
  <c r="K129" i="38"/>
  <c r="J133" i="38" l="1"/>
  <c r="H134" i="38" s="1"/>
  <c r="J134" i="38" s="1"/>
  <c r="H135" i="38" s="1"/>
  <c r="J135" i="38" s="1"/>
  <c r="L129" i="38"/>
  <c r="L133" i="38" l="1"/>
  <c r="M133" i="38" s="1"/>
  <c r="L134" i="38"/>
  <c r="M134" i="38" s="1"/>
  <c r="L135" i="38"/>
  <c r="M135" i="38" s="1"/>
  <c r="H136" i="38"/>
  <c r="J136" i="38" l="1"/>
  <c r="H137" i="38" s="1"/>
  <c r="J137" i="38" s="1"/>
  <c r="L137" i="38" s="1"/>
  <c r="M137" i="38" s="1"/>
  <c r="L136" i="38" l="1"/>
  <c r="M136" i="38" s="1"/>
  <c r="H138" i="38"/>
  <c r="J138" i="38" s="1"/>
  <c r="H139" i="38" s="1"/>
  <c r="J139" i="38" s="1"/>
  <c r="H140" i="38" s="1"/>
  <c r="L138" i="38" l="1"/>
  <c r="M138" i="38" s="1"/>
  <c r="J140" i="38"/>
  <c r="H141" i="38" s="1"/>
  <c r="L139" i="38"/>
  <c r="M139" i="38" s="1"/>
  <c r="L140" i="38" l="1"/>
  <c r="M140" i="38" s="1"/>
  <c r="J141" i="38"/>
  <c r="H142" i="38" s="1"/>
  <c r="L141" i="38" l="1"/>
  <c r="M141" i="38" s="1"/>
  <c r="J142" i="38"/>
  <c r="H143" i="38" s="1"/>
  <c r="L142" i="38" l="1"/>
  <c r="M142" i="38" s="1"/>
  <c r="J143" i="38"/>
  <c r="H144" i="38" s="1"/>
  <c r="L143" i="38" l="1"/>
  <c r="M143" i="38" s="1"/>
  <c r="J144" i="38"/>
  <c r="H145" i="38" s="1"/>
  <c r="J145" i="38" l="1"/>
  <c r="H146" i="38" s="1"/>
  <c r="L144" i="38"/>
  <c r="M144" i="38" s="1"/>
  <c r="J146" i="38" l="1"/>
  <c r="H147" i="38" s="1"/>
  <c r="H148" i="38" s="1"/>
  <c r="L145" i="38"/>
  <c r="M145" i="38" s="1"/>
  <c r="J147" i="38" l="1"/>
  <c r="K148" i="38"/>
  <c r="L146" i="38"/>
  <c r="M146" i="38" s="1"/>
  <c r="J148" i="38" l="1"/>
  <c r="L148" i="38" s="1"/>
  <c r="H149" i="38"/>
  <c r="L147" i="38"/>
  <c r="M147" i="38" s="1"/>
  <c r="J149" i="38" l="1"/>
  <c r="H150" i="38" s="1"/>
  <c r="J150" i="38" s="1"/>
  <c r="L149" i="38" l="1"/>
  <c r="M149" i="38" s="1"/>
  <c r="L150" i="38"/>
  <c r="M150" i="38" s="1"/>
  <c r="H151" i="38" l="1"/>
  <c r="H152" i="38" s="1"/>
  <c r="J151" i="38" l="1"/>
  <c r="K152" i="38"/>
  <c r="H159" i="38" l="1"/>
  <c r="J159" i="38" s="1"/>
  <c r="H160" i="38" s="1"/>
  <c r="J152" i="38"/>
  <c r="L152" i="38" s="1"/>
  <c r="L151" i="38"/>
  <c r="M151" i="38" s="1"/>
  <c r="J160" i="38" l="1"/>
  <c r="H162" i="38" s="1"/>
  <c r="J162" i="38" s="1"/>
  <c r="L159" i="38"/>
  <c r="H161" i="38"/>
  <c r="K161" i="38" s="1"/>
  <c r="H163" i="38" l="1"/>
  <c r="J163" i="38" s="1"/>
  <c r="H164" i="38"/>
  <c r="L160" i="38"/>
  <c r="L161" i="38" s="1"/>
  <c r="J161" i="38"/>
  <c r="L162" i="38" l="1"/>
  <c r="M162" i="38" s="1"/>
  <c r="J164" i="38" l="1"/>
  <c r="L164" i="38" s="1"/>
  <c r="M164" i="38" s="1"/>
  <c r="H165" i="38"/>
  <c r="J165" i="38" l="1"/>
  <c r="H166" i="38" s="1"/>
  <c r="J166" i="38" l="1"/>
  <c r="H167" i="38" s="1"/>
  <c r="L165" i="38"/>
  <c r="M165" i="38" s="1"/>
  <c r="J167" i="38" l="1"/>
  <c r="H168" i="38" s="1"/>
  <c r="L166" i="38"/>
  <c r="M166" i="38" s="1"/>
  <c r="J168" i="38" l="1"/>
  <c r="H169" i="38" s="1"/>
  <c r="L167" i="38"/>
  <c r="M167" i="38" s="1"/>
  <c r="J169" i="38" l="1"/>
  <c r="H170" i="38" s="1"/>
  <c r="L168" i="38"/>
  <c r="M168" i="38" s="1"/>
  <c r="L169" i="38" l="1"/>
  <c r="M169" i="38" s="1"/>
  <c r="J170" i="38"/>
  <c r="J171" i="38" s="1"/>
  <c r="H171" i="38"/>
  <c r="L170" i="38" l="1"/>
  <c r="M170" i="38" s="1"/>
  <c r="K171" i="38"/>
  <c r="L171" i="38"/>
  <c r="L172" i="38" s="1"/>
</calcChain>
</file>

<file path=xl/comments1.xml><?xml version="1.0" encoding="utf-8"?>
<comments xmlns="http://schemas.openxmlformats.org/spreadsheetml/2006/main">
  <authors>
    <author>박양배</author>
    <author>bambae</author>
  </authors>
  <commentList>
    <comment ref="I11" authorId="0" shapeId="0">
      <text>
        <r>
          <rPr>
            <b/>
            <sz val="9"/>
            <color indexed="81"/>
            <rFont val="돋움"/>
            <family val="3"/>
            <charset val="129"/>
          </rPr>
          <t>PMO:</t>
        </r>
        <r>
          <rPr>
            <sz val="9"/>
            <color indexed="81"/>
            <rFont val="돋움"/>
            <family val="3"/>
            <charset val="129"/>
          </rPr>
          <t xml:space="preserve"> 
1. 일정표 시작일 입력 시 날짜 자동 구성</t>
        </r>
        <r>
          <rPr>
            <sz val="9"/>
            <color indexed="81"/>
            <rFont val="Tahoma"/>
            <family val="2"/>
          </rPr>
          <t xml:space="preserve">
</t>
        </r>
        <r>
          <rPr>
            <sz val="9"/>
            <color indexed="81"/>
            <rFont val="돋움"/>
            <family val="3"/>
            <charset val="129"/>
          </rPr>
          <t>2. 일정표 시작일의 기준은 해당주의 월요일이어야 함</t>
        </r>
      </text>
    </comment>
    <comment ref="K24" authorId="1" shapeId="0">
      <text>
        <r>
          <rPr>
            <sz val="9"/>
            <color indexed="81"/>
            <rFont val="돋움"/>
            <family val="3"/>
            <charset val="129"/>
          </rPr>
          <t>자동계산</t>
        </r>
      </text>
    </comment>
    <comment ref="L24" authorId="1" shapeId="0">
      <text>
        <r>
          <rPr>
            <sz val="9"/>
            <color indexed="81"/>
            <rFont val="돋움"/>
            <family val="3"/>
            <charset val="129"/>
          </rPr>
          <t>자동계산</t>
        </r>
      </text>
    </comment>
    <comment ref="H26" authorId="0" shapeId="0">
      <text>
        <r>
          <rPr>
            <b/>
            <sz val="9"/>
            <color indexed="81"/>
            <rFont val="Tahoma"/>
            <family val="2"/>
          </rPr>
          <t>PMO:</t>
        </r>
        <r>
          <rPr>
            <sz val="9"/>
            <color indexed="81"/>
            <rFont val="Tahoma"/>
            <family val="2"/>
          </rPr>
          <t xml:space="preserve">
</t>
        </r>
        <r>
          <rPr>
            <sz val="9"/>
            <color indexed="81"/>
            <rFont val="돋움"/>
            <family val="3"/>
            <charset val="129"/>
          </rPr>
          <t>시작일과 종료일 기재시 자동으로 일정표에 표시</t>
        </r>
      </text>
    </comment>
  </commentList>
</comments>
</file>

<file path=xl/sharedStrings.xml><?xml version="1.0" encoding="utf-8"?>
<sst xmlns="http://schemas.openxmlformats.org/spreadsheetml/2006/main" count="524" uniqueCount="252">
  <si>
    <t>착수</t>
    <phoneticPr fontId="8" type="noConversion"/>
  </si>
  <si>
    <t>WBS</t>
    <phoneticPr fontId="8" type="noConversion"/>
  </si>
  <si>
    <t>분석</t>
    <phoneticPr fontId="8" type="noConversion"/>
  </si>
  <si>
    <t>설계</t>
    <phoneticPr fontId="8" type="noConversion"/>
  </si>
  <si>
    <t>단계</t>
    <phoneticPr fontId="8" type="noConversion"/>
  </si>
  <si>
    <t>진행율</t>
    <phoneticPr fontId="8" type="noConversion"/>
  </si>
  <si>
    <t>종료일</t>
    <phoneticPr fontId="8" type="noConversion"/>
  </si>
  <si>
    <t>담당자</t>
    <phoneticPr fontId="8" type="noConversion"/>
  </si>
  <si>
    <t>산출물</t>
    <phoneticPr fontId="8" type="noConversion"/>
  </si>
  <si>
    <t>작업일정</t>
    <phoneticPr fontId="8" type="noConversion"/>
  </si>
  <si>
    <t>시작일</t>
    <phoneticPr fontId="8" type="noConversion"/>
  </si>
  <si>
    <t>사전 이해</t>
    <phoneticPr fontId="8" type="noConversion"/>
  </si>
  <si>
    <t>내부 Kick-off</t>
    <phoneticPr fontId="8" type="noConversion"/>
  </si>
  <si>
    <t>프로젝트 수행 계획</t>
    <phoneticPr fontId="8" type="noConversion"/>
  </si>
  <si>
    <t>산출물 목록 정의</t>
    <phoneticPr fontId="8" type="noConversion"/>
  </si>
  <si>
    <t>프로젝트 일정계획 수립</t>
    <phoneticPr fontId="8" type="noConversion"/>
  </si>
  <si>
    <t>수행계획서 작성</t>
    <phoneticPr fontId="8" type="noConversion"/>
  </si>
  <si>
    <t>프로젝트 런칭</t>
    <phoneticPr fontId="8" type="noConversion"/>
  </si>
  <si>
    <t>착수보고 (Kick-off)</t>
    <phoneticPr fontId="8" type="noConversion"/>
  </si>
  <si>
    <t>단위 테스트</t>
    <phoneticPr fontId="8" type="noConversion"/>
  </si>
  <si>
    <t>오류 및 수정작업</t>
    <phoneticPr fontId="8" type="noConversion"/>
  </si>
  <si>
    <t>베타 오픈</t>
    <phoneticPr fontId="8" type="noConversion"/>
  </si>
  <si>
    <t>공식 오픈</t>
    <phoneticPr fontId="8" type="noConversion"/>
  </si>
  <si>
    <t>검수 및 완료보고</t>
    <phoneticPr fontId="8" type="noConversion"/>
  </si>
  <si>
    <t>완료 보고</t>
    <phoneticPr fontId="8" type="noConversion"/>
  </si>
  <si>
    <t>교육 및 산출물</t>
    <phoneticPr fontId="8" type="noConversion"/>
  </si>
  <si>
    <t>담당자 교육</t>
    <phoneticPr fontId="8" type="noConversion"/>
  </si>
  <si>
    <t>일정 시작일 :</t>
    <phoneticPr fontId="8" type="noConversion"/>
  </si>
  <si>
    <t>H/W, N/W구성방안</t>
  </si>
  <si>
    <t>WBS</t>
    <phoneticPr fontId="30" type="noConversion"/>
  </si>
  <si>
    <t>개정이력</t>
  </si>
  <si>
    <t>버전</t>
  </si>
  <si>
    <t>변경 내용</t>
  </si>
  <si>
    <t>변경일</t>
  </si>
  <si>
    <t>작성자</t>
  </si>
  <si>
    <t>승인자</t>
  </si>
  <si>
    <t>최초 제정</t>
    <phoneticPr fontId="52" type="noConversion"/>
  </si>
  <si>
    <t>요구사항 분석</t>
    <phoneticPr fontId="30" type="noConversion"/>
  </si>
  <si>
    <t>요구사항 정의</t>
    <phoneticPr fontId="30" type="noConversion"/>
  </si>
  <si>
    <t>요구사항 정의서</t>
    <phoneticPr fontId="30" type="noConversion"/>
  </si>
  <si>
    <t>Main Task</t>
    <phoneticPr fontId="30" type="noConversion"/>
  </si>
  <si>
    <t>Sub Task</t>
    <phoneticPr fontId="30" type="noConversion"/>
  </si>
  <si>
    <t>메뉴 정의</t>
    <phoneticPr fontId="30" type="noConversion"/>
  </si>
  <si>
    <t>구현</t>
    <phoneticPr fontId="30" type="noConversion"/>
  </si>
  <si>
    <t>기능정의서</t>
    <phoneticPr fontId="30" type="noConversion"/>
  </si>
  <si>
    <t>WBS</t>
    <phoneticPr fontId="30" type="noConversion"/>
  </si>
  <si>
    <t>분석</t>
    <phoneticPr fontId="30" type="noConversion"/>
  </si>
  <si>
    <t>기초설계</t>
    <phoneticPr fontId="30" type="noConversion"/>
  </si>
  <si>
    <t>개발소스</t>
    <phoneticPr fontId="30" type="noConversion"/>
  </si>
  <si>
    <t>시스템정의서</t>
    <phoneticPr fontId="30" type="noConversion"/>
  </si>
  <si>
    <t>인터페이스 정의서</t>
    <phoneticPr fontId="30" type="noConversion"/>
  </si>
  <si>
    <t>프로그램 설계</t>
    <phoneticPr fontId="30" type="noConversion"/>
  </si>
  <si>
    <t>인터페이스 설계</t>
    <phoneticPr fontId="30" type="noConversion"/>
  </si>
  <si>
    <t>데이터베이스 설계</t>
    <phoneticPr fontId="30" type="noConversion"/>
  </si>
  <si>
    <t>개발구조 정의서</t>
    <phoneticPr fontId="30" type="noConversion"/>
  </si>
  <si>
    <t>PSD</t>
    <phoneticPr fontId="30" type="noConversion"/>
  </si>
  <si>
    <t>종료</t>
    <phoneticPr fontId="30" type="noConversion"/>
  </si>
  <si>
    <t>산출물목록</t>
    <phoneticPr fontId="30" type="noConversion"/>
  </si>
  <si>
    <t>프로세스 설계</t>
    <phoneticPr fontId="30" type="noConversion"/>
  </si>
  <si>
    <t>플로우차트 작성</t>
    <phoneticPr fontId="30" type="noConversion"/>
  </si>
  <si>
    <t>화면설계</t>
    <phoneticPr fontId="30" type="noConversion"/>
  </si>
  <si>
    <t>MobileApp 화면설계</t>
    <phoneticPr fontId="30" type="noConversion"/>
  </si>
  <si>
    <t>MobileApp 화면설계서</t>
    <phoneticPr fontId="30" type="noConversion"/>
  </si>
  <si>
    <t>그랜드 오픈</t>
    <phoneticPr fontId="8" type="noConversion"/>
  </si>
  <si>
    <t>Mobile App 개발</t>
    <phoneticPr fontId="8" type="noConversion"/>
  </si>
  <si>
    <t>착수보고서</t>
    <phoneticPr fontId="30" type="noConversion"/>
  </si>
  <si>
    <t>통합테스트 결과 반영</t>
    <phoneticPr fontId="30" type="noConversion"/>
  </si>
  <si>
    <t>프로세스정의서</t>
    <phoneticPr fontId="30" type="noConversion"/>
  </si>
  <si>
    <t>예상종료일</t>
    <phoneticPr fontId="30" type="noConversion"/>
  </si>
  <si>
    <t>상담사 Web 개발</t>
    <phoneticPr fontId="30" type="noConversion"/>
  </si>
  <si>
    <t>관리자 Web 개발</t>
    <phoneticPr fontId="30" type="noConversion"/>
  </si>
  <si>
    <t>김정우</t>
    <phoneticPr fontId="52" type="noConversion"/>
  </si>
  <si>
    <t>상담사개발</t>
    <phoneticPr fontId="8" type="noConversion"/>
  </si>
  <si>
    <t>관리자개발</t>
    <phoneticPr fontId="8" type="noConversion"/>
  </si>
  <si>
    <t>구현</t>
    <phoneticPr fontId="8" type="noConversion"/>
  </si>
  <si>
    <t>종료</t>
    <phoneticPr fontId="8" type="noConversion"/>
  </si>
  <si>
    <t>단위테스트 1차</t>
    <phoneticPr fontId="8" type="noConversion"/>
  </si>
  <si>
    <t>통합테스트 수행</t>
    <phoneticPr fontId="8" type="noConversion"/>
  </si>
  <si>
    <t>통합 테스트</t>
    <phoneticPr fontId="8" type="noConversion"/>
  </si>
  <si>
    <t>통합테스트 계획서</t>
    <phoneticPr fontId="30" type="noConversion"/>
  </si>
  <si>
    <t>인수 테스트 수행</t>
    <phoneticPr fontId="8" type="noConversion"/>
  </si>
  <si>
    <t>인수 테스트 결과반영</t>
    <phoneticPr fontId="8" type="noConversion"/>
  </si>
  <si>
    <t>검수확인서, 완료 보고서</t>
    <phoneticPr fontId="8" type="noConversion"/>
  </si>
  <si>
    <t>통합테스트 결과서</t>
    <phoneticPr fontId="30" type="noConversion"/>
  </si>
  <si>
    <t>NO</t>
    <phoneticPr fontId="8" type="noConversion"/>
  </si>
  <si>
    <t>상담사WEB, 관리자WEB 화면설계</t>
    <phoneticPr fontId="30" type="noConversion"/>
  </si>
  <si>
    <t>설치가이드, 개발 환경 가이드</t>
    <phoneticPr fontId="30" type="noConversion"/>
  </si>
  <si>
    <t>데이터베이스 정의서</t>
    <phoneticPr fontId="30" type="noConversion"/>
  </si>
  <si>
    <t>인수테스트 결과서</t>
    <phoneticPr fontId="30" type="noConversion"/>
  </si>
  <si>
    <t>인수테스트 계획서</t>
    <phoneticPr fontId="30" type="noConversion"/>
  </si>
  <si>
    <t>프로젝트 수행 계획서</t>
    <phoneticPr fontId="8" type="noConversion"/>
  </si>
  <si>
    <t>로그인</t>
  </si>
  <si>
    <t>아이디/비밀번호 찾기</t>
  </si>
  <si>
    <t>홈</t>
  </si>
  <si>
    <t>상담내역</t>
  </si>
  <si>
    <t>심리검사</t>
  </si>
  <si>
    <t>상담예정 내역</t>
  </si>
  <si>
    <t>스케줄</t>
  </si>
  <si>
    <t>쪽지</t>
  </si>
  <si>
    <t>상담관리</t>
  </si>
  <si>
    <t>상담관리</t>
    <phoneticPr fontId="30" type="noConversion"/>
  </si>
  <si>
    <t>통계리포트</t>
  </si>
  <si>
    <t>정산리포트</t>
  </si>
  <si>
    <t>리포트</t>
  </si>
  <si>
    <t>고객센터</t>
    <phoneticPr fontId="30" type="noConversion"/>
  </si>
  <si>
    <t>공지사항</t>
  </si>
  <si>
    <t>서비스 이용약관</t>
  </si>
  <si>
    <t>개인정보 취급방침</t>
  </si>
  <si>
    <t>문의하기</t>
  </si>
  <si>
    <t>상담사 등록 신청</t>
  </si>
  <si>
    <t>내정보</t>
  </si>
  <si>
    <t>내 정보 수정</t>
    <phoneticPr fontId="30" type="noConversion"/>
  </si>
  <si>
    <t>모바일 Web 개발</t>
    <phoneticPr fontId="30" type="noConversion"/>
  </si>
  <si>
    <t>예치금 충전</t>
  </si>
  <si>
    <t>가입회원</t>
  </si>
  <si>
    <t>상담사</t>
  </si>
  <si>
    <t>기업</t>
  </si>
  <si>
    <t>상담센터</t>
  </si>
  <si>
    <t>상담사 승인</t>
  </si>
  <si>
    <t>상담사 정보 변경 승인</t>
  </si>
  <si>
    <t>홍보 페이지 승인</t>
  </si>
  <si>
    <t>예약관리</t>
  </si>
  <si>
    <t>상담사 전체 스케쥴</t>
  </si>
  <si>
    <t>만족도평가 관리</t>
  </si>
  <si>
    <t>푸시관리</t>
  </si>
  <si>
    <t>버전관리</t>
  </si>
  <si>
    <t>심리검사 관리</t>
  </si>
  <si>
    <t>문진관리</t>
  </si>
  <si>
    <t>인트로 페이지 편집</t>
  </si>
  <si>
    <t>홍보 페이지</t>
  </si>
  <si>
    <t>결제 관리</t>
  </si>
  <si>
    <t>예치금 관리</t>
  </si>
  <si>
    <t>기업 상담권 관리</t>
  </si>
  <si>
    <t>R 상담권 관리</t>
  </si>
  <si>
    <t>하트관리</t>
  </si>
  <si>
    <t>FAQ</t>
  </si>
  <si>
    <t>1:1 문의</t>
  </si>
  <si>
    <t>쪽지 관리</t>
  </si>
  <si>
    <t>정산 데이터</t>
  </si>
  <si>
    <t>상담사 정산</t>
  </si>
  <si>
    <t>상담센터 정산</t>
  </si>
  <si>
    <t>기업정산</t>
  </si>
  <si>
    <t>수익분배 비율</t>
  </si>
  <si>
    <t>회원통계</t>
  </si>
  <si>
    <t>로그인 통계</t>
  </si>
  <si>
    <t>상담통계</t>
  </si>
  <si>
    <t>검사통계</t>
  </si>
  <si>
    <t>서비스 활동 통계</t>
  </si>
  <si>
    <t>상담사 순위</t>
  </si>
  <si>
    <t>검색통계</t>
  </si>
  <si>
    <t>접속 디바이스</t>
  </si>
  <si>
    <t>메인</t>
  </si>
  <si>
    <t>회원관리</t>
  </si>
  <si>
    <t>기업 페이지</t>
  </si>
  <si>
    <t>통계</t>
  </si>
  <si>
    <t>상담 내역</t>
  </si>
  <si>
    <t>승인 신청 관리</t>
  </si>
  <si>
    <t>운영관리</t>
  </si>
  <si>
    <t>컨텐츠 관리</t>
  </si>
  <si>
    <t>결제/상담권 관리</t>
  </si>
  <si>
    <t>CS 관리</t>
  </si>
  <si>
    <t>정산</t>
  </si>
  <si>
    <t>통계 관리</t>
  </si>
  <si>
    <t>계정 관리</t>
  </si>
  <si>
    <t>기업/보험사용 Admin</t>
  </si>
  <si>
    <t>센터용 Admin</t>
  </si>
  <si>
    <t>이메일 양식</t>
  </si>
  <si>
    <t>예상기간
(일)</t>
    <phoneticPr fontId="8" type="noConversion"/>
  </si>
  <si>
    <t>실제기간
(일)</t>
    <phoneticPr fontId="8" type="noConversion"/>
  </si>
  <si>
    <t xml:space="preserve">MobileApp 디자인 </t>
    <phoneticPr fontId="30" type="noConversion"/>
  </si>
  <si>
    <t xml:space="preserve">상담사Web 디자인 </t>
    <phoneticPr fontId="30" type="noConversion"/>
  </si>
  <si>
    <t>MobileApp 디자인 작업</t>
    <phoneticPr fontId="30" type="noConversion"/>
  </si>
  <si>
    <t>상담사Web 디자인 작업</t>
    <phoneticPr fontId="30" type="noConversion"/>
  </si>
  <si>
    <t>단위테스트 2차</t>
    <phoneticPr fontId="30" type="noConversion"/>
  </si>
  <si>
    <t>가이드 작성</t>
    <phoneticPr fontId="30" type="noConversion"/>
  </si>
  <si>
    <t>사용자, 운영자 매뉴얼</t>
    <phoneticPr fontId="8" type="noConversion"/>
  </si>
  <si>
    <t>매뉴얼 작성</t>
    <phoneticPr fontId="8" type="noConversion"/>
  </si>
  <si>
    <t>실제진척율</t>
    <phoneticPr fontId="8" type="noConversion"/>
  </si>
  <si>
    <t>비고</t>
    <phoneticPr fontId="8" type="noConversion"/>
  </si>
  <si>
    <t>1차 단위테스트 수행</t>
    <phoneticPr fontId="30" type="noConversion"/>
  </si>
  <si>
    <t>이다훈</t>
    <phoneticPr fontId="30" type="noConversion"/>
  </si>
  <si>
    <t>모바일Web개발</t>
    <phoneticPr fontId="8" type="noConversion"/>
  </si>
  <si>
    <t>MA개발</t>
    <phoneticPr fontId="30" type="noConversion"/>
  </si>
  <si>
    <t>파일명/프로젝트명 "Hello,"로 변경, "WBS" sheet 최초 작성</t>
    <phoneticPr fontId="30" type="noConversion"/>
  </si>
  <si>
    <t>Hello, 구축 프로젝트</t>
    <phoneticPr fontId="30" type="noConversion"/>
  </si>
  <si>
    <t>에임메드 작성 문서 시작일 명시 및 단위 테스트 상세 기재</t>
    <phoneticPr fontId="30" type="noConversion"/>
  </si>
  <si>
    <t>김정우</t>
    <phoneticPr fontId="30" type="noConversion"/>
  </si>
  <si>
    <t>중간보고</t>
    <phoneticPr fontId="8" type="noConversion"/>
  </si>
  <si>
    <t>중간보고서</t>
    <phoneticPr fontId="30" type="noConversion"/>
  </si>
  <si>
    <t>단위 테스트 수정 및 통합 테스트 포함 이후 일자 변경</t>
    <phoneticPr fontId="30" type="noConversion"/>
  </si>
  <si>
    <t>화상 상담 외부 솔루션 연동</t>
    <phoneticPr fontId="30" type="noConversion"/>
  </si>
  <si>
    <t>개발소스</t>
    <phoneticPr fontId="30" type="noConversion"/>
  </si>
  <si>
    <t>Web 용 Html 파일 개발</t>
    <phoneticPr fontId="30" type="noConversion"/>
  </si>
  <si>
    <t>Html파일</t>
    <phoneticPr fontId="30" type="noConversion"/>
  </si>
  <si>
    <t>중간검수 수행</t>
    <phoneticPr fontId="30" type="noConversion"/>
  </si>
  <si>
    <t>2차 단위테스트 수행</t>
    <phoneticPr fontId="30" type="noConversion"/>
  </si>
  <si>
    <t>3차 단위테스트 수행</t>
    <phoneticPr fontId="30" type="noConversion"/>
  </si>
  <si>
    <t>4차 단위테스트 수행</t>
    <phoneticPr fontId="30" type="noConversion"/>
  </si>
  <si>
    <t>중간검수</t>
    <phoneticPr fontId="8" type="noConversion"/>
  </si>
  <si>
    <t>중간검수 테스트 및 오류수정</t>
    <phoneticPr fontId="8" type="noConversion"/>
  </si>
  <si>
    <t>중간검수 계획서 및 결과서</t>
    <phoneticPr fontId="30" type="noConversion"/>
  </si>
  <si>
    <t>단위테스트 3차</t>
    <phoneticPr fontId="30" type="noConversion"/>
  </si>
  <si>
    <t>단위테스트 4차</t>
    <phoneticPr fontId="30" type="noConversion"/>
  </si>
  <si>
    <t>단위테스트 계획서, 결과서</t>
    <phoneticPr fontId="30" type="noConversion"/>
  </si>
  <si>
    <t>작성일 : 2016.09.27</t>
    <phoneticPr fontId="8" type="noConversion"/>
  </si>
  <si>
    <t>Version : 1.2</t>
    <phoneticPr fontId="30" type="noConversion"/>
  </si>
  <si>
    <t>디자인 보고는 메인시안 작업 후 진행</t>
    <phoneticPr fontId="30" type="noConversion"/>
  </si>
  <si>
    <t>에임메드</t>
    <phoneticPr fontId="30" type="noConversion"/>
  </si>
  <si>
    <t>각 사</t>
    <phoneticPr fontId="30" type="noConversion"/>
  </si>
  <si>
    <t>에임메드,트램스</t>
    <phoneticPr fontId="30" type="noConversion"/>
  </si>
  <si>
    <t>트램스</t>
    <phoneticPr fontId="30" type="noConversion"/>
  </si>
  <si>
    <t>&lt;별첨5&gt;WBS(Work Breakdown Structure)</t>
    <phoneticPr fontId="30" type="noConversion"/>
  </si>
  <si>
    <t>설계 확정</t>
    <phoneticPr fontId="30" type="noConversion"/>
  </si>
  <si>
    <t>설계 내역 피드백 및 확정</t>
    <phoneticPr fontId="30" type="noConversion"/>
  </si>
  <si>
    <t>최종 설계자료</t>
    <phoneticPr fontId="30" type="noConversion"/>
  </si>
  <si>
    <t>에임메드,트램스</t>
    <phoneticPr fontId="30" type="noConversion"/>
  </si>
  <si>
    <t>설계, 디자인 일자 변경으로 인한 이후 일자 변경</t>
    <phoneticPr fontId="30" type="noConversion"/>
  </si>
  <si>
    <t>오류 및 수정작업</t>
  </si>
  <si>
    <t>트램스</t>
  </si>
  <si>
    <t/>
  </si>
  <si>
    <t>Service Intro</t>
  </si>
  <si>
    <t>Login</t>
  </si>
  <si>
    <t>Find ID / Password</t>
  </si>
  <si>
    <t>Dormant Account</t>
  </si>
  <si>
    <t>Home</t>
  </si>
  <si>
    <t xml:space="preserve">Notification  </t>
  </si>
  <si>
    <t xml:space="preserve">Counselor  </t>
  </si>
  <si>
    <t xml:space="preserve">Select Psychological Counselor </t>
  </si>
  <si>
    <t>Search Psychological Counselor</t>
  </si>
  <si>
    <t xml:space="preserve">Select Counsel Topic </t>
  </si>
  <si>
    <t>Psychological Counselor Introduction (Detail)</t>
  </si>
  <si>
    <t xml:space="preserve">Entrance Counsel Room </t>
  </si>
  <si>
    <t xml:space="preserve">Satisfaction Evaluation </t>
  </si>
  <si>
    <t>Public on SNS</t>
  </si>
  <si>
    <t>Reservation</t>
  </si>
  <si>
    <t xml:space="preserve">Mind check </t>
  </si>
  <si>
    <t xml:space="preserve">My Hello
</t>
  </si>
  <si>
    <t>My Hello</t>
  </si>
  <si>
    <t>Hello Coin Summary</t>
  </si>
  <si>
    <t>Hello Voucher Summary</t>
  </si>
  <si>
    <t>My reservation/My Counseling</t>
  </si>
  <si>
    <t xml:space="preserve">Message/ Business Member’s Announcement </t>
  </si>
  <si>
    <t xml:space="preserve">Psychological Test 
</t>
  </si>
  <si>
    <t xml:space="preserve">Psychological Test  Guide </t>
  </si>
  <si>
    <t>Processing Psychological Test</t>
  </si>
  <si>
    <t xml:space="preserve">View Psychological Test Result 
</t>
  </si>
  <si>
    <t>Self-diagnosis Program</t>
  </si>
  <si>
    <t xml:space="preserve">Setting </t>
  </si>
  <si>
    <t>Payment</t>
  </si>
  <si>
    <t>Payment(WEB)</t>
  </si>
  <si>
    <t>Customizing Business Page</t>
  </si>
  <si>
    <t>Register by Email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</si>
</sst>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quot;₩&quot;* #,##0_-;\-&quot;₩&quot;* #,##0_-;_-&quot;₩&quot;* &quot;-&quot;_-;_-@_-"/>
    <numFmt numFmtId="165" formatCode="_-* #,##0_-;\-* #,##0_-;_-* &quot;-&quot;_-;_-@_-"/>
    <numFmt numFmtId="166" formatCode="#,##0_ "/>
    <numFmt numFmtId="167" formatCode="yyyy&quot;/&quot;m&quot;/&quot;d;@"/>
  </numFmts>
  <fonts count="67">
    <font>
      <sz val="11"/>
      <color theme="1"/>
      <name val="Arial"/>
      <family val="3"/>
      <charset val="129"/>
      <scheme val="minor"/>
    </font>
    <font>
      <sz val="11"/>
      <color theme="1"/>
      <name val="Arial"/>
      <family val="2"/>
      <charset val="129"/>
      <scheme val="minor"/>
    </font>
    <font>
      <sz val="11"/>
      <color theme="1"/>
      <name val="Arial"/>
      <family val="2"/>
      <charset val="129"/>
      <scheme val="minor"/>
    </font>
    <font>
      <sz val="11"/>
      <color theme="1"/>
      <name val="Arial"/>
      <family val="2"/>
      <charset val="129"/>
      <scheme val="minor"/>
    </font>
    <font>
      <sz val="11"/>
      <color theme="1"/>
      <name val="Arial"/>
      <family val="2"/>
      <charset val="129"/>
      <scheme val="minor"/>
    </font>
    <font>
      <sz val="11"/>
      <color theme="1"/>
      <name val="Arial"/>
      <family val="2"/>
      <charset val="129"/>
      <scheme val="minor"/>
    </font>
    <font>
      <sz val="11"/>
      <color theme="1"/>
      <name val="Arial"/>
      <family val="2"/>
      <charset val="129"/>
      <scheme val="minor"/>
    </font>
    <font>
      <sz val="11"/>
      <color indexed="8"/>
      <name val="맑은 고딕"/>
      <family val="3"/>
      <charset val="129"/>
    </font>
    <font>
      <sz val="8"/>
      <name val="맑은 고딕"/>
      <family val="3"/>
      <charset val="129"/>
    </font>
    <font>
      <sz val="11"/>
      <name val="돋움"/>
      <family val="3"/>
      <charset val="129"/>
    </font>
    <font>
      <sz val="9"/>
      <color indexed="81"/>
      <name val="Tahoma"/>
      <family val="2"/>
    </font>
    <font>
      <sz val="9"/>
      <color indexed="81"/>
      <name val="돋움"/>
      <family val="3"/>
      <charset val="129"/>
    </font>
    <font>
      <sz val="11"/>
      <color indexed="9"/>
      <name val="맑은 고딕"/>
      <family val="3"/>
      <charset val="129"/>
    </font>
    <font>
      <sz val="11"/>
      <color indexed="10"/>
      <name val="맑은 고딕"/>
      <family val="3"/>
      <charset val="129"/>
    </font>
    <font>
      <b/>
      <sz val="11"/>
      <color indexed="52"/>
      <name val="맑은 고딕"/>
      <family val="3"/>
      <charset val="129"/>
    </font>
    <font>
      <sz val="11"/>
      <color indexed="20"/>
      <name val="맑은 고딕"/>
      <family val="3"/>
      <charset val="129"/>
    </font>
    <font>
      <sz val="11"/>
      <color indexed="60"/>
      <name val="맑은 고딕"/>
      <family val="3"/>
      <charset val="129"/>
    </font>
    <font>
      <i/>
      <sz val="11"/>
      <color indexed="23"/>
      <name val="맑은 고딕"/>
      <family val="3"/>
      <charset val="129"/>
    </font>
    <font>
      <b/>
      <sz val="11"/>
      <color indexed="9"/>
      <name val="맑은 고딕"/>
      <family val="3"/>
      <charset val="129"/>
    </font>
    <font>
      <sz val="11"/>
      <color indexed="52"/>
      <name val="맑은 고딕"/>
      <family val="3"/>
      <charset val="129"/>
    </font>
    <font>
      <b/>
      <sz val="11"/>
      <color indexed="8"/>
      <name val="맑은 고딕"/>
      <family val="3"/>
      <charset val="129"/>
    </font>
    <font>
      <sz val="11"/>
      <color indexed="62"/>
      <name val="맑은 고딕"/>
      <family val="3"/>
      <charset val="129"/>
    </font>
    <font>
      <b/>
      <sz val="18"/>
      <color indexed="56"/>
      <name val="맑은 고딕"/>
      <family val="3"/>
      <charset val="129"/>
    </font>
    <font>
      <b/>
      <sz val="15"/>
      <color indexed="56"/>
      <name val="맑은 고딕"/>
      <family val="3"/>
      <charset val="129"/>
    </font>
    <font>
      <b/>
      <sz val="13"/>
      <color indexed="56"/>
      <name val="맑은 고딕"/>
      <family val="3"/>
      <charset val="129"/>
    </font>
    <font>
      <b/>
      <sz val="11"/>
      <color indexed="56"/>
      <name val="맑은 고딕"/>
      <family val="3"/>
      <charset val="129"/>
    </font>
    <font>
      <sz val="11"/>
      <color indexed="17"/>
      <name val="맑은 고딕"/>
      <family val="3"/>
      <charset val="129"/>
    </font>
    <font>
      <b/>
      <sz val="11"/>
      <color indexed="63"/>
      <name val="맑은 고딕"/>
      <family val="3"/>
      <charset val="129"/>
    </font>
    <font>
      <sz val="11"/>
      <color theme="1"/>
      <name val="Arial"/>
      <family val="3"/>
      <charset val="129"/>
      <scheme val="minor"/>
    </font>
    <font>
      <sz val="9"/>
      <name val="Arial"/>
      <family val="3"/>
      <charset val="129"/>
      <scheme val="minor"/>
    </font>
    <font>
      <sz val="8"/>
      <name val="Arial"/>
      <family val="3"/>
      <charset val="129"/>
      <scheme val="minor"/>
    </font>
    <font>
      <b/>
      <sz val="9"/>
      <color theme="1"/>
      <name val="Arial"/>
      <family val="3"/>
      <charset val="129"/>
      <scheme val="minor"/>
    </font>
    <font>
      <b/>
      <sz val="9"/>
      <color indexed="81"/>
      <name val="돋움"/>
      <family val="3"/>
      <charset val="129"/>
    </font>
    <font>
      <b/>
      <sz val="9"/>
      <color indexed="81"/>
      <name val="Tahoma"/>
      <family val="2"/>
    </font>
    <font>
      <sz val="8"/>
      <name val="Arial"/>
      <family val="2"/>
    </font>
    <font>
      <sz val="11"/>
      <color indexed="22"/>
      <name val="돋움"/>
      <family val="3"/>
      <charset val="129"/>
    </font>
    <font>
      <sz val="9"/>
      <name val="돋움"/>
      <family val="3"/>
      <charset val="129"/>
    </font>
    <font>
      <sz val="11"/>
      <color indexed="23"/>
      <name val="돋움"/>
      <family val="3"/>
      <charset val="129"/>
    </font>
    <font>
      <sz val="12"/>
      <name val="바탕체"/>
      <family val="1"/>
      <charset val="129"/>
    </font>
    <font>
      <sz val="10"/>
      <name val="Helv"/>
      <family val="2"/>
    </font>
    <font>
      <sz val="11"/>
      <color indexed="22"/>
      <name val="돋움체"/>
      <family val="3"/>
      <charset val="129"/>
    </font>
    <font>
      <sz val="9"/>
      <name val="돋움체"/>
      <family val="3"/>
      <charset val="129"/>
    </font>
    <font>
      <sz val="9"/>
      <color theme="1"/>
      <name val="Arial"/>
      <family val="3"/>
      <charset val="129"/>
      <scheme val="minor"/>
    </font>
    <font>
      <b/>
      <sz val="9"/>
      <name val="Arial"/>
      <family val="3"/>
      <charset val="129"/>
      <scheme val="minor"/>
    </font>
    <font>
      <b/>
      <sz val="12"/>
      <color theme="0"/>
      <name val="Arial"/>
      <family val="3"/>
      <charset val="129"/>
      <scheme val="minor"/>
    </font>
    <font>
      <sz val="9"/>
      <color indexed="8"/>
      <name val="Arial"/>
      <family val="3"/>
      <charset val="129"/>
      <scheme val="minor"/>
    </font>
    <font>
      <b/>
      <sz val="9"/>
      <color theme="0"/>
      <name val="Arial"/>
      <family val="3"/>
      <charset val="129"/>
      <scheme val="minor"/>
    </font>
    <font>
      <sz val="8"/>
      <color rgb="FFFF0000"/>
      <name val="Arial"/>
      <family val="3"/>
      <charset val="129"/>
      <scheme val="minor"/>
    </font>
    <font>
      <sz val="8"/>
      <color theme="1"/>
      <name val="Arial"/>
      <family val="3"/>
      <charset val="129"/>
      <scheme val="minor"/>
    </font>
    <font>
      <b/>
      <sz val="8"/>
      <color theme="0"/>
      <name val="Arial"/>
      <family val="3"/>
      <charset val="129"/>
      <scheme val="minor"/>
    </font>
    <font>
      <b/>
      <sz val="12"/>
      <color indexed="9"/>
      <name val="맑은 고딕"/>
      <family val="3"/>
      <charset val="129"/>
    </font>
    <font>
      <b/>
      <sz val="9"/>
      <color indexed="9"/>
      <name val="맑은 고딕"/>
      <family val="3"/>
      <charset val="129"/>
    </font>
    <font>
      <sz val="8"/>
      <name val="돋움"/>
      <family val="3"/>
      <charset val="129"/>
    </font>
    <font>
      <b/>
      <sz val="9"/>
      <name val="Arial"/>
      <family val="2"/>
    </font>
    <font>
      <b/>
      <sz val="9"/>
      <name val="맑은 고딕"/>
      <family val="3"/>
      <charset val="129"/>
    </font>
    <font>
      <sz val="10"/>
      <name val="Arial"/>
      <family val="3"/>
      <charset val="129"/>
      <scheme val="minor"/>
    </font>
    <font>
      <sz val="11"/>
      <name val="굴림체"/>
      <family val="3"/>
      <charset val="129"/>
    </font>
    <font>
      <sz val="11"/>
      <name val="굴림"/>
      <family val="3"/>
      <charset val="129"/>
    </font>
    <font>
      <b/>
      <sz val="20"/>
      <color indexed="9"/>
      <name val="맑은 고딕"/>
      <family val="3"/>
      <charset val="129"/>
    </font>
    <font>
      <b/>
      <sz val="20"/>
      <color theme="1"/>
      <name val="Arial"/>
      <family val="3"/>
      <charset val="129"/>
      <scheme val="minor"/>
    </font>
    <font>
      <b/>
      <sz val="48"/>
      <name val="Arial"/>
      <family val="3"/>
      <charset val="129"/>
      <scheme val="minor"/>
    </font>
    <font>
      <sz val="20"/>
      <color indexed="9"/>
      <name val="Arial Black"/>
      <family val="2"/>
    </font>
    <font>
      <sz val="48"/>
      <name val="돋움"/>
      <family val="3"/>
      <charset val="129"/>
    </font>
    <font>
      <sz val="9"/>
      <name val="맑은 고딕"/>
      <family val="3"/>
      <charset val="129"/>
    </font>
    <font>
      <b/>
      <sz val="8"/>
      <name val="Arial"/>
      <family val="3"/>
      <charset val="129"/>
      <scheme val="minor"/>
    </font>
    <font>
      <sz val="12"/>
      <color theme="1"/>
      <name val="Arial"/>
      <family val="3"/>
      <charset val="129"/>
      <scheme val="minor"/>
    </font>
    <font>
      <sz val="8"/>
      <color rgb="FF000000"/>
      <name val="맑은 고딕"/>
    </font>
  </fonts>
  <fills count="3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theme="0" tint="-0.14999847407452621"/>
        <bgColor indexed="64"/>
      </patternFill>
    </fill>
    <fill>
      <patternFill patternType="solid">
        <fgColor indexed="8"/>
        <bgColor indexed="64"/>
      </patternFill>
    </fill>
    <fill>
      <patternFill patternType="solid">
        <fgColor indexed="54"/>
        <bgColor indexed="64"/>
      </patternFill>
    </fill>
    <fill>
      <patternFill patternType="solid">
        <fgColor indexed="23"/>
        <bgColor indexed="64"/>
      </patternFill>
    </fill>
    <fill>
      <patternFill patternType="solid">
        <fgColor theme="0"/>
        <bgColor indexed="64"/>
      </patternFill>
    </fill>
    <fill>
      <patternFill patternType="solid">
        <fgColor theme="1"/>
        <bgColor indexed="64"/>
      </patternFill>
    </fill>
    <fill>
      <patternFill patternType="solid">
        <fgColor rgb="FFFFC000"/>
        <bgColor indexed="64"/>
      </patternFill>
    </fill>
    <fill>
      <patternFill patternType="solid">
        <fgColor rgb="FFFF0000"/>
        <bgColor indexed="64"/>
      </patternFill>
    </fill>
    <fill>
      <patternFill patternType="solid">
        <fgColor theme="3"/>
        <bgColor indexed="64"/>
      </patternFill>
    </fill>
    <fill>
      <patternFill patternType="solid">
        <fgColor indexed="55"/>
        <bgColor indexed="64"/>
      </patternFill>
    </fill>
    <fill>
      <patternFill patternType="solid">
        <fgColor rgb="FFFFFF00"/>
        <bgColor indexed="64"/>
      </patternFill>
    </fill>
  </fills>
  <borders count="63">
    <border>
      <left/>
      <right/>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54"/>
      </left>
      <right style="thin">
        <color indexed="54"/>
      </right>
      <top style="thin">
        <color indexed="54"/>
      </top>
      <bottom style="thin">
        <color indexed="54"/>
      </bottom>
      <diagonal/>
    </border>
    <border>
      <left style="hair">
        <color indexed="54"/>
      </left>
      <right style="hair">
        <color indexed="54"/>
      </right>
      <top style="hair">
        <color indexed="54"/>
      </top>
      <bottom style="hair">
        <color indexed="54"/>
      </bottom>
      <diagonal/>
    </border>
    <border>
      <left style="thin">
        <color indexed="64"/>
      </left>
      <right/>
      <top/>
      <bottom style="double">
        <color indexed="64"/>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thin">
        <color theme="1" tint="0.499984740745262"/>
      </bottom>
      <diagonal/>
    </border>
    <border>
      <left style="thin">
        <color indexed="64"/>
      </left>
      <right style="thin">
        <color indexed="64"/>
      </right>
      <top style="double">
        <color indexed="64"/>
      </top>
      <bottom/>
      <diagonal/>
    </border>
    <border>
      <left style="thin">
        <color indexed="64"/>
      </left>
      <right/>
      <top style="thin">
        <color theme="1" tint="0.499984740745262"/>
      </top>
      <bottom style="thin">
        <color theme="1" tint="0.499984740745262"/>
      </bottom>
      <diagonal/>
    </border>
    <border>
      <left style="thin">
        <color indexed="64"/>
      </left>
      <right style="thin">
        <color theme="1" tint="0.499984740745262"/>
      </right>
      <top style="thin">
        <color theme="1" tint="0.499984740745262"/>
      </top>
      <bottom style="thin">
        <color theme="1" tint="0.499984740745262"/>
      </bottom>
      <diagonal/>
    </border>
    <border>
      <left style="thin">
        <color theme="1" tint="0.499984740745262"/>
      </left>
      <right style="thin">
        <color indexed="64"/>
      </right>
      <top style="thin">
        <color theme="1" tint="0.499984740745262"/>
      </top>
      <bottom style="thin">
        <color theme="1" tint="0.499984740745262"/>
      </bottom>
      <diagonal/>
    </border>
    <border>
      <left style="thin">
        <color indexed="64"/>
      </left>
      <right style="thin">
        <color indexed="64"/>
      </right>
      <top style="thin">
        <color theme="1" tint="0.499984740745262"/>
      </top>
      <bottom style="thin">
        <color theme="1" tint="0.499984740745262"/>
      </bottom>
      <diagonal/>
    </border>
    <border>
      <left style="thin">
        <color indexed="64"/>
      </left>
      <right style="thin">
        <color theme="1" tint="0.499984740745262"/>
      </right>
      <top style="thin">
        <color theme="1" tint="0.499984740745262"/>
      </top>
      <bottom/>
      <diagonal/>
    </border>
    <border>
      <left style="thin">
        <color indexed="64"/>
      </left>
      <right style="thin">
        <color theme="1" tint="0.499984740745262"/>
      </right>
      <top/>
      <bottom/>
      <diagonal/>
    </border>
    <border>
      <left style="thin">
        <color indexed="64"/>
      </left>
      <right style="thin">
        <color theme="1" tint="0.499984740745262"/>
      </right>
      <top/>
      <bottom style="thin">
        <color theme="1" tint="0.499984740745262"/>
      </bottom>
      <diagonal/>
    </border>
    <border>
      <left style="thin">
        <color indexed="64"/>
      </left>
      <right style="thin">
        <color indexed="64"/>
      </right>
      <top/>
      <bottom style="thin">
        <color theme="1" tint="0.499984740745262"/>
      </bottom>
      <diagonal/>
    </border>
    <border>
      <left style="thin">
        <color indexed="64"/>
      </left>
      <right style="thin">
        <color indexed="64"/>
      </right>
      <top style="thin">
        <color theme="1" tint="0.499984740745262"/>
      </top>
      <bottom/>
      <diagonal/>
    </border>
    <border>
      <left style="thin">
        <color indexed="64"/>
      </left>
      <right/>
      <top style="thin">
        <color theme="1" tint="0.499984740745262"/>
      </top>
      <bottom/>
      <diagonal/>
    </border>
    <border>
      <left style="thin">
        <color theme="1" tint="0.499984740745262"/>
      </left>
      <right style="thin">
        <color indexed="64"/>
      </right>
      <top style="thin">
        <color theme="1" tint="0.499984740745262"/>
      </top>
      <bottom/>
      <diagonal/>
    </border>
    <border>
      <left style="thin">
        <color theme="1"/>
      </left>
      <right style="thin">
        <color theme="1"/>
      </right>
      <top style="double">
        <color theme="1"/>
      </top>
      <bottom style="thin">
        <color theme="1"/>
      </bottom>
      <diagonal/>
    </border>
    <border>
      <left/>
      <right style="thin">
        <color indexed="64"/>
      </right>
      <top style="thin">
        <color theme="1" tint="0.499984740745262"/>
      </top>
      <bottom style="thin">
        <color theme="1" tint="0.499984740745262"/>
      </bottom>
      <diagonal/>
    </border>
    <border>
      <left style="thin">
        <color indexed="64"/>
      </left>
      <right/>
      <top/>
      <bottom style="thin">
        <color theme="1" tint="0.499984740745262"/>
      </bottom>
      <diagonal/>
    </border>
    <border>
      <left style="thin">
        <color theme="1" tint="0.499984740745262"/>
      </left>
      <right style="thin">
        <color indexed="64"/>
      </right>
      <top/>
      <bottom style="thin">
        <color theme="1" tint="0.499984740745262"/>
      </bottom>
      <diagonal/>
    </border>
    <border>
      <left style="hair">
        <color indexed="22"/>
      </left>
      <right/>
      <top style="hair">
        <color indexed="22"/>
      </top>
      <bottom/>
      <diagonal/>
    </border>
    <border>
      <left/>
      <right/>
      <top style="hair">
        <color indexed="22"/>
      </top>
      <bottom/>
      <diagonal/>
    </border>
    <border>
      <left style="hair">
        <color indexed="22"/>
      </left>
      <right/>
      <top/>
      <bottom/>
      <diagonal/>
    </border>
    <border>
      <left style="hair">
        <color indexed="9"/>
      </left>
      <right/>
      <top/>
      <bottom/>
      <diagonal/>
    </border>
    <border>
      <left/>
      <right style="hair">
        <color indexed="9"/>
      </right>
      <top/>
      <bottom/>
      <diagonal/>
    </border>
    <border>
      <left/>
      <right style="thin">
        <color indexed="64"/>
      </right>
      <top style="thin">
        <color indexed="64"/>
      </top>
      <bottom/>
      <diagonal/>
    </border>
    <border>
      <left/>
      <right/>
      <top style="thin">
        <color indexed="64"/>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indexed="64"/>
      </right>
      <top style="thin">
        <color auto="1"/>
      </top>
      <bottom/>
      <diagonal/>
    </border>
    <border>
      <left style="thin">
        <color auto="1"/>
      </left>
      <right style="thin">
        <color auto="1"/>
      </right>
      <top style="thin">
        <color auto="1"/>
      </top>
      <bottom/>
      <diagonal/>
    </border>
    <border>
      <left/>
      <right style="thin">
        <color indexed="64"/>
      </right>
      <top/>
      <bottom style="thin">
        <color theme="1" tint="0.499984740745262"/>
      </bottom>
      <diagonal/>
    </border>
    <border>
      <left/>
      <right style="thin">
        <color indexed="64"/>
      </right>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54"/>
      </left>
      <right style="thin">
        <color indexed="54"/>
      </right>
      <top style="thin">
        <color indexed="54"/>
      </top>
      <bottom style="thin">
        <color indexed="54"/>
      </bottom>
      <diagonal/>
    </border>
  </borders>
  <cellStyleXfs count="516">
    <xf numFmtId="0" fontId="0" fillId="0" borderId="0">
      <alignment vertical="center"/>
    </xf>
    <xf numFmtId="9" fontId="28" fillId="0" borderId="0" applyFont="0" applyFill="0" applyBorder="0" applyAlignment="0" applyProtection="0">
      <alignment vertical="center"/>
    </xf>
    <xf numFmtId="9" fontId="7" fillId="0" borderId="0" applyFont="0" applyFill="0" applyBorder="0" applyAlignment="0" applyProtection="0">
      <alignment vertical="center"/>
    </xf>
    <xf numFmtId="9" fontId="7" fillId="0" borderId="0" applyFont="0" applyFill="0" applyBorder="0" applyAlignment="0" applyProtection="0">
      <alignment vertical="center"/>
    </xf>
    <xf numFmtId="165" fontId="7" fillId="0" borderId="0" applyFont="0" applyFill="0" applyBorder="0" applyAlignment="0" applyProtection="0">
      <alignment vertical="center"/>
    </xf>
    <xf numFmtId="165" fontId="7" fillId="0" borderId="0" applyFont="0" applyFill="0" applyBorder="0" applyAlignment="0" applyProtection="0">
      <alignment vertical="center"/>
    </xf>
    <xf numFmtId="164" fontId="7" fillId="0" borderId="0" applyFont="0" applyFill="0" applyBorder="0" applyAlignment="0" applyProtection="0">
      <alignment vertical="center"/>
    </xf>
    <xf numFmtId="164" fontId="7" fillId="0" borderId="0" applyFont="0" applyFill="0" applyBorder="0" applyAlignment="0" applyProtection="0">
      <alignment vertical="center"/>
    </xf>
    <xf numFmtId="0" fontId="28" fillId="0" borderId="0">
      <alignment vertical="center"/>
    </xf>
    <xf numFmtId="0" fontId="7" fillId="0" borderId="0">
      <alignment vertical="center"/>
    </xf>
    <xf numFmtId="0" fontId="9" fillId="0" borderId="0">
      <alignment vertical="center"/>
    </xf>
    <xf numFmtId="9" fontId="9" fillId="0" borderId="0" applyFont="0" applyFill="0" applyBorder="0" applyAlignment="0" applyProtection="0">
      <alignment vertical="center"/>
    </xf>
    <xf numFmtId="165" fontId="9" fillId="0" borderId="0" applyFont="0" applyFill="0" applyBorder="0" applyAlignment="0" applyProtection="0">
      <alignment vertical="center"/>
    </xf>
    <xf numFmtId="9" fontId="9" fillId="0" borderId="0" applyFont="0" applyFill="0" applyBorder="0" applyAlignment="0" applyProtection="0">
      <alignment vertical="center"/>
    </xf>
    <xf numFmtId="165" fontId="7" fillId="0" borderId="0" applyFont="0" applyFill="0" applyBorder="0" applyAlignment="0" applyProtection="0">
      <alignment vertical="center"/>
    </xf>
    <xf numFmtId="0" fontId="28" fillId="0" borderId="0">
      <alignment vertical="center"/>
    </xf>
    <xf numFmtId="164" fontId="9" fillId="0" borderId="0" applyFont="0" applyFill="0" applyBorder="0" applyAlignment="0" applyProtection="0">
      <alignment vertical="center"/>
    </xf>
    <xf numFmtId="0" fontId="7" fillId="2" borderId="0" applyNumberFormat="0" applyBorder="0" applyAlignment="0" applyProtection="0">
      <alignment vertical="center"/>
    </xf>
    <xf numFmtId="0" fontId="7" fillId="3" borderId="0" applyNumberFormat="0" applyBorder="0" applyAlignment="0" applyProtection="0">
      <alignment vertical="center"/>
    </xf>
    <xf numFmtId="0" fontId="7" fillId="4" borderId="0" applyNumberFormat="0" applyBorder="0" applyAlignment="0" applyProtection="0">
      <alignment vertical="center"/>
    </xf>
    <xf numFmtId="0" fontId="7" fillId="5"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7" fillId="8" borderId="0" applyNumberFormat="0" applyBorder="0" applyAlignment="0" applyProtection="0">
      <alignment vertical="center"/>
    </xf>
    <xf numFmtId="0" fontId="7" fillId="9" borderId="0" applyNumberFormat="0" applyBorder="0" applyAlignment="0" applyProtection="0">
      <alignment vertical="center"/>
    </xf>
    <xf numFmtId="0" fontId="7" fillId="10" borderId="0" applyNumberFormat="0" applyBorder="0" applyAlignment="0" applyProtection="0">
      <alignment vertical="center"/>
    </xf>
    <xf numFmtId="0" fontId="7" fillId="5" borderId="0" applyNumberFormat="0" applyBorder="0" applyAlignment="0" applyProtection="0">
      <alignment vertical="center"/>
    </xf>
    <xf numFmtId="0" fontId="7" fillId="8" borderId="0" applyNumberFormat="0" applyBorder="0" applyAlignment="0" applyProtection="0">
      <alignment vertical="center"/>
    </xf>
    <xf numFmtId="0" fontId="7" fillId="11" borderId="0" applyNumberFormat="0" applyBorder="0" applyAlignment="0" applyProtection="0">
      <alignment vertical="center"/>
    </xf>
    <xf numFmtId="0" fontId="12" fillId="12"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13" borderId="0" applyNumberFormat="0" applyBorder="0" applyAlignment="0" applyProtection="0">
      <alignment vertical="center"/>
    </xf>
    <xf numFmtId="0" fontId="12" fillId="14" borderId="0" applyNumberFormat="0" applyBorder="0" applyAlignment="0" applyProtection="0">
      <alignment vertical="center"/>
    </xf>
    <xf numFmtId="0" fontId="12" fillId="15" borderId="0" applyNumberFormat="0" applyBorder="0" applyAlignment="0" applyProtection="0">
      <alignment vertical="center"/>
    </xf>
    <xf numFmtId="0" fontId="12" fillId="16" borderId="0" applyNumberFormat="0" applyBorder="0" applyAlignment="0" applyProtection="0">
      <alignment vertical="center"/>
    </xf>
    <xf numFmtId="0" fontId="12" fillId="17" borderId="0" applyNumberFormat="0" applyBorder="0" applyAlignment="0" applyProtection="0">
      <alignment vertical="center"/>
    </xf>
    <xf numFmtId="0" fontId="12" fillId="18" borderId="0" applyNumberFormat="0" applyBorder="0" applyAlignment="0" applyProtection="0">
      <alignment vertical="center"/>
    </xf>
    <xf numFmtId="0" fontId="12" fillId="13" borderId="0" applyNumberFormat="0" applyBorder="0" applyAlignment="0" applyProtection="0">
      <alignment vertical="center"/>
    </xf>
    <xf numFmtId="0" fontId="12" fillId="14" borderId="0" applyNumberFormat="0" applyBorder="0" applyAlignment="0" applyProtection="0">
      <alignment vertical="center"/>
    </xf>
    <xf numFmtId="0" fontId="12" fillId="19" borderId="0" applyNumberFormat="0" applyBorder="0" applyAlignment="0" applyProtection="0">
      <alignment vertical="center"/>
    </xf>
    <xf numFmtId="0" fontId="13" fillId="0" borderId="0" applyNumberFormat="0" applyFill="0" applyBorder="0" applyAlignment="0" applyProtection="0">
      <alignment vertical="center"/>
    </xf>
    <xf numFmtId="0" fontId="14" fillId="20" borderId="1" applyNumberFormat="0" applyAlignment="0" applyProtection="0">
      <alignment vertical="center"/>
    </xf>
    <xf numFmtId="0" fontId="15" fillId="3" borderId="0" applyNumberFormat="0" applyBorder="0" applyAlignment="0" applyProtection="0">
      <alignment vertical="center"/>
    </xf>
    <xf numFmtId="0" fontId="35" fillId="27" borderId="0">
      <alignment horizontal="center" vertical="center"/>
    </xf>
    <xf numFmtId="0" fontId="9" fillId="21" borderId="2" applyNumberFormat="0" applyFont="0" applyAlignment="0" applyProtection="0">
      <alignment vertical="center"/>
    </xf>
    <xf numFmtId="49" fontId="36" fillId="0" borderId="16">
      <alignment vertical="center"/>
    </xf>
    <xf numFmtId="9" fontId="28" fillId="0" borderId="0" applyFont="0" applyFill="0" applyBorder="0" applyAlignment="0" applyProtection="0">
      <alignment vertical="center"/>
    </xf>
    <xf numFmtId="9" fontId="7" fillId="0" borderId="0" applyFont="0" applyFill="0" applyBorder="0" applyAlignment="0" applyProtection="0">
      <alignment vertical="center"/>
    </xf>
    <xf numFmtId="0" fontId="16" fillId="22" borderId="0" applyNumberFormat="0" applyBorder="0" applyAlignment="0" applyProtection="0">
      <alignment vertical="center"/>
    </xf>
    <xf numFmtId="0" fontId="17" fillId="0" borderId="0" applyNumberFormat="0" applyFill="0" applyBorder="0" applyAlignment="0" applyProtection="0">
      <alignment vertical="center"/>
    </xf>
    <xf numFmtId="0" fontId="18" fillId="23" borderId="3" applyNumberFormat="0" applyAlignment="0" applyProtection="0">
      <alignment vertical="center"/>
    </xf>
    <xf numFmtId="0" fontId="37" fillId="24" borderId="0">
      <alignment vertical="center"/>
    </xf>
    <xf numFmtId="166" fontId="36" fillId="0" borderId="16">
      <alignment horizontal="right" vertical="center"/>
    </xf>
    <xf numFmtId="165" fontId="9" fillId="0" borderId="0" applyFont="0" applyFill="0" applyBorder="0" applyAlignment="0" applyProtection="0"/>
    <xf numFmtId="165" fontId="7" fillId="0" borderId="0" applyFont="0" applyFill="0" applyBorder="0" applyAlignment="0" applyProtection="0">
      <alignment vertical="center"/>
    </xf>
    <xf numFmtId="165" fontId="7" fillId="0" borderId="0" applyFont="0" applyFill="0" applyBorder="0" applyAlignment="0" applyProtection="0">
      <alignment vertical="center"/>
    </xf>
    <xf numFmtId="0" fontId="38" fillId="0" borderId="0"/>
    <xf numFmtId="0" fontId="39" fillId="0" borderId="0"/>
    <xf numFmtId="0" fontId="19" fillId="0" borderId="4" applyNumberFormat="0" applyFill="0" applyAlignment="0" applyProtection="0">
      <alignment vertical="center"/>
    </xf>
    <xf numFmtId="0" fontId="20" fillId="0" borderId="5" applyNumberFormat="0" applyFill="0" applyAlignment="0" applyProtection="0">
      <alignment vertical="center"/>
    </xf>
    <xf numFmtId="0" fontId="21" fillId="7" borderId="1" applyNumberFormat="0" applyAlignment="0" applyProtection="0">
      <alignment vertical="center"/>
    </xf>
    <xf numFmtId="0" fontId="23" fillId="0" borderId="6" applyNumberFormat="0" applyFill="0" applyAlignment="0" applyProtection="0">
      <alignment vertical="center"/>
    </xf>
    <xf numFmtId="0" fontId="24" fillId="0" borderId="7" applyNumberFormat="0" applyFill="0" applyAlignment="0" applyProtection="0">
      <alignment vertical="center"/>
    </xf>
    <xf numFmtId="0" fontId="25" fillId="0" borderId="8" applyNumberFormat="0" applyFill="0" applyAlignment="0" applyProtection="0">
      <alignment vertical="center"/>
    </xf>
    <xf numFmtId="0" fontId="25"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6" fillId="4" borderId="0" applyNumberFormat="0" applyBorder="0" applyAlignment="0" applyProtection="0">
      <alignment vertical="center"/>
    </xf>
    <xf numFmtId="0" fontId="40" fillId="28" borderId="0">
      <alignment vertical="center"/>
    </xf>
    <xf numFmtId="0" fontId="27" fillId="20" borderId="9" applyNumberFormat="0" applyAlignment="0" applyProtection="0">
      <alignment vertical="center"/>
    </xf>
    <xf numFmtId="164" fontId="7" fillId="0" borderId="0" applyFont="0" applyFill="0" applyBorder="0" applyAlignment="0" applyProtection="0">
      <alignment vertical="center"/>
    </xf>
    <xf numFmtId="0" fontId="41" fillId="29" borderId="17">
      <alignment vertical="center"/>
    </xf>
    <xf numFmtId="0" fontId="37" fillId="24"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8"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alignment vertical="center"/>
    </xf>
    <xf numFmtId="0" fontId="9" fillId="0" borderId="0"/>
    <xf numFmtId="0" fontId="9" fillId="0" borderId="0"/>
    <xf numFmtId="0" fontId="9" fillId="0" borderId="0"/>
    <xf numFmtId="0" fontId="9" fillId="0" borderId="0"/>
    <xf numFmtId="0" fontId="9" fillId="0" borderId="0">
      <alignment vertical="center"/>
    </xf>
    <xf numFmtId="0" fontId="6"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9" fillId="0" borderId="0"/>
    <xf numFmtId="0" fontId="9" fillId="0" borderId="0"/>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2" fillId="9" borderId="0" applyNumberFormat="0" applyBorder="0" applyAlignment="0" applyProtection="0">
      <alignment vertical="center"/>
    </xf>
    <xf numFmtId="0" fontId="12" fillId="9" borderId="0" applyNumberFormat="0" applyBorder="0" applyAlignment="0" applyProtection="0">
      <alignment vertical="center"/>
    </xf>
    <xf numFmtId="0" fontId="12" fillId="9"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10" borderId="0" applyNumberFormat="0" applyBorder="0" applyAlignment="0" applyProtection="0">
      <alignment vertical="center"/>
    </xf>
    <xf numFmtId="0" fontId="12" fillId="10" borderId="0" applyNumberFormat="0" applyBorder="0" applyAlignment="0" applyProtection="0">
      <alignment vertical="center"/>
    </xf>
    <xf numFmtId="0" fontId="12" fillId="10" borderId="0" applyNumberFormat="0" applyBorder="0" applyAlignment="0" applyProtection="0">
      <alignment vertical="center"/>
    </xf>
    <xf numFmtId="0" fontId="12" fillId="13" borderId="0" applyNumberFormat="0" applyBorder="0" applyAlignment="0" applyProtection="0">
      <alignment vertical="center"/>
    </xf>
    <xf numFmtId="0" fontId="12" fillId="13" borderId="0" applyNumberFormat="0" applyBorder="0" applyAlignment="0" applyProtection="0">
      <alignment vertical="center"/>
    </xf>
    <xf numFmtId="0" fontId="12" fillId="13" borderId="0" applyNumberFormat="0" applyBorder="0" applyAlignment="0" applyProtection="0">
      <alignment vertical="center"/>
    </xf>
    <xf numFmtId="0" fontId="12" fillId="13" borderId="0" applyNumberFormat="0" applyBorder="0" applyAlignment="0" applyProtection="0">
      <alignment vertical="center"/>
    </xf>
    <xf numFmtId="0" fontId="12" fillId="14" borderId="0" applyNumberFormat="0" applyBorder="0" applyAlignment="0" applyProtection="0">
      <alignment vertical="center"/>
    </xf>
    <xf numFmtId="0" fontId="12" fillId="14" borderId="0" applyNumberFormat="0" applyBorder="0" applyAlignment="0" applyProtection="0">
      <alignment vertical="center"/>
    </xf>
    <xf numFmtId="0" fontId="12" fillId="14" borderId="0" applyNumberFormat="0" applyBorder="0" applyAlignment="0" applyProtection="0">
      <alignment vertical="center"/>
    </xf>
    <xf numFmtId="0" fontId="12" fillId="14" borderId="0" applyNumberFormat="0" applyBorder="0" applyAlignment="0" applyProtection="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12" fillId="16" borderId="0" applyNumberFormat="0" applyBorder="0" applyAlignment="0" applyProtection="0">
      <alignment vertical="center"/>
    </xf>
    <xf numFmtId="0" fontId="12" fillId="16" borderId="0" applyNumberFormat="0" applyBorder="0" applyAlignment="0" applyProtection="0">
      <alignment vertical="center"/>
    </xf>
    <xf numFmtId="0" fontId="12" fillId="16" borderId="0" applyNumberFormat="0" applyBorder="0" applyAlignment="0" applyProtection="0">
      <alignment vertical="center"/>
    </xf>
    <xf numFmtId="0" fontId="12" fillId="16"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12" fillId="13" borderId="0" applyNumberFormat="0" applyBorder="0" applyAlignment="0" applyProtection="0">
      <alignment vertical="center"/>
    </xf>
    <xf numFmtId="0" fontId="12" fillId="13" borderId="0" applyNumberFormat="0" applyBorder="0" applyAlignment="0" applyProtection="0">
      <alignment vertical="center"/>
    </xf>
    <xf numFmtId="0" fontId="12" fillId="13" borderId="0" applyNumberFormat="0" applyBorder="0" applyAlignment="0" applyProtection="0">
      <alignment vertical="center"/>
    </xf>
    <xf numFmtId="0" fontId="12" fillId="13" borderId="0" applyNumberFormat="0" applyBorder="0" applyAlignment="0" applyProtection="0">
      <alignment vertical="center"/>
    </xf>
    <xf numFmtId="0" fontId="12" fillId="14" borderId="0" applyNumberFormat="0" applyBorder="0" applyAlignment="0" applyProtection="0">
      <alignment vertical="center"/>
    </xf>
    <xf numFmtId="0" fontId="12" fillId="14" borderId="0" applyNumberFormat="0" applyBorder="0" applyAlignment="0" applyProtection="0">
      <alignment vertical="center"/>
    </xf>
    <xf numFmtId="0" fontId="12" fillId="14" borderId="0" applyNumberFormat="0" applyBorder="0" applyAlignment="0" applyProtection="0">
      <alignment vertical="center"/>
    </xf>
    <xf numFmtId="0" fontId="12" fillId="14" borderId="0" applyNumberFormat="0" applyBorder="0" applyAlignment="0" applyProtection="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20" borderId="1" applyNumberFormat="0" applyAlignment="0" applyProtection="0">
      <alignment vertical="center"/>
    </xf>
    <xf numFmtId="0" fontId="14" fillId="20" borderId="1" applyNumberFormat="0" applyAlignment="0" applyProtection="0">
      <alignment vertical="center"/>
    </xf>
    <xf numFmtId="0" fontId="14" fillId="20" borderId="1" applyNumberFormat="0" applyAlignment="0" applyProtection="0">
      <alignment vertical="center"/>
    </xf>
    <xf numFmtId="0" fontId="14" fillId="20" borderId="1" applyNumberFormat="0" applyAlignment="0" applyProtection="0">
      <alignment vertical="center"/>
    </xf>
    <xf numFmtId="0" fontId="15" fillId="3" borderId="0" applyNumberFormat="0" applyBorder="0" applyAlignment="0" applyProtection="0">
      <alignment vertical="center"/>
    </xf>
    <xf numFmtId="0" fontId="15" fillId="3" borderId="0" applyNumberFormat="0" applyBorder="0" applyAlignment="0" applyProtection="0">
      <alignment vertical="center"/>
    </xf>
    <xf numFmtId="0" fontId="15" fillId="3" borderId="0" applyNumberFormat="0" applyBorder="0" applyAlignment="0" applyProtection="0">
      <alignment vertical="center"/>
    </xf>
    <xf numFmtId="0" fontId="15" fillId="3" borderId="0" applyNumberFormat="0" applyBorder="0" applyAlignment="0" applyProtection="0">
      <alignment vertical="center"/>
    </xf>
    <xf numFmtId="0" fontId="57" fillId="21" borderId="2" applyNumberFormat="0" applyFont="0" applyAlignment="0" applyProtection="0">
      <alignment vertical="center"/>
    </xf>
    <xf numFmtId="0" fontId="57" fillId="21" borderId="2" applyNumberFormat="0" applyFont="0" applyAlignment="0" applyProtection="0">
      <alignment vertical="center"/>
    </xf>
    <xf numFmtId="0" fontId="57" fillId="21" borderId="2" applyNumberFormat="0" applyFont="0" applyAlignment="0" applyProtection="0">
      <alignment vertical="center"/>
    </xf>
    <xf numFmtId="0" fontId="57" fillId="21" borderId="2" applyNumberFormat="0" applyFont="0" applyAlignment="0" applyProtection="0">
      <alignment vertical="center"/>
    </xf>
    <xf numFmtId="0" fontId="16" fillId="22" borderId="0" applyNumberFormat="0" applyBorder="0" applyAlignment="0" applyProtection="0">
      <alignment vertical="center"/>
    </xf>
    <xf numFmtId="0" fontId="16" fillId="22" borderId="0" applyNumberFormat="0" applyBorder="0" applyAlignment="0" applyProtection="0">
      <alignment vertical="center"/>
    </xf>
    <xf numFmtId="0" fontId="16" fillId="22" borderId="0" applyNumberFormat="0" applyBorder="0" applyAlignment="0" applyProtection="0">
      <alignment vertical="center"/>
    </xf>
    <xf numFmtId="0" fontId="16" fillId="22" borderId="0" applyNumberFormat="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23" borderId="3" applyNumberFormat="0" applyAlignment="0" applyProtection="0">
      <alignment vertical="center"/>
    </xf>
    <xf numFmtId="0" fontId="18" fillId="23" borderId="3" applyNumberFormat="0" applyAlignment="0" applyProtection="0">
      <alignment vertical="center"/>
    </xf>
    <xf numFmtId="0" fontId="18" fillId="23" borderId="3" applyNumberFormat="0" applyAlignment="0" applyProtection="0">
      <alignment vertical="center"/>
    </xf>
    <xf numFmtId="0" fontId="18" fillId="23" borderId="3" applyNumberFormat="0" applyAlignment="0" applyProtection="0">
      <alignment vertical="center"/>
    </xf>
    <xf numFmtId="0" fontId="19" fillId="0" borderId="4" applyNumberFormat="0" applyFill="0" applyAlignment="0" applyProtection="0">
      <alignment vertical="center"/>
    </xf>
    <xf numFmtId="0" fontId="19" fillId="0" borderId="4" applyNumberFormat="0" applyFill="0" applyAlignment="0" applyProtection="0">
      <alignment vertical="center"/>
    </xf>
    <xf numFmtId="0" fontId="19" fillId="0" borderId="4" applyNumberFormat="0" applyFill="0" applyAlignment="0" applyProtection="0">
      <alignment vertical="center"/>
    </xf>
    <xf numFmtId="0" fontId="19" fillId="0" borderId="4" applyNumberFormat="0" applyFill="0" applyAlignment="0" applyProtection="0">
      <alignment vertical="center"/>
    </xf>
    <xf numFmtId="0" fontId="20" fillId="0" borderId="5" applyNumberFormat="0" applyFill="0" applyAlignment="0" applyProtection="0">
      <alignment vertical="center"/>
    </xf>
    <xf numFmtId="0" fontId="20" fillId="0" borderId="5" applyNumberFormat="0" applyFill="0" applyAlignment="0" applyProtection="0">
      <alignment vertical="center"/>
    </xf>
    <xf numFmtId="0" fontId="20" fillId="0" borderId="5" applyNumberFormat="0" applyFill="0" applyAlignment="0" applyProtection="0">
      <alignment vertical="center"/>
    </xf>
    <xf numFmtId="0" fontId="20" fillId="0" borderId="5" applyNumberFormat="0" applyFill="0" applyAlignment="0" applyProtection="0">
      <alignment vertical="center"/>
    </xf>
    <xf numFmtId="0" fontId="21" fillId="7" borderId="1" applyNumberFormat="0" applyAlignment="0" applyProtection="0">
      <alignment vertical="center"/>
    </xf>
    <xf numFmtId="0" fontId="21" fillId="7" borderId="1" applyNumberFormat="0" applyAlignment="0" applyProtection="0">
      <alignment vertical="center"/>
    </xf>
    <xf numFmtId="0" fontId="21" fillId="7" borderId="1" applyNumberFormat="0" applyAlignment="0" applyProtection="0">
      <alignment vertical="center"/>
    </xf>
    <xf numFmtId="0" fontId="21" fillId="7" borderId="1" applyNumberFormat="0" applyAlignment="0" applyProtection="0">
      <alignment vertical="center"/>
    </xf>
    <xf numFmtId="0" fontId="23" fillId="0" borderId="6" applyNumberFormat="0" applyFill="0" applyAlignment="0" applyProtection="0">
      <alignment vertical="center"/>
    </xf>
    <xf numFmtId="0" fontId="23" fillId="0" borderId="6" applyNumberFormat="0" applyFill="0" applyAlignment="0" applyProtection="0">
      <alignment vertical="center"/>
    </xf>
    <xf numFmtId="0" fontId="23" fillId="0" borderId="6" applyNumberFormat="0" applyFill="0" applyAlignment="0" applyProtection="0">
      <alignment vertical="center"/>
    </xf>
    <xf numFmtId="0" fontId="23" fillId="0" borderId="6" applyNumberFormat="0" applyFill="0" applyAlignment="0" applyProtection="0">
      <alignment vertical="center"/>
    </xf>
    <xf numFmtId="0" fontId="24" fillId="0" borderId="7" applyNumberFormat="0" applyFill="0" applyAlignment="0" applyProtection="0">
      <alignment vertical="center"/>
    </xf>
    <xf numFmtId="0" fontId="24" fillId="0" borderId="7" applyNumberFormat="0" applyFill="0" applyAlignment="0" applyProtection="0">
      <alignment vertical="center"/>
    </xf>
    <xf numFmtId="0" fontId="24" fillId="0" borderId="7" applyNumberFormat="0" applyFill="0" applyAlignment="0" applyProtection="0">
      <alignment vertical="center"/>
    </xf>
    <xf numFmtId="0" fontId="24" fillId="0" borderId="7"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6" fillId="4" borderId="0" applyNumberFormat="0" applyBorder="0" applyAlignment="0" applyProtection="0">
      <alignment vertical="center"/>
    </xf>
    <xf numFmtId="0" fontId="26" fillId="4" borderId="0" applyNumberFormat="0" applyBorder="0" applyAlignment="0" applyProtection="0">
      <alignment vertical="center"/>
    </xf>
    <xf numFmtId="0" fontId="26" fillId="4" borderId="0" applyNumberFormat="0" applyBorder="0" applyAlignment="0" applyProtection="0">
      <alignment vertical="center"/>
    </xf>
    <xf numFmtId="0" fontId="26" fillId="4" borderId="0" applyNumberFormat="0" applyBorder="0" applyAlignment="0" applyProtection="0">
      <alignment vertical="center"/>
    </xf>
    <xf numFmtId="0" fontId="27" fillId="20" borderId="9" applyNumberFormat="0" applyAlignment="0" applyProtection="0">
      <alignment vertical="center"/>
    </xf>
    <xf numFmtId="0" fontId="27" fillId="20" borderId="9" applyNumberFormat="0" applyAlignment="0" applyProtection="0">
      <alignment vertical="center"/>
    </xf>
    <xf numFmtId="0" fontId="27" fillId="20" borderId="9" applyNumberFormat="0" applyAlignment="0" applyProtection="0">
      <alignment vertical="center"/>
    </xf>
    <xf numFmtId="0" fontId="27" fillId="20" borderId="9" applyNumberFormat="0" applyAlignment="0" applyProtection="0">
      <alignment vertical="center"/>
    </xf>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0" fillId="0" borderId="60" applyNumberFormat="0" applyFill="0" applyAlignment="0" applyProtection="0">
      <alignment vertical="center"/>
    </xf>
    <xf numFmtId="0" fontId="27" fillId="20" borderId="61" applyNumberFormat="0" applyAlignment="0" applyProtection="0">
      <alignment vertical="center"/>
    </xf>
    <xf numFmtId="0" fontId="20" fillId="0" borderId="60" applyNumberFormat="0" applyFill="0" applyAlignment="0" applyProtection="0">
      <alignment vertical="center"/>
    </xf>
    <xf numFmtId="0" fontId="20" fillId="0" borderId="60" applyNumberFormat="0" applyFill="0" applyAlignment="0" applyProtection="0">
      <alignment vertical="center"/>
    </xf>
    <xf numFmtId="0" fontId="20" fillId="0" borderId="60" applyNumberFormat="0" applyFill="0" applyAlignment="0" applyProtection="0">
      <alignment vertical="center"/>
    </xf>
    <xf numFmtId="0" fontId="57" fillId="21" borderId="59" applyNumberFormat="0" applyFont="0" applyAlignment="0" applyProtection="0">
      <alignment vertical="center"/>
    </xf>
    <xf numFmtId="0" fontId="14" fillId="20" borderId="58" applyNumberForma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20" borderId="61" applyNumberFormat="0" applyAlignment="0" applyProtection="0">
      <alignment vertical="center"/>
    </xf>
    <xf numFmtId="0" fontId="27" fillId="20" borderId="61" applyNumberFormat="0" applyAlignment="0" applyProtection="0">
      <alignment vertical="center"/>
    </xf>
    <xf numFmtId="0" fontId="27" fillId="20" borderId="61" applyNumberFormat="0" applyAlignment="0" applyProtection="0">
      <alignment vertical="center"/>
    </xf>
    <xf numFmtId="0" fontId="21" fillId="7" borderId="58" applyNumberFormat="0" applyAlignment="0" applyProtection="0">
      <alignment vertical="center"/>
    </xf>
    <xf numFmtId="0" fontId="21" fillId="7" borderId="58" applyNumberFormat="0" applyAlignment="0" applyProtection="0">
      <alignment vertical="center"/>
    </xf>
    <xf numFmtId="0" fontId="21" fillId="7" borderId="58" applyNumberFormat="0" applyAlignment="0" applyProtection="0">
      <alignment vertical="center"/>
    </xf>
    <xf numFmtId="0" fontId="21" fillId="7" borderId="58" applyNumberFormat="0" applyAlignment="0" applyProtection="0">
      <alignment vertical="center"/>
    </xf>
    <xf numFmtId="0" fontId="57" fillId="21" borderId="59" applyNumberFormat="0" applyFont="0" applyAlignment="0" applyProtection="0">
      <alignment vertical="center"/>
    </xf>
    <xf numFmtId="0" fontId="57" fillId="21" borderId="59" applyNumberFormat="0" applyFont="0" applyAlignment="0" applyProtection="0">
      <alignment vertical="center"/>
    </xf>
    <xf numFmtId="0" fontId="57" fillId="21" borderId="59" applyNumberFormat="0" applyFont="0" applyAlignment="0" applyProtection="0">
      <alignment vertical="center"/>
    </xf>
    <xf numFmtId="0" fontId="14" fillId="20" borderId="58" applyNumberFormat="0" applyAlignment="0" applyProtection="0">
      <alignment vertical="center"/>
    </xf>
    <xf numFmtId="0" fontId="14" fillId="20" borderId="58" applyNumberFormat="0" applyAlignment="0" applyProtection="0">
      <alignment vertical="center"/>
    </xf>
    <xf numFmtId="0" fontId="14" fillId="20" borderId="58" applyNumberFormat="0" applyAlignment="0" applyProtection="0">
      <alignment vertical="center"/>
    </xf>
    <xf numFmtId="0" fontId="27" fillId="20" borderId="61" applyNumberFormat="0" applyAlignment="0" applyProtection="0">
      <alignment vertical="center"/>
    </xf>
    <xf numFmtId="0" fontId="21" fillId="7" borderId="58" applyNumberFormat="0" applyAlignment="0" applyProtection="0">
      <alignment vertical="center"/>
    </xf>
    <xf numFmtId="0" fontId="20" fillId="0" borderId="60" applyNumberFormat="0" applyFill="0" applyAlignment="0" applyProtection="0">
      <alignment vertical="center"/>
    </xf>
    <xf numFmtId="166" fontId="36" fillId="0" borderId="62">
      <alignment horizontal="right" vertical="center"/>
    </xf>
    <xf numFmtId="49" fontId="36" fillId="0" borderId="62">
      <alignment vertical="center"/>
    </xf>
    <xf numFmtId="0" fontId="9" fillId="21" borderId="59" applyNumberFormat="0" applyFont="0" applyAlignment="0" applyProtection="0">
      <alignment vertical="center"/>
    </xf>
    <xf numFmtId="0" fontId="14" fillId="20" borderId="58" applyNumberForma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215">
    <xf numFmtId="0" fontId="0" fillId="0" borderId="0" xfId="0">
      <alignment vertical="center"/>
    </xf>
    <xf numFmtId="0" fontId="42" fillId="30" borderId="0" xfId="0" applyFont="1" applyFill="1" applyAlignment="1">
      <alignment vertical="center"/>
    </xf>
    <xf numFmtId="0" fontId="31" fillId="26" borderId="10" xfId="0" applyFont="1" applyFill="1" applyBorder="1" applyAlignment="1">
      <alignment horizontal="center" vertical="center"/>
    </xf>
    <xf numFmtId="0" fontId="42" fillId="30" borderId="0" xfId="0" applyFont="1" applyFill="1" applyAlignment="1">
      <alignment horizontal="left" vertical="center"/>
    </xf>
    <xf numFmtId="0" fontId="45" fillId="30" borderId="0" xfId="0" applyFont="1" applyFill="1" applyBorder="1" applyAlignment="1">
      <alignment vertical="center"/>
    </xf>
    <xf numFmtId="0" fontId="45" fillId="30" borderId="0" xfId="0" applyFont="1" applyFill="1" applyBorder="1" applyAlignment="1">
      <alignment horizontal="center" vertical="center"/>
    </xf>
    <xf numFmtId="0" fontId="43" fillId="32" borderId="10" xfId="0" applyFont="1" applyFill="1" applyBorder="1" applyAlignment="1">
      <alignment horizontal="center" vertical="center"/>
    </xf>
    <xf numFmtId="0" fontId="29" fillId="25" borderId="0" xfId="0" applyFont="1" applyFill="1" applyAlignment="1">
      <alignment vertical="center"/>
    </xf>
    <xf numFmtId="14" fontId="30" fillId="30" borderId="0" xfId="0" applyNumberFormat="1" applyFont="1" applyFill="1" applyAlignment="1">
      <alignment horizontal="center" vertical="center"/>
    </xf>
    <xf numFmtId="0" fontId="30" fillId="30" borderId="0" xfId="0" applyFont="1" applyFill="1" applyBorder="1" applyAlignment="1">
      <alignment horizontal="right" vertical="center"/>
    </xf>
    <xf numFmtId="0" fontId="43" fillId="26" borderId="20" xfId="0" applyFont="1" applyFill="1" applyBorder="1" applyAlignment="1">
      <alignment horizontal="center" vertical="center"/>
    </xf>
    <xf numFmtId="0" fontId="42" fillId="30" borderId="24" xfId="0" applyFont="1" applyFill="1" applyBorder="1" applyAlignment="1">
      <alignment vertical="center"/>
    </xf>
    <xf numFmtId="9" fontId="46" fillId="34" borderId="23" xfId="0" applyNumberFormat="1" applyFont="1" applyFill="1" applyBorder="1" applyAlignment="1">
      <alignment horizontal="center" vertical="center"/>
    </xf>
    <xf numFmtId="0" fontId="42" fillId="34" borderId="24" xfId="0" applyFont="1" applyFill="1" applyBorder="1" applyAlignment="1">
      <alignment vertical="center"/>
    </xf>
    <xf numFmtId="0" fontId="46" fillId="34" borderId="32" xfId="0" applyNumberFormat="1" applyFont="1" applyFill="1" applyBorder="1" applyAlignment="1">
      <alignment horizontal="center" vertical="center"/>
    </xf>
    <xf numFmtId="0" fontId="46" fillId="33" borderId="34" xfId="0" applyFont="1" applyFill="1" applyBorder="1" applyAlignment="1">
      <alignment vertical="center"/>
    </xf>
    <xf numFmtId="9" fontId="46" fillId="33" borderId="34" xfId="0" applyNumberFormat="1" applyFont="1" applyFill="1" applyBorder="1" applyAlignment="1">
      <alignment horizontal="center" vertical="center"/>
    </xf>
    <xf numFmtId="9" fontId="42" fillId="30" borderId="0" xfId="0" applyNumberFormat="1" applyFont="1" applyFill="1" applyAlignment="1">
      <alignment vertical="center"/>
    </xf>
    <xf numFmtId="9" fontId="48" fillId="30" borderId="21" xfId="1" applyFont="1" applyFill="1" applyBorder="1" applyAlignment="1">
      <alignment horizontal="center" vertical="center"/>
    </xf>
    <xf numFmtId="0" fontId="42" fillId="34" borderId="37" xfId="0" applyFont="1" applyFill="1" applyBorder="1" applyAlignment="1">
      <alignment vertical="center"/>
    </xf>
    <xf numFmtId="0" fontId="42" fillId="34" borderId="13" xfId="0" applyFont="1" applyFill="1" applyBorder="1" applyAlignment="1">
      <alignment horizontal="left" vertical="center" wrapText="1"/>
    </xf>
    <xf numFmtId="0" fontId="42" fillId="30" borderId="0" xfId="0" applyFont="1" applyFill="1" applyAlignment="1">
      <alignment horizontal="center" vertical="center"/>
    </xf>
    <xf numFmtId="0" fontId="43" fillId="26" borderId="10" xfId="0" applyFont="1" applyFill="1" applyBorder="1" applyAlignment="1">
      <alignment horizontal="center" vertical="center"/>
    </xf>
    <xf numFmtId="9" fontId="43" fillId="32" borderId="10" xfId="0" applyNumberFormat="1" applyFont="1" applyFill="1" applyBorder="1" applyAlignment="1">
      <alignment horizontal="center" vertical="center"/>
    </xf>
    <xf numFmtId="14" fontId="47" fillId="30" borderId="0" xfId="0" applyNumberFormat="1" applyFont="1" applyFill="1" applyAlignment="1">
      <alignment horizontal="left" vertical="center"/>
    </xf>
    <xf numFmtId="0" fontId="46" fillId="34" borderId="23" xfId="0" applyNumberFormat="1" applyFont="1" applyFill="1" applyBorder="1" applyAlignment="1">
      <alignment horizontal="center" vertical="center"/>
    </xf>
    <xf numFmtId="0" fontId="42" fillId="34" borderId="25" xfId="0" applyFont="1" applyFill="1" applyBorder="1" applyAlignment="1">
      <alignment vertical="center"/>
    </xf>
    <xf numFmtId="0" fontId="42" fillId="34" borderId="26" xfId="0" applyFont="1" applyFill="1" applyBorder="1" applyAlignment="1">
      <alignment horizontal="left" vertical="center" wrapText="1"/>
    </xf>
    <xf numFmtId="9" fontId="46" fillId="34" borderId="32" xfId="0" applyNumberFormat="1" applyFont="1" applyFill="1" applyBorder="1" applyAlignment="1">
      <alignment horizontal="center" vertical="center"/>
    </xf>
    <xf numFmtId="0" fontId="46" fillId="33" borderId="34" xfId="0" applyFont="1" applyFill="1" applyBorder="1" applyAlignment="1">
      <alignment horizontal="center" vertical="center"/>
    </xf>
    <xf numFmtId="14" fontId="49" fillId="34" borderId="26" xfId="0" applyNumberFormat="1" applyFont="1" applyFill="1" applyBorder="1" applyAlignment="1">
      <alignment horizontal="center" vertical="center"/>
    </xf>
    <xf numFmtId="9" fontId="49" fillId="34" borderId="26" xfId="1" applyFont="1" applyFill="1" applyBorder="1" applyAlignment="1">
      <alignment horizontal="center" vertical="center"/>
    </xf>
    <xf numFmtId="0" fontId="42" fillId="34" borderId="27" xfId="0" applyFont="1" applyFill="1" applyBorder="1" applyAlignment="1">
      <alignment vertical="center"/>
    </xf>
    <xf numFmtId="0" fontId="42" fillId="34" borderId="33" xfId="0" applyFont="1" applyFill="1" applyBorder="1" applyAlignment="1">
      <alignment vertical="center"/>
    </xf>
    <xf numFmtId="0" fontId="42" fillId="34" borderId="31" xfId="0" applyFont="1" applyFill="1" applyBorder="1" applyAlignment="1">
      <alignment horizontal="left" vertical="center" wrapText="1"/>
    </xf>
    <xf numFmtId="9" fontId="46" fillId="34" borderId="15" xfId="0" applyNumberFormat="1" applyFont="1" applyFill="1" applyBorder="1" applyAlignment="1">
      <alignment horizontal="center" vertical="center"/>
    </xf>
    <xf numFmtId="0" fontId="42" fillId="30" borderId="10" xfId="0" applyFont="1" applyFill="1" applyBorder="1" applyAlignment="1">
      <alignment vertical="center"/>
    </xf>
    <xf numFmtId="0" fontId="49" fillId="34" borderId="26" xfId="1" applyNumberFormat="1" applyFont="1" applyFill="1" applyBorder="1" applyAlignment="1">
      <alignment horizontal="center" vertical="center"/>
    </xf>
    <xf numFmtId="0" fontId="42" fillId="34" borderId="30" xfId="0" applyFont="1" applyFill="1" applyBorder="1" applyAlignment="1">
      <alignment horizontal="left" vertical="center" wrapText="1"/>
    </xf>
    <xf numFmtId="0" fontId="42" fillId="30" borderId="10" xfId="0" applyFont="1" applyFill="1" applyBorder="1" applyAlignment="1">
      <alignment vertical="center" wrapText="1"/>
    </xf>
    <xf numFmtId="9" fontId="46" fillId="34" borderId="36" xfId="0" applyNumberFormat="1" applyFont="1" applyFill="1" applyBorder="1" applyAlignment="1">
      <alignment horizontal="center" vertical="center"/>
    </xf>
    <xf numFmtId="0" fontId="42" fillId="34" borderId="28" xfId="0" applyFont="1" applyFill="1" applyBorder="1" applyAlignment="1">
      <alignment vertical="center"/>
    </xf>
    <xf numFmtId="0" fontId="42" fillId="34" borderId="29" xfId="0" applyFont="1" applyFill="1" applyBorder="1" applyAlignment="1">
      <alignment vertical="center"/>
    </xf>
    <xf numFmtId="0" fontId="42" fillId="30" borderId="25" xfId="0" applyFont="1" applyFill="1" applyBorder="1" applyAlignment="1">
      <alignment vertical="center"/>
    </xf>
    <xf numFmtId="0" fontId="42" fillId="30" borderId="27" xfId="0" applyFont="1" applyFill="1" applyBorder="1" applyAlignment="1">
      <alignment vertical="center"/>
    </xf>
    <xf numFmtId="0" fontId="42" fillId="0" borderId="0" xfId="0" applyFont="1">
      <alignment vertical="center"/>
    </xf>
    <xf numFmtId="0" fontId="44" fillId="31" borderId="0" xfId="0" applyFont="1" applyFill="1" applyAlignment="1">
      <alignment vertical="center"/>
    </xf>
    <xf numFmtId="0" fontId="42" fillId="31" borderId="0" xfId="0" applyFont="1" applyFill="1" applyAlignment="1">
      <alignment horizontal="center" vertical="center"/>
    </xf>
    <xf numFmtId="0" fontId="51" fillId="35" borderId="40" xfId="86" applyFont="1" applyFill="1" applyBorder="1" applyAlignment="1" applyProtection="1">
      <alignment horizontal="center" vertical="top"/>
    </xf>
    <xf numFmtId="167" fontId="51" fillId="35" borderId="41" xfId="86" applyNumberFormat="1" applyFont="1" applyFill="1" applyBorder="1" applyAlignment="1" applyProtection="1">
      <alignment horizontal="center" vertical="top"/>
    </xf>
    <xf numFmtId="0" fontId="51" fillId="35" borderId="41" xfId="86" applyFont="1" applyFill="1" applyBorder="1" applyAlignment="1" applyProtection="1">
      <alignment horizontal="center" vertical="top"/>
    </xf>
    <xf numFmtId="0" fontId="53" fillId="0" borderId="0" xfId="110" applyFont="1" applyAlignment="1">
      <alignment horizontal="right" vertical="center"/>
    </xf>
    <xf numFmtId="0" fontId="8" fillId="0" borderId="0" xfId="110" applyFont="1" applyBorder="1" applyAlignment="1">
      <alignment horizontal="left" vertical="center" wrapText="1"/>
    </xf>
    <xf numFmtId="0" fontId="9" fillId="0" borderId="0" xfId="110" applyAlignment="1">
      <alignment vertical="center"/>
    </xf>
    <xf numFmtId="0" fontId="9" fillId="0" borderId="0" xfId="110" applyAlignment="1">
      <alignment horizontal="right" vertical="center"/>
    </xf>
    <xf numFmtId="14" fontId="8" fillId="0" borderId="0" xfId="110" applyNumberFormat="1" applyFont="1" applyBorder="1" applyAlignment="1">
      <alignment horizontal="left" vertical="center" wrapText="1"/>
    </xf>
    <xf numFmtId="0" fontId="9" fillId="0" borderId="0" xfId="110" applyBorder="1" applyAlignment="1">
      <alignment vertical="center"/>
    </xf>
    <xf numFmtId="0" fontId="53" fillId="0" borderId="0" xfId="110" applyFont="1" applyBorder="1" applyAlignment="1">
      <alignment vertical="center" wrapText="1"/>
    </xf>
    <xf numFmtId="0" fontId="9" fillId="0" borderId="0" xfId="110" applyBorder="1" applyAlignment="1">
      <alignment horizontal="right" vertical="center"/>
    </xf>
    <xf numFmtId="0" fontId="52" fillId="0" borderId="0" xfId="110" applyFont="1" applyBorder="1" applyAlignment="1">
      <alignment horizontal="right" vertical="center" wrapText="1"/>
    </xf>
    <xf numFmtId="0" fontId="56" fillId="0" borderId="0" xfId="111" applyFont="1" applyAlignment="1">
      <alignment vertical="center"/>
    </xf>
    <xf numFmtId="0" fontId="42" fillId="30" borderId="0" xfId="0" applyFont="1" applyFill="1">
      <alignment vertical="center"/>
    </xf>
    <xf numFmtId="0" fontId="42" fillId="30" borderId="26" xfId="0" applyFont="1" applyFill="1" applyBorder="1" applyAlignment="1">
      <alignment horizontal="left" vertical="center" wrapText="1"/>
    </xf>
    <xf numFmtId="0" fontId="48" fillId="30" borderId="26" xfId="1" applyNumberFormat="1" applyFont="1" applyFill="1" applyBorder="1" applyAlignment="1">
      <alignment horizontal="center" vertical="center"/>
    </xf>
    <xf numFmtId="9" fontId="48" fillId="30" borderId="26" xfId="1" applyFont="1" applyFill="1" applyBorder="1" applyAlignment="1">
      <alignment horizontal="center" vertical="center"/>
    </xf>
    <xf numFmtId="14" fontId="48" fillId="30" borderId="26" xfId="0" applyNumberFormat="1" applyFont="1" applyFill="1" applyBorder="1" applyAlignment="1">
      <alignment horizontal="center" vertical="center"/>
    </xf>
    <xf numFmtId="0" fontId="42" fillId="30" borderId="35" xfId="0" applyFont="1" applyFill="1" applyBorder="1" applyAlignment="1">
      <alignment vertical="center"/>
    </xf>
    <xf numFmtId="0" fontId="9" fillId="0" borderId="0" xfId="110" applyFill="1"/>
    <xf numFmtId="0" fontId="9" fillId="0" borderId="0" xfId="110" applyFill="1" applyAlignment="1">
      <alignment wrapText="1"/>
    </xf>
    <xf numFmtId="0" fontId="58" fillId="0" borderId="0" xfId="110" applyFont="1" applyFill="1" applyAlignment="1">
      <alignment vertical="center"/>
    </xf>
    <xf numFmtId="0" fontId="54" fillId="0" borderId="0" xfId="110" applyFont="1" applyBorder="1" applyAlignment="1">
      <alignment horizontal="left" vertical="center"/>
    </xf>
    <xf numFmtId="0" fontId="59" fillId="0" borderId="0" xfId="110" applyFont="1" applyFill="1" applyAlignment="1">
      <alignment vertical="center"/>
    </xf>
    <xf numFmtId="0" fontId="60" fillId="0" borderId="0" xfId="110" applyFont="1" applyFill="1"/>
    <xf numFmtId="0" fontId="61" fillId="0" borderId="0" xfId="110" applyFont="1" applyFill="1" applyAlignment="1">
      <alignment vertical="center"/>
    </xf>
    <xf numFmtId="0" fontId="62" fillId="0" borderId="0" xfId="110" applyFont="1" applyFill="1"/>
    <xf numFmtId="0" fontId="62" fillId="0" borderId="0" xfId="110" applyFont="1" applyFill="1" applyAlignment="1">
      <alignment wrapText="1"/>
    </xf>
    <xf numFmtId="0" fontId="42" fillId="0" borderId="35" xfId="0" applyFont="1" applyFill="1" applyBorder="1" applyAlignment="1">
      <alignment vertical="center"/>
    </xf>
    <xf numFmtId="0" fontId="42" fillId="0" borderId="26" xfId="0" applyFont="1" applyFill="1" applyBorder="1" applyAlignment="1">
      <alignment horizontal="left" vertical="center" wrapText="1"/>
    </xf>
    <xf numFmtId="0" fontId="42" fillId="0" borderId="10" xfId="0" applyFont="1" applyFill="1" applyBorder="1" applyAlignment="1">
      <alignment vertical="center" wrapText="1"/>
    </xf>
    <xf numFmtId="14" fontId="48" fillId="0" borderId="26" xfId="0" applyNumberFormat="1" applyFont="1" applyFill="1" applyBorder="1" applyAlignment="1">
      <alignment horizontal="center" vertical="center"/>
    </xf>
    <xf numFmtId="0" fontId="42" fillId="0" borderId="10" xfId="0" applyFont="1" applyFill="1" applyBorder="1" applyAlignment="1">
      <alignment vertical="center"/>
    </xf>
    <xf numFmtId="0" fontId="42" fillId="0" borderId="10" xfId="0" applyFont="1" applyFill="1" applyBorder="1">
      <alignment vertical="center"/>
    </xf>
    <xf numFmtId="0" fontId="42" fillId="0" borderId="45" xfId="0" applyFont="1" applyBorder="1" applyAlignment="1">
      <alignment horizontal="center" vertical="center"/>
    </xf>
    <xf numFmtId="0" fontId="42" fillId="0" borderId="45" xfId="0" applyFont="1" applyBorder="1">
      <alignment vertical="center"/>
    </xf>
    <xf numFmtId="0" fontId="63" fillId="0" borderId="45" xfId="86" applyNumberFormat="1" applyFont="1" applyBorder="1" applyAlignment="1" applyProtection="1">
      <alignment horizontal="center" vertical="center"/>
    </xf>
    <xf numFmtId="14" fontId="63" fillId="0" borderId="45" xfId="86" applyNumberFormat="1" applyFont="1" applyBorder="1" applyAlignment="1">
      <alignment horizontal="center" vertical="center"/>
    </xf>
    <xf numFmtId="0" fontId="63" fillId="0" borderId="45" xfId="86" applyFont="1" applyBorder="1" applyAlignment="1">
      <alignment horizontal="center" vertical="center"/>
    </xf>
    <xf numFmtId="0" fontId="42" fillId="30" borderId="10" xfId="0" applyFont="1" applyFill="1" applyBorder="1" applyAlignment="1">
      <alignment horizontal="left" vertical="center"/>
    </xf>
    <xf numFmtId="14" fontId="48" fillId="30" borderId="31" xfId="0" applyNumberFormat="1" applyFont="1" applyFill="1" applyBorder="1" applyAlignment="1">
      <alignment horizontal="center" vertical="center"/>
    </xf>
    <xf numFmtId="0" fontId="42" fillId="0" borderId="11" xfId="0" applyFont="1" applyFill="1" applyBorder="1" applyAlignment="1">
      <alignment horizontal="left" vertical="center"/>
    </xf>
    <xf numFmtId="0" fontId="31" fillId="30" borderId="13" xfId="0" applyFont="1" applyFill="1" applyBorder="1" applyAlignment="1">
      <alignment horizontal="center" vertical="center" wrapText="1"/>
    </xf>
    <xf numFmtId="0" fontId="31" fillId="30" borderId="31" xfId="0" applyNumberFormat="1" applyFont="1" applyFill="1" applyBorder="1" applyAlignment="1">
      <alignment horizontal="center" vertical="center"/>
    </xf>
    <xf numFmtId="0" fontId="42" fillId="30" borderId="13" xfId="0" applyFont="1" applyFill="1" applyBorder="1" applyAlignment="1">
      <alignment vertical="center"/>
    </xf>
    <xf numFmtId="0" fontId="42" fillId="0" borderId="52" xfId="0" applyFont="1" applyBorder="1" applyAlignment="1"/>
    <xf numFmtId="0" fontId="42" fillId="30" borderId="52" xfId="0" applyFont="1" applyFill="1" applyBorder="1" applyAlignment="1">
      <alignment vertical="center"/>
    </xf>
    <xf numFmtId="0" fontId="42" fillId="30" borderId="52" xfId="0" applyFont="1" applyFill="1" applyBorder="1" applyAlignment="1">
      <alignment horizontal="left" vertical="center"/>
    </xf>
    <xf numFmtId="14" fontId="47" fillId="30" borderId="0" xfId="0" applyNumberFormat="1" applyFont="1" applyFill="1" applyAlignment="1">
      <alignment horizontal="center" vertical="center"/>
    </xf>
    <xf numFmtId="0" fontId="42" fillId="31" borderId="0" xfId="0" applyFont="1" applyFill="1" applyAlignment="1">
      <alignment horizontal="left" vertical="center"/>
    </xf>
    <xf numFmtId="9" fontId="48" fillId="30" borderId="21" xfId="1" applyFont="1" applyFill="1" applyBorder="1" applyAlignment="1">
      <alignment horizontal="left" vertical="center"/>
    </xf>
    <xf numFmtId="9" fontId="48" fillId="30" borderId="26" xfId="1" applyFont="1" applyFill="1" applyBorder="1" applyAlignment="1">
      <alignment horizontal="left" vertical="center"/>
    </xf>
    <xf numFmtId="9" fontId="49" fillId="34" borderId="26" xfId="1" applyFont="1" applyFill="1" applyBorder="1" applyAlignment="1">
      <alignment horizontal="left" vertical="center"/>
    </xf>
    <xf numFmtId="9" fontId="46" fillId="33" borderId="34" xfId="0" applyNumberFormat="1" applyFont="1" applyFill="1" applyBorder="1" applyAlignment="1">
      <alignment horizontal="left" vertical="center"/>
    </xf>
    <xf numFmtId="0" fontId="42" fillId="0" borderId="45" xfId="0" applyFont="1" applyBorder="1" applyAlignment="1">
      <alignment horizontal="center" vertical="center"/>
    </xf>
    <xf numFmtId="9" fontId="48" fillId="0" borderId="26" xfId="1" applyFont="1" applyFill="1" applyBorder="1" applyAlignment="1">
      <alignment horizontal="left" vertical="center"/>
    </xf>
    <xf numFmtId="9" fontId="48" fillId="0" borderId="26" xfId="1" applyFont="1" applyFill="1" applyBorder="1" applyAlignment="1">
      <alignment horizontal="center" vertical="center"/>
    </xf>
    <xf numFmtId="0" fontId="42" fillId="0" borderId="56" xfId="0" applyFont="1" applyFill="1" applyBorder="1" applyAlignment="1">
      <alignment vertical="center"/>
    </xf>
    <xf numFmtId="0" fontId="42" fillId="0" borderId="10" xfId="0" applyFont="1" applyFill="1" applyBorder="1" applyAlignment="1">
      <alignment horizontal="left" vertical="center"/>
    </xf>
    <xf numFmtId="0" fontId="42" fillId="0" borderId="0" xfId="0" applyFont="1" applyFill="1">
      <alignment vertical="center"/>
    </xf>
    <xf numFmtId="9" fontId="49" fillId="0" borderId="26" xfId="1" applyFont="1" applyFill="1" applyBorder="1" applyAlignment="1">
      <alignment horizontal="left" vertical="center"/>
    </xf>
    <xf numFmtId="9" fontId="49" fillId="0" borderId="26" xfId="1" applyFont="1" applyFill="1" applyBorder="1" applyAlignment="1">
      <alignment horizontal="center" vertical="center"/>
    </xf>
    <xf numFmtId="0" fontId="48" fillId="0" borderId="26" xfId="1" applyNumberFormat="1" applyFont="1" applyFill="1" applyBorder="1" applyAlignment="1">
      <alignment horizontal="center" vertical="center"/>
    </xf>
    <xf numFmtId="0" fontId="42" fillId="30" borderId="24" xfId="0" applyFont="1" applyFill="1" applyBorder="1" applyAlignment="1">
      <alignment vertical="center"/>
    </xf>
    <xf numFmtId="0" fontId="42" fillId="30" borderId="25" xfId="0" applyFont="1" applyFill="1" applyBorder="1" applyAlignment="1">
      <alignment vertical="center"/>
    </xf>
    <xf numFmtId="0" fontId="42" fillId="30" borderId="27" xfId="0" applyFont="1" applyFill="1" applyBorder="1" applyAlignment="1">
      <alignment vertical="center"/>
    </xf>
    <xf numFmtId="0" fontId="42" fillId="30" borderId="0" xfId="0" applyFont="1" applyFill="1">
      <alignment vertical="center"/>
    </xf>
    <xf numFmtId="0" fontId="42" fillId="30" borderId="26" xfId="0" applyFont="1" applyFill="1" applyBorder="1" applyAlignment="1">
      <alignment horizontal="left" vertical="center" wrapText="1"/>
    </xf>
    <xf numFmtId="0" fontId="48" fillId="30" borderId="26" xfId="1" applyNumberFormat="1" applyFont="1" applyFill="1" applyBorder="1" applyAlignment="1">
      <alignment horizontal="center" vertical="center"/>
    </xf>
    <xf numFmtId="9" fontId="48" fillId="30" borderId="26" xfId="1" applyFont="1" applyFill="1" applyBorder="1" applyAlignment="1">
      <alignment horizontal="center" vertical="center"/>
    </xf>
    <xf numFmtId="14" fontId="48" fillId="30" borderId="26" xfId="0" applyNumberFormat="1" applyFont="1" applyFill="1" applyBorder="1" applyAlignment="1">
      <alignment horizontal="center" vertical="center"/>
    </xf>
    <xf numFmtId="0" fontId="54" fillId="0" borderId="0" xfId="110" applyFont="1" applyBorder="1" applyAlignment="1">
      <alignment horizontal="left" vertical="center"/>
    </xf>
    <xf numFmtId="0" fontId="42" fillId="0" borderId="26" xfId="0" applyFont="1" applyFill="1" applyBorder="1" applyAlignment="1">
      <alignment horizontal="left" vertical="center" wrapText="1"/>
    </xf>
    <xf numFmtId="14" fontId="48" fillId="0" borderId="26" xfId="0" applyNumberFormat="1" applyFont="1" applyFill="1" applyBorder="1" applyAlignment="1">
      <alignment horizontal="center" vertical="center"/>
    </xf>
    <xf numFmtId="0" fontId="31" fillId="0" borderId="0" xfId="0" applyFont="1">
      <alignment vertical="center"/>
    </xf>
    <xf numFmtId="0" fontId="42" fillId="0" borderId="45" xfId="0" applyFont="1" applyBorder="1" applyAlignment="1">
      <alignment horizontal="center" vertical="center"/>
    </xf>
    <xf numFmtId="14" fontId="63" fillId="0" borderId="45" xfId="86" applyNumberFormat="1" applyFont="1" applyBorder="1" applyAlignment="1">
      <alignment horizontal="center" vertical="center"/>
    </xf>
    <xf numFmtId="0" fontId="63" fillId="0" borderId="45" xfId="86" applyFont="1" applyBorder="1" applyAlignment="1">
      <alignment horizontal="center" vertical="center"/>
    </xf>
    <xf numFmtId="9" fontId="48" fillId="30" borderId="26" xfId="1" applyFont="1" applyFill="1" applyBorder="1" applyAlignment="1">
      <alignment horizontal="left" vertical="center"/>
    </xf>
    <xf numFmtId="9" fontId="30" fillId="30" borderId="26" xfId="1" applyFont="1" applyFill="1" applyBorder="1" applyAlignment="1">
      <alignment horizontal="left" vertical="center" wrapText="1"/>
    </xf>
    <xf numFmtId="0" fontId="42" fillId="0" borderId="15" xfId="0" applyFont="1" applyFill="1" applyBorder="1" applyAlignment="1">
      <alignment vertical="center"/>
    </xf>
    <xf numFmtId="0" fontId="42" fillId="0" borderId="52" xfId="0" applyFont="1" applyFill="1" applyBorder="1" applyAlignment="1">
      <alignment vertical="center"/>
    </xf>
    <xf numFmtId="14" fontId="64" fillId="0" borderId="26" xfId="0" applyNumberFormat="1" applyFont="1" applyFill="1" applyBorder="1" applyAlignment="1">
      <alignment horizontal="center" vertical="center"/>
    </xf>
    <xf numFmtId="0" fontId="64" fillId="0" borderId="26" xfId="1" applyNumberFormat="1" applyFont="1" applyFill="1" applyBorder="1" applyAlignment="1">
      <alignment horizontal="center" vertical="center"/>
    </xf>
    <xf numFmtId="0" fontId="42" fillId="30" borderId="26" xfId="0" applyFont="1" applyFill="1" applyBorder="1" applyAlignment="1">
      <alignment horizontal="center" vertical="center" wrapText="1"/>
    </xf>
    <xf numFmtId="0" fontId="42" fillId="34" borderId="26" xfId="0" applyFont="1" applyFill="1" applyBorder="1" applyAlignment="1">
      <alignment horizontal="center" vertical="center" wrapText="1"/>
    </xf>
    <xf numFmtId="0" fontId="42" fillId="34" borderId="31" xfId="0" applyFont="1" applyFill="1" applyBorder="1" applyAlignment="1">
      <alignment horizontal="center" vertical="center" wrapText="1"/>
    </xf>
    <xf numFmtId="0" fontId="42" fillId="34" borderId="30" xfId="0" applyFont="1" applyFill="1" applyBorder="1" applyAlignment="1">
      <alignment horizontal="center" vertical="center" wrapText="1"/>
    </xf>
    <xf numFmtId="0" fontId="48" fillId="30" borderId="26" xfId="0" applyFont="1" applyFill="1" applyBorder="1" applyAlignment="1">
      <alignment horizontal="center" vertical="center" wrapText="1"/>
    </xf>
    <xf numFmtId="0" fontId="65" fillId="30" borderId="0" xfId="0" applyFont="1" applyFill="1" applyAlignment="1">
      <alignment vertical="center"/>
    </xf>
    <xf numFmtId="0" fontId="42" fillId="0" borderId="45" xfId="0" applyFont="1" applyBorder="1" applyAlignment="1">
      <alignment horizontal="center" vertical="center"/>
    </xf>
    <xf numFmtId="0" fontId="42" fillId="30" borderId="57" xfId="0" applyFont="1" applyFill="1" applyBorder="1" applyAlignment="1">
      <alignment vertical="center"/>
    </xf>
    <xf numFmtId="0" fontId="42" fillId="30" borderId="52" xfId="0" applyFont="1" applyFill="1" applyBorder="1" applyAlignment="1">
      <alignment vertical="center" wrapText="1"/>
    </xf>
    <xf numFmtId="0" fontId="42" fillId="30" borderId="25" xfId="0" applyFont="1" applyFill="1" applyBorder="1" applyAlignment="1">
      <alignment vertical="center"/>
    </xf>
    <xf numFmtId="0" fontId="42" fillId="30" borderId="0" xfId="0" applyFont="1" applyFill="1">
      <alignment vertical="center"/>
    </xf>
    <xf numFmtId="0" fontId="42" fillId="30" borderId="26" xfId="0" applyFont="1" applyFill="1" applyBorder="1" applyAlignment="1">
      <alignment horizontal="left" vertical="center" wrapText="1"/>
    </xf>
    <xf numFmtId="0" fontId="48" fillId="30" borderId="26" xfId="1" applyNumberFormat="1" applyFont="1" applyFill="1" applyBorder="1" applyAlignment="1">
      <alignment horizontal="center" vertical="center"/>
    </xf>
    <xf numFmtId="9" fontId="48" fillId="30" borderId="26" xfId="1" applyFont="1" applyFill="1" applyBorder="1" applyAlignment="1">
      <alignment horizontal="center" vertical="center"/>
    </xf>
    <xf numFmtId="14" fontId="48" fillId="30" borderId="26" xfId="0" applyNumberFormat="1" applyFont="1" applyFill="1" applyBorder="1" applyAlignment="1">
      <alignment horizontal="center" vertical="center"/>
    </xf>
    <xf numFmtId="9" fontId="48" fillId="30" borderId="26" xfId="1" applyFont="1" applyFill="1" applyBorder="1" applyAlignment="1">
      <alignment horizontal="left" vertical="center"/>
    </xf>
    <xf numFmtId="0" fontId="42" fillId="30" borderId="26" xfId="0" applyFont="1" applyFill="1" applyBorder="1" applyAlignment="1">
      <alignment horizontal="center" vertical="center" wrapText="1"/>
    </xf>
    <xf numFmtId="0" fontId="42" fillId="30" borderId="35" xfId="0" applyFont="1" applyFill="1" applyBorder="1" applyAlignment="1">
      <alignment vertical="center" wrapText="1"/>
    </xf>
    <xf numFmtId="0" fontId="66" fillId="0" borderId="0" xfId="0" applyFont="1" applyAlignment="1">
      <alignment horizontal="left" vertical="center" readingOrder="1"/>
    </xf>
    <xf numFmtId="0" fontId="42" fillId="30" borderId="12" xfId="0" applyFont="1" applyFill="1" applyBorder="1" applyAlignment="1">
      <alignment vertical="center" wrapText="1"/>
    </xf>
    <xf numFmtId="167" fontId="34" fillId="0" borderId="0" xfId="110" applyNumberFormat="1" applyFont="1" applyBorder="1" applyAlignment="1">
      <alignment horizontal="center" vertical="center" wrapText="1"/>
    </xf>
    <xf numFmtId="0" fontId="55" fillId="0" borderId="0" xfId="10" applyFont="1" applyAlignment="1">
      <alignment horizontal="center" vertical="center"/>
    </xf>
    <xf numFmtId="0" fontId="42" fillId="0" borderId="46" xfId="0" applyFont="1" applyBorder="1" applyAlignment="1">
      <alignment horizontal="center" vertical="center"/>
    </xf>
    <xf numFmtId="0" fontId="42" fillId="0" borderId="47" xfId="0" applyFont="1" applyBorder="1" applyAlignment="1">
      <alignment horizontal="center" vertical="center"/>
    </xf>
    <xf numFmtId="0" fontId="42" fillId="0" borderId="48" xfId="0" applyFont="1" applyBorder="1" applyAlignment="1">
      <alignment horizontal="center" vertical="center"/>
    </xf>
    <xf numFmtId="0" fontId="42" fillId="0" borderId="46" xfId="0" applyFont="1" applyBorder="1" applyAlignment="1">
      <alignment horizontal="left" vertical="center"/>
    </xf>
    <xf numFmtId="0" fontId="42" fillId="0" borderId="47" xfId="0" applyFont="1" applyBorder="1" applyAlignment="1">
      <alignment horizontal="left" vertical="center"/>
    </xf>
    <xf numFmtId="0" fontId="42" fillId="0" borderId="48" xfId="0" applyFont="1" applyBorder="1" applyAlignment="1">
      <alignment horizontal="left" vertical="center"/>
    </xf>
    <xf numFmtId="0" fontId="50" fillId="27" borderId="38" xfId="86" applyFont="1" applyFill="1" applyBorder="1" applyAlignment="1" applyProtection="1">
      <alignment horizontal="center" vertical="center"/>
    </xf>
    <xf numFmtId="0" fontId="50" fillId="27" borderId="39" xfId="86" applyFont="1" applyFill="1" applyBorder="1" applyAlignment="1" applyProtection="1">
      <alignment horizontal="center" vertical="center"/>
    </xf>
    <xf numFmtId="0" fontId="51" fillId="35" borderId="41" xfId="86" applyFont="1" applyFill="1" applyBorder="1" applyAlignment="1" applyProtection="1">
      <alignment horizontal="center" vertical="top"/>
    </xf>
    <xf numFmtId="0" fontId="51" fillId="35" borderId="0" xfId="86" applyFont="1" applyFill="1" applyBorder="1" applyAlignment="1" applyProtection="1">
      <alignment horizontal="center" vertical="top"/>
    </xf>
    <xf numFmtId="0" fontId="51" fillId="35" borderId="42" xfId="86" applyFont="1" applyFill="1" applyBorder="1" applyAlignment="1" applyProtection="1">
      <alignment horizontal="center" vertical="top"/>
    </xf>
    <xf numFmtId="0" fontId="63" fillId="0" borderId="45" xfId="86" applyFont="1" applyBorder="1" applyAlignment="1" applyProtection="1">
      <alignment vertical="center"/>
    </xf>
    <xf numFmtId="0" fontId="42" fillId="0" borderId="45" xfId="0" applyFont="1" applyBorder="1" applyAlignment="1">
      <alignment horizontal="left" vertical="center"/>
    </xf>
    <xf numFmtId="0" fontId="42" fillId="30" borderId="27" xfId="0" applyFont="1" applyFill="1" applyBorder="1" applyAlignment="1">
      <alignment horizontal="left" vertical="center"/>
    </xf>
    <xf numFmtId="0" fontId="42" fillId="30" borderId="29" xfId="0" applyFont="1" applyFill="1" applyBorder="1" applyAlignment="1">
      <alignment horizontal="left" vertical="center"/>
    </xf>
    <xf numFmtId="0" fontId="31" fillId="30" borderId="31" xfId="0" applyNumberFormat="1" applyFont="1" applyFill="1" applyBorder="1" applyAlignment="1">
      <alignment horizontal="center" vertical="center"/>
    </xf>
    <xf numFmtId="0" fontId="31" fillId="30" borderId="13" xfId="0" applyNumberFormat="1" applyFont="1" applyFill="1" applyBorder="1" applyAlignment="1">
      <alignment horizontal="center" vertical="center"/>
    </xf>
    <xf numFmtId="0" fontId="31" fillId="30" borderId="30" xfId="0" applyNumberFormat="1" applyFont="1" applyFill="1" applyBorder="1" applyAlignment="1">
      <alignment horizontal="center" vertical="center"/>
    </xf>
    <xf numFmtId="0" fontId="31" fillId="30" borderId="31" xfId="0" applyFont="1" applyFill="1" applyBorder="1" applyAlignment="1">
      <alignment horizontal="center" vertical="center"/>
    </xf>
    <xf numFmtId="0" fontId="31" fillId="30" borderId="13" xfId="0" applyFont="1" applyFill="1" applyBorder="1" applyAlignment="1">
      <alignment horizontal="center" vertical="center"/>
    </xf>
    <xf numFmtId="0" fontId="42" fillId="30" borderId="28" xfId="0" applyFont="1" applyFill="1" applyBorder="1" applyAlignment="1">
      <alignment horizontal="left" vertical="center"/>
    </xf>
    <xf numFmtId="0" fontId="43" fillId="26" borderId="11" xfId="0" applyFont="1" applyFill="1" applyBorder="1" applyAlignment="1">
      <alignment horizontal="center" vertical="center" wrapText="1"/>
    </xf>
    <xf numFmtId="0" fontId="43" fillId="26" borderId="13" xfId="0" applyFont="1" applyFill="1" applyBorder="1" applyAlignment="1">
      <alignment horizontal="center" vertical="center"/>
    </xf>
    <xf numFmtId="0" fontId="43" fillId="26" borderId="19" xfId="0" applyFont="1" applyFill="1" applyBorder="1" applyAlignment="1">
      <alignment horizontal="center" vertical="center"/>
    </xf>
    <xf numFmtId="0" fontId="42" fillId="30" borderId="53" xfId="0" applyFont="1" applyFill="1" applyBorder="1" applyAlignment="1">
      <alignment horizontal="left" vertical="center"/>
    </xf>
    <xf numFmtId="0" fontId="42" fillId="30" borderId="13" xfId="0" applyFont="1" applyFill="1" applyBorder="1" applyAlignment="1">
      <alignment horizontal="left" vertical="center"/>
    </xf>
    <xf numFmtId="0" fontId="42" fillId="30" borderId="12" xfId="0" applyFont="1" applyFill="1" applyBorder="1" applyAlignment="1">
      <alignment horizontal="left" vertical="center"/>
    </xf>
    <xf numFmtId="0" fontId="42" fillId="0" borderId="53" xfId="0" applyFont="1" applyFill="1" applyBorder="1" applyAlignment="1">
      <alignment horizontal="left" vertical="center"/>
    </xf>
    <xf numFmtId="0" fontId="42" fillId="0" borderId="12" xfId="0" applyFont="1" applyFill="1" applyBorder="1" applyAlignment="1">
      <alignment horizontal="left" vertical="center"/>
    </xf>
    <xf numFmtId="0" fontId="42" fillId="0" borderId="13" xfId="0" applyFont="1" applyFill="1" applyBorder="1" applyAlignment="1">
      <alignment horizontal="left" vertical="center"/>
    </xf>
    <xf numFmtId="0" fontId="31" fillId="30" borderId="13" xfId="0" applyFont="1" applyFill="1" applyBorder="1" applyAlignment="1">
      <alignment horizontal="center" vertical="center" wrapText="1"/>
    </xf>
    <xf numFmtId="0" fontId="31" fillId="30" borderId="11" xfId="0" applyFont="1" applyFill="1" applyBorder="1" applyAlignment="1">
      <alignment horizontal="center" vertical="center"/>
    </xf>
    <xf numFmtId="0" fontId="31" fillId="30" borderId="15" xfId="0" applyFont="1" applyFill="1" applyBorder="1" applyAlignment="1">
      <alignment horizontal="center" vertical="center"/>
    </xf>
    <xf numFmtId="0" fontId="31" fillId="30" borderId="22" xfId="0" applyNumberFormat="1" applyFont="1" applyFill="1" applyBorder="1" applyAlignment="1">
      <alignment horizontal="center" vertical="center"/>
    </xf>
    <xf numFmtId="0" fontId="31" fillId="30" borderId="22" xfId="0" applyFont="1" applyFill="1" applyBorder="1" applyAlignment="1">
      <alignment horizontal="center" vertical="center"/>
    </xf>
    <xf numFmtId="0" fontId="31" fillId="30" borderId="30" xfId="0" applyFont="1" applyFill="1" applyBorder="1" applyAlignment="1">
      <alignment horizontal="center" vertical="center"/>
    </xf>
    <xf numFmtId="0" fontId="43" fillId="26" borderId="13" xfId="0" applyFont="1" applyFill="1" applyBorder="1" applyAlignment="1">
      <alignment horizontal="center" vertical="center" wrapText="1"/>
    </xf>
    <xf numFmtId="0" fontId="43" fillId="26" borderId="19" xfId="0" applyFont="1" applyFill="1" applyBorder="1" applyAlignment="1">
      <alignment horizontal="center" vertical="center" wrapText="1"/>
    </xf>
    <xf numFmtId="0" fontId="43" fillId="26" borderId="14" xfId="0" applyFont="1" applyFill="1" applyBorder="1" applyAlignment="1">
      <alignment horizontal="center" vertical="center"/>
    </xf>
    <xf numFmtId="0" fontId="43" fillId="26" borderId="15" xfId="0" applyFont="1" applyFill="1" applyBorder="1" applyAlignment="1">
      <alignment horizontal="center" vertical="center"/>
    </xf>
    <xf numFmtId="0" fontId="43" fillId="26" borderId="18" xfId="0" applyFont="1" applyFill="1" applyBorder="1" applyAlignment="1">
      <alignment horizontal="center" vertical="center"/>
    </xf>
    <xf numFmtId="0" fontId="43" fillId="26" borderId="54" xfId="0" applyFont="1" applyFill="1" applyBorder="1" applyAlignment="1">
      <alignment horizontal="center" vertical="center"/>
    </xf>
    <xf numFmtId="0" fontId="43" fillId="26" borderId="44" xfId="0" applyFont="1" applyFill="1" applyBorder="1" applyAlignment="1">
      <alignment horizontal="center" vertical="center"/>
    </xf>
    <xf numFmtId="0" fontId="43" fillId="26" borderId="43" xfId="0" applyFont="1" applyFill="1" applyBorder="1" applyAlignment="1">
      <alignment horizontal="center" vertical="center"/>
    </xf>
    <xf numFmtId="0" fontId="43" fillId="26" borderId="49" xfId="0" applyFont="1" applyFill="1" applyBorder="1" applyAlignment="1">
      <alignment horizontal="center" vertical="center"/>
    </xf>
    <xf numFmtId="0" fontId="43" fillId="26" borderId="50" xfId="0" applyFont="1" applyFill="1" applyBorder="1" applyAlignment="1">
      <alignment horizontal="center" vertical="center"/>
    </xf>
    <xf numFmtId="0" fontId="43" fillId="26" borderId="51" xfId="0" applyFont="1" applyFill="1" applyBorder="1" applyAlignment="1">
      <alignment horizontal="center" vertical="center"/>
    </xf>
    <xf numFmtId="0" fontId="43" fillId="26" borderId="11" xfId="0" applyFont="1" applyFill="1" applyBorder="1" applyAlignment="1">
      <alignment horizontal="center" vertical="center"/>
    </xf>
    <xf numFmtId="0" fontId="42" fillId="30" borderId="53" xfId="0" applyFont="1" applyFill="1" applyBorder="1" applyAlignment="1">
      <alignment horizontal="left" vertical="center" wrapText="1"/>
    </xf>
    <xf numFmtId="0" fontId="42" fillId="30" borderId="54" xfId="0" applyFont="1" applyFill="1" applyBorder="1" applyAlignment="1">
      <alignment horizontal="left" vertical="center"/>
    </xf>
    <xf numFmtId="0" fontId="42" fillId="0" borderId="55" xfId="0" applyFont="1" applyFill="1" applyBorder="1" applyAlignment="1">
      <alignment horizontal="left" vertical="center"/>
    </xf>
    <xf numFmtId="0" fontId="42" fillId="36" borderId="31" xfId="0" applyFont="1" applyFill="1" applyBorder="1" applyAlignment="1">
      <alignment horizontal="left" vertical="center" wrapText="1"/>
    </xf>
    <xf numFmtId="0" fontId="42" fillId="36" borderId="26" xfId="0" applyFont="1" applyFill="1" applyBorder="1" applyAlignment="1">
      <alignment horizontal="center" vertical="center" wrapText="1"/>
    </xf>
    <xf numFmtId="0" fontId="42" fillId="36" borderId="26" xfId="0" applyFont="1" applyFill="1" applyBorder="1" applyAlignment="1">
      <alignment horizontal="left" vertical="center" wrapText="1"/>
    </xf>
    <xf numFmtId="14" fontId="48" fillId="36" borderId="26" xfId="0" applyNumberFormat="1" applyFont="1" applyFill="1" applyBorder="1" applyAlignment="1">
      <alignment horizontal="center" vertical="center"/>
    </xf>
    <xf numFmtId="0" fontId="48" fillId="36" borderId="26" xfId="1" applyNumberFormat="1" applyFont="1" applyFill="1" applyBorder="1" applyAlignment="1">
      <alignment horizontal="center" vertical="center"/>
    </xf>
    <xf numFmtId="9" fontId="48" fillId="36" borderId="26" xfId="1" applyFont="1" applyFill="1" applyBorder="1" applyAlignment="1">
      <alignment horizontal="center" vertical="center"/>
    </xf>
    <xf numFmtId="9" fontId="48" fillId="36" borderId="26" xfId="1" applyFont="1" applyFill="1" applyBorder="1" applyAlignment="1">
      <alignment horizontal="left" vertical="center"/>
    </xf>
    <xf numFmtId="0" fontId="42" fillId="36" borderId="0" xfId="0" applyFont="1" applyFill="1">
      <alignment vertical="center"/>
    </xf>
    <xf numFmtId="0" fontId="42" fillId="36" borderId="52" xfId="0" applyFont="1" applyFill="1" applyBorder="1" applyAlignment="1"/>
    <xf numFmtId="0" fontId="42" fillId="36" borderId="35" xfId="0" applyFont="1" applyFill="1" applyBorder="1" applyAlignment="1">
      <alignment vertical="center"/>
    </xf>
  </cellXfs>
  <cellStyles count="516">
    <cellStyle name="20% - 강조색1 2" xfId="17"/>
    <cellStyle name="20% - 강조색1 2 2" xfId="112"/>
    <cellStyle name="20% - 강조색1 3 2" xfId="113"/>
    <cellStyle name="20% - 강조색1 4 2" xfId="114"/>
    <cellStyle name="20% - 강조색1 5 2" xfId="115"/>
    <cellStyle name="20% - 강조색2 2" xfId="18"/>
    <cellStyle name="20% - 강조색2 2 2" xfId="116"/>
    <cellStyle name="20% - 강조색2 3 2" xfId="117"/>
    <cellStyle name="20% - 강조색2 4 2" xfId="118"/>
    <cellStyle name="20% - 강조색2 5 2" xfId="119"/>
    <cellStyle name="20% - 강조색3 2" xfId="19"/>
    <cellStyle name="20% - 강조색3 2 2" xfId="120"/>
    <cellStyle name="20% - 강조색3 3 2" xfId="121"/>
    <cellStyle name="20% - 강조색3 4 2" xfId="122"/>
    <cellStyle name="20% - 강조색3 5 2" xfId="123"/>
    <cellStyle name="20% - 강조색4 2" xfId="20"/>
    <cellStyle name="20% - 강조색4 2 2" xfId="124"/>
    <cellStyle name="20% - 강조색4 3 2" xfId="125"/>
    <cellStyle name="20% - 강조색4 4 2" xfId="126"/>
    <cellStyle name="20% - 강조색4 5 2" xfId="127"/>
    <cellStyle name="20% - 강조색5 2" xfId="21"/>
    <cellStyle name="20% - 강조색5 2 2" xfId="128"/>
    <cellStyle name="20% - 강조색5 3 2" xfId="129"/>
    <cellStyle name="20% - 강조색5 4 2" xfId="130"/>
    <cellStyle name="20% - 강조색5 5 2" xfId="131"/>
    <cellStyle name="20% - 강조색6 2" xfId="22"/>
    <cellStyle name="20% - 강조색6 2 2" xfId="132"/>
    <cellStyle name="20% - 강조색6 3 2" xfId="133"/>
    <cellStyle name="20% - 강조색6 4 2" xfId="134"/>
    <cellStyle name="20% - 강조색6 5 2" xfId="135"/>
    <cellStyle name="40% - 강조색1 2" xfId="23"/>
    <cellStyle name="40% - 강조색1 2 2" xfId="136"/>
    <cellStyle name="40% - 강조색1 3 2" xfId="137"/>
    <cellStyle name="40% - 강조색1 4 2" xfId="138"/>
    <cellStyle name="40% - 강조색1 5 2" xfId="139"/>
    <cellStyle name="40% - 강조색2 2" xfId="24"/>
    <cellStyle name="40% - 강조색2 2 2" xfId="140"/>
    <cellStyle name="40% - 강조색2 3 2" xfId="141"/>
    <cellStyle name="40% - 강조색2 4 2" xfId="142"/>
    <cellStyle name="40% - 강조색2 5 2" xfId="143"/>
    <cellStyle name="40% - 강조색3 2" xfId="25"/>
    <cellStyle name="40% - 강조색3 2 2" xfId="144"/>
    <cellStyle name="40% - 강조색3 3 2" xfId="145"/>
    <cellStyle name="40% - 강조색3 4 2" xfId="146"/>
    <cellStyle name="40% - 강조색3 5 2" xfId="147"/>
    <cellStyle name="40% - 강조색4 2" xfId="26"/>
    <cellStyle name="40% - 강조색4 2 2" xfId="148"/>
    <cellStyle name="40% - 강조색4 3 2" xfId="149"/>
    <cellStyle name="40% - 강조색4 4 2" xfId="150"/>
    <cellStyle name="40% - 강조색4 5 2" xfId="151"/>
    <cellStyle name="40% - 강조색5 2" xfId="27"/>
    <cellStyle name="40% - 강조색5 2 2" xfId="152"/>
    <cellStyle name="40% - 강조색5 3 2" xfId="153"/>
    <cellStyle name="40% - 강조색5 4 2" xfId="154"/>
    <cellStyle name="40% - 강조색5 5 2" xfId="155"/>
    <cellStyle name="40% - 강조색6 2" xfId="28"/>
    <cellStyle name="40% - 강조색6 2 2" xfId="156"/>
    <cellStyle name="40% - 강조색6 3 2" xfId="157"/>
    <cellStyle name="40% - 강조색6 4 2" xfId="158"/>
    <cellStyle name="40% - 강조색6 5 2" xfId="159"/>
    <cellStyle name="60% - 강조색1 2" xfId="29"/>
    <cellStyle name="60% - 강조색1 2 2" xfId="160"/>
    <cellStyle name="60% - 강조색1 3 2" xfId="161"/>
    <cellStyle name="60% - 강조색1 4 2" xfId="162"/>
    <cellStyle name="60% - 강조색1 5 2" xfId="163"/>
    <cellStyle name="60% - 강조색2 2" xfId="30"/>
    <cellStyle name="60% - 강조색2 2 2" xfId="164"/>
    <cellStyle name="60% - 강조색2 3 2" xfId="165"/>
    <cellStyle name="60% - 강조색2 4 2" xfId="166"/>
    <cellStyle name="60% - 강조색2 5 2" xfId="167"/>
    <cellStyle name="60% - 강조색3 2" xfId="31"/>
    <cellStyle name="60% - 강조색3 2 2" xfId="168"/>
    <cellStyle name="60% - 강조색3 3 2" xfId="169"/>
    <cellStyle name="60% - 강조색3 4 2" xfId="170"/>
    <cellStyle name="60% - 강조색3 5 2" xfId="171"/>
    <cellStyle name="60% - 강조색4 2" xfId="32"/>
    <cellStyle name="60% - 강조색4 2 2" xfId="172"/>
    <cellStyle name="60% - 강조색4 3 2" xfId="173"/>
    <cellStyle name="60% - 강조색4 4 2" xfId="174"/>
    <cellStyle name="60% - 강조색4 5 2" xfId="175"/>
    <cellStyle name="60% - 강조색5 2" xfId="33"/>
    <cellStyle name="60% - 강조색5 2 2" xfId="176"/>
    <cellStyle name="60% - 강조색5 3 2" xfId="177"/>
    <cellStyle name="60% - 강조색5 4 2" xfId="178"/>
    <cellStyle name="60% - 강조색5 5 2" xfId="179"/>
    <cellStyle name="60% - 강조색6 2" xfId="34"/>
    <cellStyle name="60% - 강조색6 2 2" xfId="180"/>
    <cellStyle name="60% - 강조색6 3 2" xfId="181"/>
    <cellStyle name="60% - 강조색6 4 2" xfId="182"/>
    <cellStyle name="60% - 강조색6 5 2" xfId="183"/>
    <cellStyle name="Normal" xfId="0" builtinId="0"/>
    <cellStyle name="강조색1 2" xfId="35"/>
    <cellStyle name="강조색1 2 2" xfId="184"/>
    <cellStyle name="강조색1 3 2" xfId="185"/>
    <cellStyle name="강조색1 4 2" xfId="186"/>
    <cellStyle name="강조색1 5 2" xfId="187"/>
    <cellStyle name="강조색2 2" xfId="36"/>
    <cellStyle name="강조색2 2 2" xfId="188"/>
    <cellStyle name="강조색2 3 2" xfId="189"/>
    <cellStyle name="강조색2 4 2" xfId="190"/>
    <cellStyle name="강조색2 5 2" xfId="191"/>
    <cellStyle name="강조색3 2" xfId="37"/>
    <cellStyle name="강조색3 2 2" xfId="192"/>
    <cellStyle name="강조색3 3 2" xfId="193"/>
    <cellStyle name="강조색3 4 2" xfId="194"/>
    <cellStyle name="강조색3 5 2" xfId="195"/>
    <cellStyle name="강조색4 2" xfId="38"/>
    <cellStyle name="강조색4 2 2" xfId="196"/>
    <cellStyle name="강조색4 3 2" xfId="197"/>
    <cellStyle name="강조색4 4 2" xfId="198"/>
    <cellStyle name="강조색4 5 2" xfId="199"/>
    <cellStyle name="강조색5 2" xfId="39"/>
    <cellStyle name="강조색5 2 2" xfId="200"/>
    <cellStyle name="강조색5 3 2" xfId="201"/>
    <cellStyle name="강조색5 4 2" xfId="202"/>
    <cellStyle name="강조색5 5 2" xfId="203"/>
    <cellStyle name="강조색6 2" xfId="40"/>
    <cellStyle name="강조색6 2 2" xfId="204"/>
    <cellStyle name="강조색6 3 2" xfId="205"/>
    <cellStyle name="강조색6 4 2" xfId="206"/>
    <cellStyle name="강조색6 5 2" xfId="207"/>
    <cellStyle name="경고문 2" xfId="41"/>
    <cellStyle name="경고문 2 2" xfId="208"/>
    <cellStyle name="경고문 3 2" xfId="209"/>
    <cellStyle name="경고문 4 2" xfId="210"/>
    <cellStyle name="경고문 5 2" xfId="211"/>
    <cellStyle name="계산 2" xfId="42"/>
    <cellStyle name="계산 2 2" xfId="212"/>
    <cellStyle name="계산 2 2 2" xfId="455"/>
    <cellStyle name="계산 2 3" xfId="485"/>
    <cellStyle name="계산 3 2" xfId="213"/>
    <cellStyle name="계산 3 2 2" xfId="478"/>
    <cellStyle name="계산 4 2" xfId="214"/>
    <cellStyle name="계산 4 2 2" xfId="477"/>
    <cellStyle name="계산 5 2" xfId="215"/>
    <cellStyle name="계산 5 2 2" xfId="476"/>
    <cellStyle name="나쁨 2" xfId="43"/>
    <cellStyle name="나쁨 2 2" xfId="216"/>
    <cellStyle name="나쁨 3 2" xfId="217"/>
    <cellStyle name="나쁨 4 2" xfId="218"/>
    <cellStyle name="나쁨 5 2" xfId="219"/>
    <cellStyle name="대제목" xfId="44"/>
    <cellStyle name="메모 2" xfId="45"/>
    <cellStyle name="메모 2 2" xfId="220"/>
    <cellStyle name="메모 2 2 2" xfId="475"/>
    <cellStyle name="메모 2 3" xfId="484"/>
    <cellStyle name="메모 3 2" xfId="221"/>
    <cellStyle name="메모 3 2 2" xfId="474"/>
    <cellStyle name="메모 4 2" xfId="222"/>
    <cellStyle name="메모 4 2 2" xfId="454"/>
    <cellStyle name="메모 5 2" xfId="223"/>
    <cellStyle name="메모 5 2 2" xfId="473"/>
    <cellStyle name="문자필드" xfId="46"/>
    <cellStyle name="문자필드 2" xfId="483"/>
    <cellStyle name="백분율 2" xfId="1"/>
    <cellStyle name="백분율 2 2" xfId="13"/>
    <cellStyle name="백분율 2 3" xfId="47"/>
    <cellStyle name="백분율 3" xfId="2"/>
    <cellStyle name="백분율 3 2" xfId="48"/>
    <cellStyle name="백분율 4" xfId="3"/>
    <cellStyle name="백분율 5" xfId="11"/>
    <cellStyle name="보통 2" xfId="49"/>
    <cellStyle name="보통 2 2" xfId="224"/>
    <cellStyle name="보통 3 2" xfId="225"/>
    <cellStyle name="보통 4 2" xfId="226"/>
    <cellStyle name="보통 5 2" xfId="227"/>
    <cellStyle name="설명 텍스트 2" xfId="50"/>
    <cellStyle name="설명 텍스트 2 2" xfId="228"/>
    <cellStyle name="설명 텍스트 3 2" xfId="229"/>
    <cellStyle name="설명 텍스트 4 2" xfId="230"/>
    <cellStyle name="설명 텍스트 5 2" xfId="231"/>
    <cellStyle name="셀 확인 2" xfId="51"/>
    <cellStyle name="셀 확인 2 2" xfId="232"/>
    <cellStyle name="셀 확인 3 2" xfId="233"/>
    <cellStyle name="셀 확인 4 2" xfId="234"/>
    <cellStyle name="셀 확인 5 2" xfId="235"/>
    <cellStyle name="소제목" xfId="52"/>
    <cellStyle name="숫자필드" xfId="53"/>
    <cellStyle name="숫자필드 2" xfId="482"/>
    <cellStyle name="쉼표 [0] 2" xfId="4"/>
    <cellStyle name="쉼표 [0] 2 2" xfId="54"/>
    <cellStyle name="쉼표 [0] 2 3" xfId="55"/>
    <cellStyle name="쉼표 [0] 3" xfId="5"/>
    <cellStyle name="쉼표 [0] 3 2" xfId="56"/>
    <cellStyle name="쉼표 [0] 4" xfId="12"/>
    <cellStyle name="쉼표 [0] 4 2" xfId="14"/>
    <cellStyle name="스타일 1" xfId="57"/>
    <cellStyle name="스타일 1 2" xfId="58"/>
    <cellStyle name="연결된 셀 2" xfId="59"/>
    <cellStyle name="연결된 셀 2 2" xfId="236"/>
    <cellStyle name="연결된 셀 3 2" xfId="237"/>
    <cellStyle name="연결된 셀 4 2" xfId="238"/>
    <cellStyle name="연결된 셀 5 2" xfId="239"/>
    <cellStyle name="요약 2" xfId="60"/>
    <cellStyle name="요약 2 2" xfId="240"/>
    <cellStyle name="요약 2 2 2" xfId="453"/>
    <cellStyle name="요약 2 3" xfId="481"/>
    <cellStyle name="요약 3 2" xfId="241"/>
    <cellStyle name="요약 3 2 2" xfId="449"/>
    <cellStyle name="요약 4 2" xfId="242"/>
    <cellStyle name="요약 4 2 2" xfId="452"/>
    <cellStyle name="요약 5 2" xfId="243"/>
    <cellStyle name="요약 5 2 2" xfId="451"/>
    <cellStyle name="입력 2" xfId="61"/>
    <cellStyle name="입력 2 2" xfId="244"/>
    <cellStyle name="입력 2 2 2" xfId="472"/>
    <cellStyle name="입력 2 3" xfId="480"/>
    <cellStyle name="입력 3 2" xfId="245"/>
    <cellStyle name="입력 3 2 2" xfId="471"/>
    <cellStyle name="입력 4 2" xfId="246"/>
    <cellStyle name="입력 4 2 2" xfId="470"/>
    <cellStyle name="입력 5 2" xfId="247"/>
    <cellStyle name="입력 5 2 2" xfId="469"/>
    <cellStyle name="제목 1 2" xfId="62"/>
    <cellStyle name="제목 1 2 2" xfId="248"/>
    <cellStyle name="제목 1 3 2" xfId="249"/>
    <cellStyle name="제목 1 4 2" xfId="250"/>
    <cellStyle name="제목 1 5 2" xfId="251"/>
    <cellStyle name="제목 2 2" xfId="63"/>
    <cellStyle name="제목 2 2 2" xfId="252"/>
    <cellStyle name="제목 2 3 2" xfId="253"/>
    <cellStyle name="제목 2 4 2" xfId="254"/>
    <cellStyle name="제목 2 5 2" xfId="255"/>
    <cellStyle name="제목 3 2" xfId="64"/>
    <cellStyle name="제목 3 2 2" xfId="256"/>
    <cellStyle name="제목 3 3 2" xfId="257"/>
    <cellStyle name="제목 3 4 2" xfId="258"/>
    <cellStyle name="제목 3 5 2" xfId="259"/>
    <cellStyle name="제목 4 2" xfId="65"/>
    <cellStyle name="제목 4 2 2" xfId="260"/>
    <cellStyle name="제목 4 3 2" xfId="261"/>
    <cellStyle name="제목 4 4 2" xfId="262"/>
    <cellStyle name="제목 4 5 2" xfId="263"/>
    <cellStyle name="제목 5" xfId="66"/>
    <cellStyle name="제목 5 2" xfId="264"/>
    <cellStyle name="제목 6 2" xfId="265"/>
    <cellStyle name="제목 7 2" xfId="266"/>
    <cellStyle name="제목 8 2" xfId="267"/>
    <cellStyle name="좋음 2" xfId="67"/>
    <cellStyle name="좋음 2 2" xfId="268"/>
    <cellStyle name="좋음 3 2" xfId="269"/>
    <cellStyle name="좋음 4 2" xfId="270"/>
    <cellStyle name="좋음 5 2" xfId="271"/>
    <cellStyle name="중제목" xfId="68"/>
    <cellStyle name="출력 2" xfId="69"/>
    <cellStyle name="출력 2 2" xfId="272"/>
    <cellStyle name="출력 2 2 2" xfId="450"/>
    <cellStyle name="출력 2 3" xfId="479"/>
    <cellStyle name="출력 3 2" xfId="273"/>
    <cellStyle name="출력 3 2 2" xfId="468"/>
    <cellStyle name="출력 4 2" xfId="274"/>
    <cellStyle name="출력 4 2 2" xfId="467"/>
    <cellStyle name="출력 5 2" xfId="275"/>
    <cellStyle name="출력 5 2 2" xfId="466"/>
    <cellStyle name="통화 [0] 2" xfId="6"/>
    <cellStyle name="통화 [0] 2 2" xfId="70"/>
    <cellStyle name="통화 [0] 3" xfId="7"/>
    <cellStyle name="통화 [0] 4" xfId="16"/>
    <cellStyle name="표내용" xfId="71"/>
    <cellStyle name="표제목" xfId="72"/>
    <cellStyle name="표준 10" xfId="15"/>
    <cellStyle name="표준 11" xfId="73"/>
    <cellStyle name="표준 11 10" xfId="276"/>
    <cellStyle name="표준 11 11" xfId="277"/>
    <cellStyle name="표준 11 12" xfId="278"/>
    <cellStyle name="표준 11 13" xfId="279"/>
    <cellStyle name="표준 11 14" xfId="280"/>
    <cellStyle name="표준 11 15" xfId="281"/>
    <cellStyle name="표준 11 16" xfId="282"/>
    <cellStyle name="표준 11 17" xfId="283"/>
    <cellStyle name="표준 11 18" xfId="284"/>
    <cellStyle name="표준 11 19" xfId="285"/>
    <cellStyle name="표준 11 2" xfId="286"/>
    <cellStyle name="표준 11 3" xfId="287"/>
    <cellStyle name="표준 11 4" xfId="288"/>
    <cellStyle name="표준 11 5" xfId="289"/>
    <cellStyle name="표준 11 6" xfId="290"/>
    <cellStyle name="표준 11 7" xfId="291"/>
    <cellStyle name="표준 11 8" xfId="292"/>
    <cellStyle name="표준 11 9" xfId="293"/>
    <cellStyle name="표준 12" xfId="74"/>
    <cellStyle name="표준 12 10" xfId="294"/>
    <cellStyle name="표준 12 11" xfId="295"/>
    <cellStyle name="표준 12 12" xfId="296"/>
    <cellStyle name="표준 12 13" xfId="297"/>
    <cellStyle name="표준 12 14" xfId="298"/>
    <cellStyle name="표준 12 15" xfId="299"/>
    <cellStyle name="표준 12 16" xfId="300"/>
    <cellStyle name="표준 12 17" xfId="301"/>
    <cellStyle name="표준 12 18" xfId="302"/>
    <cellStyle name="표준 12 19" xfId="303"/>
    <cellStyle name="표준 12 2" xfId="304"/>
    <cellStyle name="표준 12 3" xfId="305"/>
    <cellStyle name="표준 12 4" xfId="306"/>
    <cellStyle name="표준 12 5" xfId="307"/>
    <cellStyle name="표준 12 6" xfId="308"/>
    <cellStyle name="표준 12 7" xfId="309"/>
    <cellStyle name="표준 12 8" xfId="310"/>
    <cellStyle name="표준 12 9" xfId="311"/>
    <cellStyle name="표준 13" xfId="75"/>
    <cellStyle name="표준 13 10" xfId="312"/>
    <cellStyle name="표준 13 11" xfId="313"/>
    <cellStyle name="표준 13 12" xfId="314"/>
    <cellStyle name="표준 13 13" xfId="315"/>
    <cellStyle name="표준 13 14" xfId="316"/>
    <cellStyle name="표준 13 15" xfId="317"/>
    <cellStyle name="표준 13 16" xfId="318"/>
    <cellStyle name="표준 13 17" xfId="319"/>
    <cellStyle name="표준 13 18" xfId="320"/>
    <cellStyle name="표준 13 19" xfId="321"/>
    <cellStyle name="표준 13 2" xfId="322"/>
    <cellStyle name="표준 13 3" xfId="323"/>
    <cellStyle name="표준 13 4" xfId="324"/>
    <cellStyle name="표준 13 5" xfId="325"/>
    <cellStyle name="표준 13 6" xfId="326"/>
    <cellStyle name="표준 13 7" xfId="327"/>
    <cellStyle name="표준 13 8" xfId="328"/>
    <cellStyle name="표준 13 9" xfId="329"/>
    <cellStyle name="표준 14" xfId="76"/>
    <cellStyle name="표준 15" xfId="77"/>
    <cellStyle name="표준 16" xfId="100"/>
    <cellStyle name="표준 16 2" xfId="103"/>
    <cellStyle name="표준 16 2 2" xfId="108"/>
    <cellStyle name="표준 16 2 2 2" xfId="427"/>
    <cellStyle name="표준 16 2 2 2 2" xfId="447"/>
    <cellStyle name="표준 16 2 2 2 2 2" xfId="514"/>
    <cellStyle name="표준 16 2 2 2 3" xfId="494"/>
    <cellStyle name="표준 16 2 2 3" xfId="437"/>
    <cellStyle name="표준 16 2 2 3 2" xfId="504"/>
    <cellStyle name="표준 16 2 2 4" xfId="464"/>
    <cellStyle name="표준 16 2 3" xfId="422"/>
    <cellStyle name="표준 16 2 3 2" xfId="442"/>
    <cellStyle name="표준 16 2 3 2 2" xfId="509"/>
    <cellStyle name="표준 16 2 3 3" xfId="489"/>
    <cellStyle name="표준 16 2 4" xfId="432"/>
    <cellStyle name="표준 16 2 4 2" xfId="499"/>
    <cellStyle name="표준 16 2 5" xfId="459"/>
    <cellStyle name="표준 16 3" xfId="101"/>
    <cellStyle name="표준 16 3 2" xfId="106"/>
    <cellStyle name="표준 16 3 2 2" xfId="425"/>
    <cellStyle name="표준 16 3 2 2 2" xfId="445"/>
    <cellStyle name="표준 16 3 2 2 2 2" xfId="512"/>
    <cellStyle name="표준 16 3 2 2 3" xfId="492"/>
    <cellStyle name="표준 16 3 2 3" xfId="435"/>
    <cellStyle name="표준 16 3 2 3 2" xfId="502"/>
    <cellStyle name="표준 16 3 2 4" xfId="462"/>
    <cellStyle name="표준 16 3 3" xfId="420"/>
    <cellStyle name="표준 16 3 3 2" xfId="440"/>
    <cellStyle name="표준 16 3 3 2 2" xfId="507"/>
    <cellStyle name="표준 16 3 3 3" xfId="487"/>
    <cellStyle name="표준 16 3 4" xfId="430"/>
    <cellStyle name="표준 16 3 4 2" xfId="497"/>
    <cellStyle name="표준 16 3 5" xfId="457"/>
    <cellStyle name="표준 16 4" xfId="105"/>
    <cellStyle name="표준 16 4 2" xfId="424"/>
    <cellStyle name="표준 16 4 2 2" xfId="444"/>
    <cellStyle name="표준 16 4 2 2 2" xfId="511"/>
    <cellStyle name="표준 16 4 2 3" xfId="491"/>
    <cellStyle name="표준 16 4 3" xfId="434"/>
    <cellStyle name="표준 16 4 3 2" xfId="501"/>
    <cellStyle name="표준 16 4 4" xfId="461"/>
    <cellStyle name="표준 16 5" xfId="419"/>
    <cellStyle name="표준 16 5 2" xfId="439"/>
    <cellStyle name="표준 16 5 2 2" xfId="506"/>
    <cellStyle name="표준 16 5 3" xfId="486"/>
    <cellStyle name="표준 16 6" xfId="429"/>
    <cellStyle name="표준 16 6 2" xfId="496"/>
    <cellStyle name="표준 16 7" xfId="456"/>
    <cellStyle name="표준 17" xfId="102"/>
    <cellStyle name="표준 17 2" xfId="104"/>
    <cellStyle name="표준 17 2 2" xfId="109"/>
    <cellStyle name="표준 17 2 2 2" xfId="428"/>
    <cellStyle name="표준 17 2 2 2 2" xfId="448"/>
    <cellStyle name="표준 17 2 2 2 2 2" xfId="515"/>
    <cellStyle name="표준 17 2 2 2 3" xfId="495"/>
    <cellStyle name="표준 17 2 2 3" xfId="438"/>
    <cellStyle name="표준 17 2 2 3 2" xfId="505"/>
    <cellStyle name="표준 17 2 2 4" xfId="465"/>
    <cellStyle name="표준 17 2 3" xfId="423"/>
    <cellStyle name="표준 17 2 3 2" xfId="443"/>
    <cellStyle name="표준 17 2 3 2 2" xfId="510"/>
    <cellStyle name="표준 17 2 3 3" xfId="490"/>
    <cellStyle name="표준 17 2 4" xfId="433"/>
    <cellStyle name="표준 17 2 4 2" xfId="500"/>
    <cellStyle name="표준 17 2 5" xfId="460"/>
    <cellStyle name="표준 17 3" xfId="107"/>
    <cellStyle name="표준 17 3 2" xfId="426"/>
    <cellStyle name="표준 17 3 2 2" xfId="446"/>
    <cellStyle name="표준 17 3 2 2 2" xfId="513"/>
    <cellStyle name="표준 17 3 2 3" xfId="493"/>
    <cellStyle name="표준 17 3 3" xfId="436"/>
    <cellStyle name="표준 17 3 3 2" xfId="503"/>
    <cellStyle name="표준 17 3 4" xfId="463"/>
    <cellStyle name="표준 17 4" xfId="421"/>
    <cellStyle name="표준 17 4 2" xfId="441"/>
    <cellStyle name="표준 17 4 2 2" xfId="508"/>
    <cellStyle name="표준 17 4 3" xfId="488"/>
    <cellStyle name="표준 17 5" xfId="431"/>
    <cellStyle name="표준 17 5 2" xfId="498"/>
    <cellStyle name="표준 17 6" xfId="458"/>
    <cellStyle name="표준 2" xfId="8"/>
    <cellStyle name="표준 2 10" xfId="78"/>
    <cellStyle name="표준 2 11" xfId="79"/>
    <cellStyle name="표준 2 12" xfId="80"/>
    <cellStyle name="표준 2 14" xfId="81"/>
    <cellStyle name="표준 2 15" xfId="82"/>
    <cellStyle name="표준 2 16" xfId="83"/>
    <cellStyle name="표준 2 17" xfId="84"/>
    <cellStyle name="표준 2 2" xfId="85"/>
    <cellStyle name="표준 2 3" xfId="86"/>
    <cellStyle name="표준 2 4" xfId="87"/>
    <cellStyle name="표준 2 5" xfId="88"/>
    <cellStyle name="표준 2 6" xfId="89"/>
    <cellStyle name="표준 2 7" xfId="90"/>
    <cellStyle name="표준 2 8" xfId="91"/>
    <cellStyle name="표준 2 9" xfId="92"/>
    <cellStyle name="표준 3" xfId="9"/>
    <cellStyle name="표준 3 2" xfId="93"/>
    <cellStyle name="표준 4" xfId="10"/>
    <cellStyle name="표준 4 10" xfId="330"/>
    <cellStyle name="표준 4 11" xfId="331"/>
    <cellStyle name="표준 4 12" xfId="332"/>
    <cellStyle name="표준 4 13" xfId="333"/>
    <cellStyle name="표준 4 14" xfId="334"/>
    <cellStyle name="표준 4 15" xfId="335"/>
    <cellStyle name="표준 4 16" xfId="336"/>
    <cellStyle name="표준 4 17" xfId="337"/>
    <cellStyle name="표준 4 18" xfId="338"/>
    <cellStyle name="표준 4 19" xfId="339"/>
    <cellStyle name="표준 4 2" xfId="94"/>
    <cellStyle name="표준 4 3" xfId="340"/>
    <cellStyle name="표준 4 4" xfId="341"/>
    <cellStyle name="표준 4 5" xfId="342"/>
    <cellStyle name="표준 4 6" xfId="343"/>
    <cellStyle name="표준 4 7" xfId="344"/>
    <cellStyle name="표준 4 8" xfId="345"/>
    <cellStyle name="표준 4 9" xfId="346"/>
    <cellStyle name="표준 5" xfId="95"/>
    <cellStyle name="표준 5 10" xfId="347"/>
    <cellStyle name="표준 5 11" xfId="348"/>
    <cellStyle name="표준 5 12" xfId="349"/>
    <cellStyle name="표준 5 13" xfId="350"/>
    <cellStyle name="표준 5 14" xfId="351"/>
    <cellStyle name="표준 5 15" xfId="352"/>
    <cellStyle name="표준 5 16" xfId="353"/>
    <cellStyle name="표준 5 17" xfId="354"/>
    <cellStyle name="표준 5 18" xfId="355"/>
    <cellStyle name="표준 5 19" xfId="356"/>
    <cellStyle name="표준 5 2" xfId="357"/>
    <cellStyle name="표준 5 3" xfId="358"/>
    <cellStyle name="표준 5 4" xfId="359"/>
    <cellStyle name="표준 5 5" xfId="360"/>
    <cellStyle name="표준 5 6" xfId="361"/>
    <cellStyle name="표준 5 7" xfId="362"/>
    <cellStyle name="표준 5 8" xfId="363"/>
    <cellStyle name="표준 5 9" xfId="364"/>
    <cellStyle name="표준 6" xfId="96"/>
    <cellStyle name="표준 6 10" xfId="365"/>
    <cellStyle name="표준 6 11" xfId="366"/>
    <cellStyle name="표준 6 12" xfId="367"/>
    <cellStyle name="표준 6 13" xfId="368"/>
    <cellStyle name="표준 6 14" xfId="369"/>
    <cellStyle name="표준 6 15" xfId="370"/>
    <cellStyle name="표준 6 16" xfId="371"/>
    <cellStyle name="표준 6 17" xfId="372"/>
    <cellStyle name="표준 6 18" xfId="373"/>
    <cellStyle name="표준 6 19" xfId="374"/>
    <cellStyle name="표준 6 2" xfId="375"/>
    <cellStyle name="표준 6 3" xfId="376"/>
    <cellStyle name="표준 6 4" xfId="377"/>
    <cellStyle name="표준 6 5" xfId="378"/>
    <cellStyle name="표준 6 6" xfId="379"/>
    <cellStyle name="표준 6 7" xfId="380"/>
    <cellStyle name="표준 6 8" xfId="381"/>
    <cellStyle name="표준 6 9" xfId="382"/>
    <cellStyle name="표준 7" xfId="97"/>
    <cellStyle name="표준 7 10" xfId="383"/>
    <cellStyle name="표준 7 11" xfId="384"/>
    <cellStyle name="표준 7 12" xfId="385"/>
    <cellStyle name="표준 7 13" xfId="386"/>
    <cellStyle name="표준 7 14" xfId="387"/>
    <cellStyle name="표준 7 15" xfId="388"/>
    <cellStyle name="표준 7 16" xfId="389"/>
    <cellStyle name="표준 7 17" xfId="390"/>
    <cellStyle name="표준 7 18" xfId="391"/>
    <cellStyle name="표준 7 19" xfId="392"/>
    <cellStyle name="표준 7 2" xfId="393"/>
    <cellStyle name="표준 7 3" xfId="394"/>
    <cellStyle name="표준 7 4" xfId="395"/>
    <cellStyle name="표준 7 5" xfId="396"/>
    <cellStyle name="표준 7 6" xfId="397"/>
    <cellStyle name="표준 7 7" xfId="398"/>
    <cellStyle name="표준 7 8" xfId="399"/>
    <cellStyle name="표준 7 9" xfId="400"/>
    <cellStyle name="표준 8" xfId="98"/>
    <cellStyle name="표준 8 10" xfId="401"/>
    <cellStyle name="표준 8 11" xfId="402"/>
    <cellStyle name="표준 8 12" xfId="403"/>
    <cellStyle name="표준 8 13" xfId="404"/>
    <cellStyle name="표준 8 14" xfId="405"/>
    <cellStyle name="표준 8 15" xfId="406"/>
    <cellStyle name="표준 8 16" xfId="407"/>
    <cellStyle name="표준 8 17" xfId="408"/>
    <cellStyle name="표준 8 18" xfId="409"/>
    <cellStyle name="표준 8 19" xfId="410"/>
    <cellStyle name="표준 8 2" xfId="411"/>
    <cellStyle name="표준 8 3" xfId="412"/>
    <cellStyle name="표준 8 4" xfId="413"/>
    <cellStyle name="표준 8 5" xfId="414"/>
    <cellStyle name="표준 8 6" xfId="415"/>
    <cellStyle name="표준 8 7" xfId="416"/>
    <cellStyle name="표준 8 8" xfId="417"/>
    <cellStyle name="표준 8 9" xfId="418"/>
    <cellStyle name="표준 9" xfId="99"/>
    <cellStyle name="표준_Operation_Report_Detial" xfId="110"/>
    <cellStyle name="표준_TGV-340-01(산출물목록-V1.0)" xfId="11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133350</xdr:colOff>
      <xdr:row>0</xdr:row>
      <xdr:rowOff>0</xdr:rowOff>
    </xdr:from>
    <xdr:to>
      <xdr:col>4</xdr:col>
      <xdr:colOff>762000</xdr:colOff>
      <xdr:row>0</xdr:row>
      <xdr:rowOff>0</xdr:rowOff>
    </xdr:to>
    <xdr:pic>
      <xdr:nvPicPr>
        <xdr:cNvPr id="2" name="Picture 1" descr="LG_CN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01400" y="0"/>
          <a:ext cx="628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15240</xdr:colOff>
      <xdr:row>0</xdr:row>
      <xdr:rowOff>388620</xdr:rowOff>
    </xdr:from>
    <xdr:to>
      <xdr:col>1</xdr:col>
      <xdr:colOff>1348740</xdr:colOff>
      <xdr:row>0</xdr:row>
      <xdr:rowOff>830580</xdr:rowOff>
    </xdr:to>
    <xdr:pic>
      <xdr:nvPicPr>
        <xdr:cNvPr id="4" name="그림 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45820" y="388620"/>
          <a:ext cx="1333500" cy="4419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mc1\Estimation\Down\&#44204;&#51201;&#49892;&#47924;&#44053;&#51032;&#51088;&#47308;_V1.0\&#50689;&#45224;_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mc1\Estimation\&#54252;&#47100;_&#49464;&#48120;&#45208;\&#44277;&#44277;2&#49324;&#50629;&#48512;LC&#48120;&#54021;\&#51228;&#50504;&#49436;%20&#51089;&#49457;\fpa_dev(dev).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sfile\&#44277;&#50976;\08_5.LGCNS&#45432;&#53944;&#48513;&#48177;&#50629;(~2004.09)\08.02_CMT&#44288;&#47532;\01.&#54016;&#50629;&#47924;\4.&#44204;&#51201;&#54532;&#47196;&#49464;&#49828;\&#44204;&#51201;&#47784;&#45944;\FP&#44204;&#51201;&#47784;&#45944;(&#49345;&#49464;&#48277;)\FP&#44204;&#51201;&#47784;&#45944;_V1.7(&#52572;&#51333;)_200406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LF &amp; EIF"/>
      <sheetName val="EI"/>
      <sheetName val="EQ"/>
      <sheetName val="EO"/>
      <sheetName val="FPA"/>
      <sheetName val="Package (In-House)"/>
      <sheetName val="In House"/>
      <sheetName val="VAF"/>
      <sheetName val="순수개발"/>
      <sheetName val="Macro상수지정"/>
      <sheetName val="Config"/>
      <sheetName val="Package (by ITSA)"/>
      <sheetName val="Dialog1"/>
      <sheetName val="Module1"/>
      <sheetName val="Module2"/>
      <sheetName val="영남_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pa_dev(dev)"/>
      <sheetName val="Data Vol"/>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개정이력"/>
      <sheetName val="기본정보"/>
      <sheetName val="Data"/>
      <sheetName val="Transaction"/>
      <sheetName val="FPA_검증"/>
      <sheetName val="VAF"/>
      <sheetName val="공수견적"/>
      <sheetName val="비용산정"/>
      <sheetName val="품질항목"/>
      <sheetName val="CountingTip"/>
      <sheetName val="Macro상수"/>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5"/>
  <sheetViews>
    <sheetView zoomScale="85" zoomScaleNormal="85" workbookViewId="0">
      <selection activeCell="B5" sqref="B5"/>
    </sheetView>
  </sheetViews>
  <sheetFormatPr defaultRowHeight="13.5"/>
  <cols>
    <col min="1" max="1" width="10.875" style="60" customWidth="1"/>
    <col min="2" max="2" width="92.625" style="60" customWidth="1"/>
    <col min="3" max="3" width="30.875" style="60" customWidth="1"/>
    <col min="4" max="12" width="10.875" style="60" customWidth="1"/>
    <col min="13" max="256" width="9" style="60"/>
    <col min="257" max="257" width="10.875" style="60" customWidth="1"/>
    <col min="258" max="258" width="92.625" style="60" customWidth="1"/>
    <col min="259" max="259" width="30.875" style="60" customWidth="1"/>
    <col min="260" max="268" width="10.875" style="60" customWidth="1"/>
    <col min="269" max="512" width="9" style="60"/>
    <col min="513" max="513" width="10.875" style="60" customWidth="1"/>
    <col min="514" max="514" width="92.625" style="60" customWidth="1"/>
    <col min="515" max="515" width="30.875" style="60" customWidth="1"/>
    <col min="516" max="524" width="10.875" style="60" customWidth="1"/>
    <col min="525" max="768" width="9" style="60"/>
    <col min="769" max="769" width="10.875" style="60" customWidth="1"/>
    <col min="770" max="770" width="92.625" style="60" customWidth="1"/>
    <col min="771" max="771" width="30.875" style="60" customWidth="1"/>
    <col min="772" max="780" width="10.875" style="60" customWidth="1"/>
    <col min="781" max="1024" width="9" style="60"/>
    <col min="1025" max="1025" width="10.875" style="60" customWidth="1"/>
    <col min="1026" max="1026" width="92.625" style="60" customWidth="1"/>
    <col min="1027" max="1027" width="30.875" style="60" customWidth="1"/>
    <col min="1028" max="1036" width="10.875" style="60" customWidth="1"/>
    <col min="1037" max="1280" width="9" style="60"/>
    <col min="1281" max="1281" width="10.875" style="60" customWidth="1"/>
    <col min="1282" max="1282" width="92.625" style="60" customWidth="1"/>
    <col min="1283" max="1283" width="30.875" style="60" customWidth="1"/>
    <col min="1284" max="1292" width="10.875" style="60" customWidth="1"/>
    <col min="1293" max="1536" width="9" style="60"/>
    <col min="1537" max="1537" width="10.875" style="60" customWidth="1"/>
    <col min="1538" max="1538" width="92.625" style="60" customWidth="1"/>
    <col min="1539" max="1539" width="30.875" style="60" customWidth="1"/>
    <col min="1540" max="1548" width="10.875" style="60" customWidth="1"/>
    <col min="1549" max="1792" width="9" style="60"/>
    <col min="1793" max="1793" width="10.875" style="60" customWidth="1"/>
    <col min="1794" max="1794" width="92.625" style="60" customWidth="1"/>
    <col min="1795" max="1795" width="30.875" style="60" customWidth="1"/>
    <col min="1796" max="1804" width="10.875" style="60" customWidth="1"/>
    <col min="1805" max="2048" width="9" style="60"/>
    <col min="2049" max="2049" width="10.875" style="60" customWidth="1"/>
    <col min="2050" max="2050" width="92.625" style="60" customWidth="1"/>
    <col min="2051" max="2051" width="30.875" style="60" customWidth="1"/>
    <col min="2052" max="2060" width="10.875" style="60" customWidth="1"/>
    <col min="2061" max="2304" width="9" style="60"/>
    <col min="2305" max="2305" width="10.875" style="60" customWidth="1"/>
    <col min="2306" max="2306" width="92.625" style="60" customWidth="1"/>
    <col min="2307" max="2307" width="30.875" style="60" customWidth="1"/>
    <col min="2308" max="2316" width="10.875" style="60" customWidth="1"/>
    <col min="2317" max="2560" width="9" style="60"/>
    <col min="2561" max="2561" width="10.875" style="60" customWidth="1"/>
    <col min="2562" max="2562" width="92.625" style="60" customWidth="1"/>
    <col min="2563" max="2563" width="30.875" style="60" customWidth="1"/>
    <col min="2564" max="2572" width="10.875" style="60" customWidth="1"/>
    <col min="2573" max="2816" width="9" style="60"/>
    <col min="2817" max="2817" width="10.875" style="60" customWidth="1"/>
    <col min="2818" max="2818" width="92.625" style="60" customWidth="1"/>
    <col min="2819" max="2819" width="30.875" style="60" customWidth="1"/>
    <col min="2820" max="2828" width="10.875" style="60" customWidth="1"/>
    <col min="2829" max="3072" width="9" style="60"/>
    <col min="3073" max="3073" width="10.875" style="60" customWidth="1"/>
    <col min="3074" max="3074" width="92.625" style="60" customWidth="1"/>
    <col min="3075" max="3075" width="30.875" style="60" customWidth="1"/>
    <col min="3076" max="3084" width="10.875" style="60" customWidth="1"/>
    <col min="3085" max="3328" width="9" style="60"/>
    <col min="3329" max="3329" width="10.875" style="60" customWidth="1"/>
    <col min="3330" max="3330" width="92.625" style="60" customWidth="1"/>
    <col min="3331" max="3331" width="30.875" style="60" customWidth="1"/>
    <col min="3332" max="3340" width="10.875" style="60" customWidth="1"/>
    <col min="3341" max="3584" width="9" style="60"/>
    <col min="3585" max="3585" width="10.875" style="60" customWidth="1"/>
    <col min="3586" max="3586" width="92.625" style="60" customWidth="1"/>
    <col min="3587" max="3587" width="30.875" style="60" customWidth="1"/>
    <col min="3588" max="3596" width="10.875" style="60" customWidth="1"/>
    <col min="3597" max="3840" width="9" style="60"/>
    <col min="3841" max="3841" width="10.875" style="60" customWidth="1"/>
    <col min="3842" max="3842" width="92.625" style="60" customWidth="1"/>
    <col min="3843" max="3843" width="30.875" style="60" customWidth="1"/>
    <col min="3844" max="3852" width="10.875" style="60" customWidth="1"/>
    <col min="3853" max="4096" width="9" style="60"/>
    <col min="4097" max="4097" width="10.875" style="60" customWidth="1"/>
    <col min="4098" max="4098" width="92.625" style="60" customWidth="1"/>
    <col min="4099" max="4099" width="30.875" style="60" customWidth="1"/>
    <col min="4100" max="4108" width="10.875" style="60" customWidth="1"/>
    <col min="4109" max="4352" width="9" style="60"/>
    <col min="4353" max="4353" width="10.875" style="60" customWidth="1"/>
    <col min="4354" max="4354" width="92.625" style="60" customWidth="1"/>
    <col min="4355" max="4355" width="30.875" style="60" customWidth="1"/>
    <col min="4356" max="4364" width="10.875" style="60" customWidth="1"/>
    <col min="4365" max="4608" width="9" style="60"/>
    <col min="4609" max="4609" width="10.875" style="60" customWidth="1"/>
    <col min="4610" max="4610" width="92.625" style="60" customWidth="1"/>
    <col min="4611" max="4611" width="30.875" style="60" customWidth="1"/>
    <col min="4612" max="4620" width="10.875" style="60" customWidth="1"/>
    <col min="4621" max="4864" width="9" style="60"/>
    <col min="4865" max="4865" width="10.875" style="60" customWidth="1"/>
    <col min="4866" max="4866" width="92.625" style="60" customWidth="1"/>
    <col min="4867" max="4867" width="30.875" style="60" customWidth="1"/>
    <col min="4868" max="4876" width="10.875" style="60" customWidth="1"/>
    <col min="4877" max="5120" width="9" style="60"/>
    <col min="5121" max="5121" width="10.875" style="60" customWidth="1"/>
    <col min="5122" max="5122" width="92.625" style="60" customWidth="1"/>
    <col min="5123" max="5123" width="30.875" style="60" customWidth="1"/>
    <col min="5124" max="5132" width="10.875" style="60" customWidth="1"/>
    <col min="5133" max="5376" width="9" style="60"/>
    <col min="5377" max="5377" width="10.875" style="60" customWidth="1"/>
    <col min="5378" max="5378" width="92.625" style="60" customWidth="1"/>
    <col min="5379" max="5379" width="30.875" style="60" customWidth="1"/>
    <col min="5380" max="5388" width="10.875" style="60" customWidth="1"/>
    <col min="5389" max="5632" width="9" style="60"/>
    <col min="5633" max="5633" width="10.875" style="60" customWidth="1"/>
    <col min="5634" max="5634" width="92.625" style="60" customWidth="1"/>
    <col min="5635" max="5635" width="30.875" style="60" customWidth="1"/>
    <col min="5636" max="5644" width="10.875" style="60" customWidth="1"/>
    <col min="5645" max="5888" width="9" style="60"/>
    <col min="5889" max="5889" width="10.875" style="60" customWidth="1"/>
    <col min="5890" max="5890" width="92.625" style="60" customWidth="1"/>
    <col min="5891" max="5891" width="30.875" style="60" customWidth="1"/>
    <col min="5892" max="5900" width="10.875" style="60" customWidth="1"/>
    <col min="5901" max="6144" width="9" style="60"/>
    <col min="6145" max="6145" width="10.875" style="60" customWidth="1"/>
    <col min="6146" max="6146" width="92.625" style="60" customWidth="1"/>
    <col min="6147" max="6147" width="30.875" style="60" customWidth="1"/>
    <col min="6148" max="6156" width="10.875" style="60" customWidth="1"/>
    <col min="6157" max="6400" width="9" style="60"/>
    <col min="6401" max="6401" width="10.875" style="60" customWidth="1"/>
    <col min="6402" max="6402" width="92.625" style="60" customWidth="1"/>
    <col min="6403" max="6403" width="30.875" style="60" customWidth="1"/>
    <col min="6404" max="6412" width="10.875" style="60" customWidth="1"/>
    <col min="6413" max="6656" width="9" style="60"/>
    <col min="6657" max="6657" width="10.875" style="60" customWidth="1"/>
    <col min="6658" max="6658" width="92.625" style="60" customWidth="1"/>
    <col min="6659" max="6659" width="30.875" style="60" customWidth="1"/>
    <col min="6660" max="6668" width="10.875" style="60" customWidth="1"/>
    <col min="6669" max="6912" width="9" style="60"/>
    <col min="6913" max="6913" width="10.875" style="60" customWidth="1"/>
    <col min="6914" max="6914" width="92.625" style="60" customWidth="1"/>
    <col min="6915" max="6915" width="30.875" style="60" customWidth="1"/>
    <col min="6916" max="6924" width="10.875" style="60" customWidth="1"/>
    <col min="6925" max="7168" width="9" style="60"/>
    <col min="7169" max="7169" width="10.875" style="60" customWidth="1"/>
    <col min="7170" max="7170" width="92.625" style="60" customWidth="1"/>
    <col min="7171" max="7171" width="30.875" style="60" customWidth="1"/>
    <col min="7172" max="7180" width="10.875" style="60" customWidth="1"/>
    <col min="7181" max="7424" width="9" style="60"/>
    <col min="7425" max="7425" width="10.875" style="60" customWidth="1"/>
    <col min="7426" max="7426" width="92.625" style="60" customWidth="1"/>
    <col min="7427" max="7427" width="30.875" style="60" customWidth="1"/>
    <col min="7428" max="7436" width="10.875" style="60" customWidth="1"/>
    <col min="7437" max="7680" width="9" style="60"/>
    <col min="7681" max="7681" width="10.875" style="60" customWidth="1"/>
    <col min="7682" max="7682" width="92.625" style="60" customWidth="1"/>
    <col min="7683" max="7683" width="30.875" style="60" customWidth="1"/>
    <col min="7684" max="7692" width="10.875" style="60" customWidth="1"/>
    <col min="7693" max="7936" width="9" style="60"/>
    <col min="7937" max="7937" width="10.875" style="60" customWidth="1"/>
    <col min="7938" max="7938" width="92.625" style="60" customWidth="1"/>
    <col min="7939" max="7939" width="30.875" style="60" customWidth="1"/>
    <col min="7940" max="7948" width="10.875" style="60" customWidth="1"/>
    <col min="7949" max="8192" width="9" style="60"/>
    <col min="8193" max="8193" width="10.875" style="60" customWidth="1"/>
    <col min="8194" max="8194" width="92.625" style="60" customWidth="1"/>
    <col min="8195" max="8195" width="30.875" style="60" customWidth="1"/>
    <col min="8196" max="8204" width="10.875" style="60" customWidth="1"/>
    <col min="8205" max="8448" width="9" style="60"/>
    <col min="8449" max="8449" width="10.875" style="60" customWidth="1"/>
    <col min="8450" max="8450" width="92.625" style="60" customWidth="1"/>
    <col min="8451" max="8451" width="30.875" style="60" customWidth="1"/>
    <col min="8452" max="8460" width="10.875" style="60" customWidth="1"/>
    <col min="8461" max="8704" width="9" style="60"/>
    <col min="8705" max="8705" width="10.875" style="60" customWidth="1"/>
    <col min="8706" max="8706" width="92.625" style="60" customWidth="1"/>
    <col min="8707" max="8707" width="30.875" style="60" customWidth="1"/>
    <col min="8708" max="8716" width="10.875" style="60" customWidth="1"/>
    <col min="8717" max="8960" width="9" style="60"/>
    <col min="8961" max="8961" width="10.875" style="60" customWidth="1"/>
    <col min="8962" max="8962" width="92.625" style="60" customWidth="1"/>
    <col min="8963" max="8963" width="30.875" style="60" customWidth="1"/>
    <col min="8964" max="8972" width="10.875" style="60" customWidth="1"/>
    <col min="8973" max="9216" width="9" style="60"/>
    <col min="9217" max="9217" width="10.875" style="60" customWidth="1"/>
    <col min="9218" max="9218" width="92.625" style="60" customWidth="1"/>
    <col min="9219" max="9219" width="30.875" style="60" customWidth="1"/>
    <col min="9220" max="9228" width="10.875" style="60" customWidth="1"/>
    <col min="9229" max="9472" width="9" style="60"/>
    <col min="9473" max="9473" width="10.875" style="60" customWidth="1"/>
    <col min="9474" max="9474" width="92.625" style="60" customWidth="1"/>
    <col min="9475" max="9475" width="30.875" style="60" customWidth="1"/>
    <col min="9476" max="9484" width="10.875" style="60" customWidth="1"/>
    <col min="9485" max="9728" width="9" style="60"/>
    <col min="9729" max="9729" width="10.875" style="60" customWidth="1"/>
    <col min="9730" max="9730" width="92.625" style="60" customWidth="1"/>
    <col min="9731" max="9731" width="30.875" style="60" customWidth="1"/>
    <col min="9732" max="9740" width="10.875" style="60" customWidth="1"/>
    <col min="9741" max="9984" width="9" style="60"/>
    <col min="9985" max="9985" width="10.875" style="60" customWidth="1"/>
    <col min="9986" max="9986" width="92.625" style="60" customWidth="1"/>
    <col min="9987" max="9987" width="30.875" style="60" customWidth="1"/>
    <col min="9988" max="9996" width="10.875" style="60" customWidth="1"/>
    <col min="9997" max="10240" width="9" style="60"/>
    <col min="10241" max="10241" width="10.875" style="60" customWidth="1"/>
    <col min="10242" max="10242" width="92.625" style="60" customWidth="1"/>
    <col min="10243" max="10243" width="30.875" style="60" customWidth="1"/>
    <col min="10244" max="10252" width="10.875" style="60" customWidth="1"/>
    <col min="10253" max="10496" width="9" style="60"/>
    <col min="10497" max="10497" width="10.875" style="60" customWidth="1"/>
    <col min="10498" max="10498" width="92.625" style="60" customWidth="1"/>
    <col min="10499" max="10499" width="30.875" style="60" customWidth="1"/>
    <col min="10500" max="10508" width="10.875" style="60" customWidth="1"/>
    <col min="10509" max="10752" width="9" style="60"/>
    <col min="10753" max="10753" width="10.875" style="60" customWidth="1"/>
    <col min="10754" max="10754" width="92.625" style="60" customWidth="1"/>
    <col min="10755" max="10755" width="30.875" style="60" customWidth="1"/>
    <col min="10756" max="10764" width="10.875" style="60" customWidth="1"/>
    <col min="10765" max="11008" width="9" style="60"/>
    <col min="11009" max="11009" width="10.875" style="60" customWidth="1"/>
    <col min="11010" max="11010" width="92.625" style="60" customWidth="1"/>
    <col min="11011" max="11011" width="30.875" style="60" customWidth="1"/>
    <col min="11012" max="11020" width="10.875" style="60" customWidth="1"/>
    <col min="11021" max="11264" width="9" style="60"/>
    <col min="11265" max="11265" width="10.875" style="60" customWidth="1"/>
    <col min="11266" max="11266" width="92.625" style="60" customWidth="1"/>
    <col min="11267" max="11267" width="30.875" style="60" customWidth="1"/>
    <col min="11268" max="11276" width="10.875" style="60" customWidth="1"/>
    <col min="11277" max="11520" width="9" style="60"/>
    <col min="11521" max="11521" width="10.875" style="60" customWidth="1"/>
    <col min="11522" max="11522" width="92.625" style="60" customWidth="1"/>
    <col min="11523" max="11523" width="30.875" style="60" customWidth="1"/>
    <col min="11524" max="11532" width="10.875" style="60" customWidth="1"/>
    <col min="11533" max="11776" width="9" style="60"/>
    <col min="11777" max="11777" width="10.875" style="60" customWidth="1"/>
    <col min="11778" max="11778" width="92.625" style="60" customWidth="1"/>
    <col min="11779" max="11779" width="30.875" style="60" customWidth="1"/>
    <col min="11780" max="11788" width="10.875" style="60" customWidth="1"/>
    <col min="11789" max="12032" width="9" style="60"/>
    <col min="12033" max="12033" width="10.875" style="60" customWidth="1"/>
    <col min="12034" max="12034" width="92.625" style="60" customWidth="1"/>
    <col min="12035" max="12035" width="30.875" style="60" customWidth="1"/>
    <col min="12036" max="12044" width="10.875" style="60" customWidth="1"/>
    <col min="12045" max="12288" width="9" style="60"/>
    <col min="12289" max="12289" width="10.875" style="60" customWidth="1"/>
    <col min="12290" max="12290" width="92.625" style="60" customWidth="1"/>
    <col min="12291" max="12291" width="30.875" style="60" customWidth="1"/>
    <col min="12292" max="12300" width="10.875" style="60" customWidth="1"/>
    <col min="12301" max="12544" width="9" style="60"/>
    <col min="12545" max="12545" width="10.875" style="60" customWidth="1"/>
    <col min="12546" max="12546" width="92.625" style="60" customWidth="1"/>
    <col min="12547" max="12547" width="30.875" style="60" customWidth="1"/>
    <col min="12548" max="12556" width="10.875" style="60" customWidth="1"/>
    <col min="12557" max="12800" width="9" style="60"/>
    <col min="12801" max="12801" width="10.875" style="60" customWidth="1"/>
    <col min="12802" max="12802" width="92.625" style="60" customWidth="1"/>
    <col min="12803" max="12803" width="30.875" style="60" customWidth="1"/>
    <col min="12804" max="12812" width="10.875" style="60" customWidth="1"/>
    <col min="12813" max="13056" width="9" style="60"/>
    <col min="13057" max="13057" width="10.875" style="60" customWidth="1"/>
    <col min="13058" max="13058" width="92.625" style="60" customWidth="1"/>
    <col min="13059" max="13059" width="30.875" style="60" customWidth="1"/>
    <col min="13060" max="13068" width="10.875" style="60" customWidth="1"/>
    <col min="13069" max="13312" width="9" style="60"/>
    <col min="13313" max="13313" width="10.875" style="60" customWidth="1"/>
    <col min="13314" max="13314" width="92.625" style="60" customWidth="1"/>
    <col min="13315" max="13315" width="30.875" style="60" customWidth="1"/>
    <col min="13316" max="13324" width="10.875" style="60" customWidth="1"/>
    <col min="13325" max="13568" width="9" style="60"/>
    <col min="13569" max="13569" width="10.875" style="60" customWidth="1"/>
    <col min="13570" max="13570" width="92.625" style="60" customWidth="1"/>
    <col min="13571" max="13571" width="30.875" style="60" customWidth="1"/>
    <col min="13572" max="13580" width="10.875" style="60" customWidth="1"/>
    <col min="13581" max="13824" width="9" style="60"/>
    <col min="13825" max="13825" width="10.875" style="60" customWidth="1"/>
    <col min="13826" max="13826" width="92.625" style="60" customWidth="1"/>
    <col min="13827" max="13827" width="30.875" style="60" customWidth="1"/>
    <col min="13828" max="13836" width="10.875" style="60" customWidth="1"/>
    <col min="13837" max="14080" width="9" style="60"/>
    <col min="14081" max="14081" width="10.875" style="60" customWidth="1"/>
    <col min="14082" max="14082" width="92.625" style="60" customWidth="1"/>
    <col min="14083" max="14083" width="30.875" style="60" customWidth="1"/>
    <col min="14084" max="14092" width="10.875" style="60" customWidth="1"/>
    <col min="14093" max="14336" width="9" style="60"/>
    <col min="14337" max="14337" width="10.875" style="60" customWidth="1"/>
    <col min="14338" max="14338" width="92.625" style="60" customWidth="1"/>
    <col min="14339" max="14339" width="30.875" style="60" customWidth="1"/>
    <col min="14340" max="14348" width="10.875" style="60" customWidth="1"/>
    <col min="14349" max="14592" width="9" style="60"/>
    <col min="14593" max="14593" width="10.875" style="60" customWidth="1"/>
    <col min="14594" max="14594" width="92.625" style="60" customWidth="1"/>
    <col min="14595" max="14595" width="30.875" style="60" customWidth="1"/>
    <col min="14596" max="14604" width="10.875" style="60" customWidth="1"/>
    <col min="14605" max="14848" width="9" style="60"/>
    <col min="14849" max="14849" width="10.875" style="60" customWidth="1"/>
    <col min="14850" max="14850" width="92.625" style="60" customWidth="1"/>
    <col min="14851" max="14851" width="30.875" style="60" customWidth="1"/>
    <col min="14852" max="14860" width="10.875" style="60" customWidth="1"/>
    <col min="14861" max="15104" width="9" style="60"/>
    <col min="15105" max="15105" width="10.875" style="60" customWidth="1"/>
    <col min="15106" max="15106" width="92.625" style="60" customWidth="1"/>
    <col min="15107" max="15107" width="30.875" style="60" customWidth="1"/>
    <col min="15108" max="15116" width="10.875" style="60" customWidth="1"/>
    <col min="15117" max="15360" width="9" style="60"/>
    <col min="15361" max="15361" width="10.875" style="60" customWidth="1"/>
    <col min="15362" max="15362" width="92.625" style="60" customWidth="1"/>
    <col min="15363" max="15363" width="30.875" style="60" customWidth="1"/>
    <col min="15364" max="15372" width="10.875" style="60" customWidth="1"/>
    <col min="15373" max="15616" width="9" style="60"/>
    <col min="15617" max="15617" width="10.875" style="60" customWidth="1"/>
    <col min="15618" max="15618" width="92.625" style="60" customWidth="1"/>
    <col min="15619" max="15619" width="30.875" style="60" customWidth="1"/>
    <col min="15620" max="15628" width="10.875" style="60" customWidth="1"/>
    <col min="15629" max="15872" width="9" style="60"/>
    <col min="15873" max="15873" width="10.875" style="60" customWidth="1"/>
    <col min="15874" max="15874" width="92.625" style="60" customWidth="1"/>
    <col min="15875" max="15875" width="30.875" style="60" customWidth="1"/>
    <col min="15876" max="15884" width="10.875" style="60" customWidth="1"/>
    <col min="15885" max="16128" width="9" style="60"/>
    <col min="16129" max="16129" width="10.875" style="60" customWidth="1"/>
    <col min="16130" max="16130" width="92.625" style="60" customWidth="1"/>
    <col min="16131" max="16131" width="30.875" style="60" customWidth="1"/>
    <col min="16132" max="16140" width="10.875" style="60" customWidth="1"/>
    <col min="16141" max="16384" width="9" style="60"/>
  </cols>
  <sheetData>
    <row r="1" spans="1:3" ht="83.25" customHeight="1">
      <c r="A1" s="67"/>
      <c r="B1" s="67"/>
      <c r="C1" s="68"/>
    </row>
    <row r="2" spans="1:3" ht="31.5">
      <c r="A2" s="69"/>
      <c r="B2" s="71" t="s">
        <v>184</v>
      </c>
      <c r="C2" s="73"/>
    </row>
    <row r="3" spans="1:3" ht="63">
      <c r="A3" s="74"/>
      <c r="B3" s="72" t="s">
        <v>45</v>
      </c>
      <c r="C3" s="75"/>
    </row>
    <row r="4" spans="1:3">
      <c r="A4" s="51"/>
      <c r="B4" s="119" t="s">
        <v>205</v>
      </c>
      <c r="C4" s="52"/>
    </row>
    <row r="5" spans="1:3">
      <c r="A5" s="51"/>
      <c r="B5" s="70"/>
      <c r="C5" s="52"/>
    </row>
    <row r="6" spans="1:3">
      <c r="A6" s="53"/>
      <c r="B6" s="70"/>
      <c r="C6" s="52"/>
    </row>
    <row r="7" spans="1:3">
      <c r="A7" s="54"/>
      <c r="B7" s="122" t="s">
        <v>204</v>
      </c>
      <c r="C7" s="55"/>
    </row>
    <row r="8" spans="1:3">
      <c r="A8" s="53"/>
      <c r="B8" s="56"/>
      <c r="C8" s="57"/>
    </row>
    <row r="9" spans="1:3">
      <c r="A9" s="54"/>
      <c r="B9" s="58"/>
      <c r="C9" s="152"/>
    </row>
    <row r="10" spans="1:3">
      <c r="A10" s="53"/>
      <c r="B10" s="56"/>
      <c r="C10" s="152"/>
    </row>
    <row r="11" spans="1:3">
      <c r="A11" s="54"/>
      <c r="B11" s="58"/>
      <c r="C11" s="152"/>
    </row>
    <row r="12" spans="1:3">
      <c r="A12" s="53"/>
      <c r="B12" s="56"/>
      <c r="C12" s="57"/>
    </row>
    <row r="13" spans="1:3">
      <c r="A13" s="54"/>
      <c r="B13" s="58"/>
      <c r="C13" s="59"/>
    </row>
    <row r="14" spans="1:3">
      <c r="A14" s="153"/>
      <c r="B14" s="153"/>
      <c r="C14" s="153"/>
    </row>
    <row r="15" spans="1:3">
      <c r="A15" s="153"/>
      <c r="B15" s="153"/>
      <c r="C15" s="153"/>
    </row>
  </sheetData>
  <mergeCells count="3">
    <mergeCell ref="C9:C11"/>
    <mergeCell ref="A14:C14"/>
    <mergeCell ref="A15:C15"/>
  </mergeCells>
  <phoneticPr fontId="30" type="noConversion"/>
  <printOptions horizontalCentered="1"/>
  <pageMargins left="0.43307086614173229" right="0.43307086614173229" top="0.9055118110236221" bottom="0.47244094488188981" header="0.27559055118110237" footer="0.27559055118110237"/>
  <pageSetup paperSize="9" scale="94" fitToHeight="0" orientation="landscape" r:id="rId1"/>
  <headerFooter alignWithMargins="0">
    <oddHeader xml:space="preserve">&amp;C&amp;"굴림체,굵게"&amp;16
</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zoomScale="85" zoomScaleNormal="85" workbookViewId="0">
      <selection activeCell="G10" sqref="G10"/>
    </sheetView>
  </sheetViews>
  <sheetFormatPr defaultRowHeight="14.25"/>
  <cols>
    <col min="3" max="3" width="9.75" bestFit="1" customWidth="1"/>
    <col min="4" max="4" width="22.75" customWidth="1"/>
    <col min="5" max="5" width="21.875" customWidth="1"/>
    <col min="6" max="6" width="14.125" customWidth="1"/>
    <col min="7" max="7" width="14.625" customWidth="1"/>
  </cols>
  <sheetData>
    <row r="2" spans="2:9" ht="17.25">
      <c r="B2" s="160" t="s">
        <v>30</v>
      </c>
      <c r="C2" s="161"/>
      <c r="D2" s="161"/>
      <c r="E2" s="161"/>
      <c r="F2" s="161"/>
      <c r="G2" s="161"/>
      <c r="H2" s="161"/>
      <c r="I2" s="161"/>
    </row>
    <row r="3" spans="2:9">
      <c r="B3" s="48" t="s">
        <v>31</v>
      </c>
      <c r="C3" s="162" t="s">
        <v>32</v>
      </c>
      <c r="D3" s="163"/>
      <c r="E3" s="163"/>
      <c r="F3" s="164"/>
      <c r="G3" s="49" t="s">
        <v>33</v>
      </c>
      <c r="H3" s="50" t="s">
        <v>34</v>
      </c>
      <c r="I3" s="50" t="s">
        <v>35</v>
      </c>
    </row>
    <row r="4" spans="2:9">
      <c r="B4" s="84">
        <v>0.1</v>
      </c>
      <c r="C4" s="165" t="s">
        <v>36</v>
      </c>
      <c r="D4" s="165"/>
      <c r="E4" s="165"/>
      <c r="F4" s="165"/>
      <c r="G4" s="85">
        <v>42614</v>
      </c>
      <c r="H4" s="86" t="s">
        <v>71</v>
      </c>
      <c r="I4" s="86"/>
    </row>
    <row r="5" spans="2:9">
      <c r="B5" s="82">
        <v>0.9</v>
      </c>
      <c r="C5" s="166" t="s">
        <v>183</v>
      </c>
      <c r="D5" s="166"/>
      <c r="E5" s="166"/>
      <c r="F5" s="166"/>
      <c r="G5" s="85">
        <v>42634</v>
      </c>
      <c r="H5" s="86" t="s">
        <v>180</v>
      </c>
      <c r="I5" s="83"/>
    </row>
    <row r="6" spans="2:9">
      <c r="B6" s="82">
        <v>1</v>
      </c>
      <c r="C6" s="166" t="s">
        <v>185</v>
      </c>
      <c r="D6" s="166"/>
      <c r="E6" s="166"/>
      <c r="F6" s="166"/>
      <c r="G6" s="85">
        <v>42636</v>
      </c>
      <c r="H6" s="86" t="s">
        <v>186</v>
      </c>
      <c r="I6" s="83"/>
    </row>
    <row r="7" spans="2:9">
      <c r="B7" s="102">
        <v>1.1000000000000001</v>
      </c>
      <c r="C7" s="157" t="s">
        <v>189</v>
      </c>
      <c r="D7" s="158"/>
      <c r="E7" s="158"/>
      <c r="F7" s="159"/>
      <c r="G7" s="85">
        <v>42639</v>
      </c>
      <c r="H7" s="86" t="s">
        <v>180</v>
      </c>
      <c r="I7" s="83"/>
    </row>
    <row r="8" spans="2:9">
      <c r="B8" s="123">
        <v>1.2</v>
      </c>
      <c r="C8" s="157" t="s">
        <v>189</v>
      </c>
      <c r="D8" s="158"/>
      <c r="E8" s="158"/>
      <c r="F8" s="159"/>
      <c r="G8" s="124">
        <v>42640</v>
      </c>
      <c r="H8" s="125" t="s">
        <v>180</v>
      </c>
      <c r="I8" s="83"/>
    </row>
    <row r="9" spans="2:9">
      <c r="B9" s="138">
        <v>1.3</v>
      </c>
      <c r="C9" s="157" t="s">
        <v>216</v>
      </c>
      <c r="D9" s="158"/>
      <c r="E9" s="158"/>
      <c r="F9" s="159"/>
      <c r="G9" s="124">
        <v>42674</v>
      </c>
      <c r="H9" s="125" t="s">
        <v>180</v>
      </c>
      <c r="I9" s="83"/>
    </row>
    <row r="10" spans="2:9">
      <c r="B10" s="83"/>
      <c r="C10" s="154"/>
      <c r="D10" s="155"/>
      <c r="E10" s="155"/>
      <c r="F10" s="156"/>
      <c r="G10" s="83"/>
      <c r="H10" s="83"/>
      <c r="I10" s="83"/>
    </row>
    <row r="11" spans="2:9">
      <c r="B11" s="45"/>
      <c r="C11" s="45"/>
      <c r="D11" s="45"/>
      <c r="E11" s="45"/>
      <c r="F11" s="45"/>
      <c r="G11" s="45"/>
    </row>
    <row r="12" spans="2:9">
      <c r="B12" s="45"/>
      <c r="C12" s="45"/>
      <c r="D12" s="45"/>
      <c r="E12" s="45"/>
      <c r="F12" s="45"/>
      <c r="G12" s="45"/>
    </row>
    <row r="13" spans="2:9">
      <c r="B13" s="45"/>
      <c r="C13" s="45"/>
      <c r="D13" s="45"/>
      <c r="E13" s="45"/>
      <c r="F13" s="45"/>
      <c r="G13" s="45"/>
    </row>
    <row r="14" spans="2:9">
      <c r="B14" s="45"/>
      <c r="C14" s="45"/>
      <c r="D14" s="45"/>
      <c r="E14" s="45"/>
      <c r="F14" s="45"/>
      <c r="G14" s="45"/>
    </row>
    <row r="15" spans="2:9">
      <c r="B15" s="45"/>
      <c r="C15" s="45"/>
      <c r="D15" s="45"/>
      <c r="E15" s="45"/>
      <c r="F15" s="45"/>
      <c r="G15" s="45"/>
    </row>
    <row r="16" spans="2:9">
      <c r="B16" s="45"/>
      <c r="C16" s="45"/>
      <c r="D16" s="45"/>
      <c r="E16" s="45"/>
      <c r="F16" s="45"/>
      <c r="G16" s="45"/>
    </row>
    <row r="17" spans="2:7">
      <c r="B17" s="45"/>
      <c r="C17" s="45"/>
      <c r="D17" s="45"/>
      <c r="E17" s="45"/>
      <c r="F17" s="45"/>
      <c r="G17" s="45"/>
    </row>
    <row r="18" spans="2:7">
      <c r="B18" s="45"/>
      <c r="C18" s="45"/>
      <c r="D18" s="45"/>
      <c r="E18" s="45"/>
      <c r="F18" s="45"/>
      <c r="G18" s="45"/>
    </row>
    <row r="19" spans="2:7">
      <c r="B19" s="45"/>
      <c r="C19" s="45"/>
      <c r="D19" s="45"/>
      <c r="E19" s="45"/>
      <c r="F19" s="45"/>
      <c r="G19" s="45"/>
    </row>
  </sheetData>
  <mergeCells count="9">
    <mergeCell ref="C10:F10"/>
    <mergeCell ref="C7:F7"/>
    <mergeCell ref="C8:F8"/>
    <mergeCell ref="C9:F9"/>
    <mergeCell ref="B2:I2"/>
    <mergeCell ref="C3:F3"/>
    <mergeCell ref="C4:F4"/>
    <mergeCell ref="C5:F5"/>
    <mergeCell ref="C6:F6"/>
  </mergeCells>
  <phoneticPr fontId="30"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Q173"/>
  <sheetViews>
    <sheetView tabSelected="1" view="pageBreakPreview" topLeftCell="A30" zoomScale="85" zoomScaleNormal="100" zoomScaleSheetLayoutView="85" workbookViewId="0">
      <selection activeCell="E58" sqref="E58"/>
    </sheetView>
  </sheetViews>
  <sheetFormatPr defaultRowHeight="12"/>
  <cols>
    <col min="1" max="1" width="1.25" style="61" customWidth="1"/>
    <col min="2" max="2" width="5.625" style="1" customWidth="1"/>
    <col min="3" max="3" width="13.25" style="1" customWidth="1"/>
    <col min="4" max="4" width="20" style="1" customWidth="1"/>
    <col min="5" max="5" width="30.75" style="1" customWidth="1"/>
    <col min="6" max="6" width="11.875" style="21" bestFit="1" customWidth="1"/>
    <col min="7" max="7" width="23.5" style="1" customWidth="1"/>
    <col min="8" max="8" width="11.125" style="21" bestFit="1" customWidth="1"/>
    <col min="9" max="13" width="11.125" style="21" customWidth="1"/>
    <col min="14" max="14" width="40.875" style="3" bestFit="1" customWidth="1"/>
    <col min="15" max="17" width="1.875" style="21" customWidth="1"/>
    <col min="18" max="63" width="8.625" style="61"/>
    <col min="64" max="64" width="2.625" style="61" customWidth="1"/>
    <col min="65" max="65" width="5.625" style="61" customWidth="1"/>
    <col min="66" max="66" width="12.625" style="61" customWidth="1"/>
    <col min="67" max="67" width="17.875" style="61" bestFit="1" customWidth="1"/>
    <col min="68" max="68" width="21.75" style="61" bestFit="1" customWidth="1"/>
    <col min="69" max="69" width="0" style="61" hidden="1" customWidth="1"/>
    <col min="70" max="70" width="25.625" style="61" bestFit="1" customWidth="1"/>
    <col min="71" max="72" width="11.125" style="61" bestFit="1" customWidth="1"/>
    <col min="73" max="78" width="8" style="61" customWidth="1"/>
    <col min="79" max="267" width="1.875" style="61" customWidth="1"/>
    <col min="268" max="319" width="8.625" style="61"/>
    <col min="320" max="320" width="2.625" style="61" customWidth="1"/>
    <col min="321" max="321" width="5.625" style="61" customWidth="1"/>
    <col min="322" max="322" width="12.625" style="61" customWidth="1"/>
    <col min="323" max="323" width="17.875" style="61" bestFit="1" customWidth="1"/>
    <col min="324" max="324" width="21.75" style="61" bestFit="1" customWidth="1"/>
    <col min="325" max="325" width="0" style="61" hidden="1" customWidth="1"/>
    <col min="326" max="326" width="25.625" style="61" bestFit="1" customWidth="1"/>
    <col min="327" max="328" width="11.125" style="61" bestFit="1" customWidth="1"/>
    <col min="329" max="334" width="8" style="61" customWidth="1"/>
    <col min="335" max="523" width="1.875" style="61" customWidth="1"/>
    <col min="524" max="575" width="8.625" style="61"/>
    <col min="576" max="576" width="2.625" style="61" customWidth="1"/>
    <col min="577" max="577" width="5.625" style="61" customWidth="1"/>
    <col min="578" max="578" width="12.625" style="61" customWidth="1"/>
    <col min="579" max="579" width="17.875" style="61" bestFit="1" customWidth="1"/>
    <col min="580" max="580" width="21.75" style="61" bestFit="1" customWidth="1"/>
    <col min="581" max="581" width="0" style="61" hidden="1" customWidth="1"/>
    <col min="582" max="582" width="25.625" style="61" bestFit="1" customWidth="1"/>
    <col min="583" max="584" width="11.125" style="61" bestFit="1" customWidth="1"/>
    <col min="585" max="590" width="8" style="61" customWidth="1"/>
    <col min="591" max="779" width="1.875" style="61" customWidth="1"/>
    <col min="780" max="831" width="8.625" style="61"/>
    <col min="832" max="832" width="2.625" style="61" customWidth="1"/>
    <col min="833" max="833" width="5.625" style="61" customWidth="1"/>
    <col min="834" max="834" width="12.625" style="61" customWidth="1"/>
    <col min="835" max="835" width="17.875" style="61" bestFit="1" customWidth="1"/>
    <col min="836" max="836" width="21.75" style="61" bestFit="1" customWidth="1"/>
    <col min="837" max="837" width="0" style="61" hidden="1" customWidth="1"/>
    <col min="838" max="838" width="25.625" style="61" bestFit="1" customWidth="1"/>
    <col min="839" max="840" width="11.125" style="61" bestFit="1" customWidth="1"/>
    <col min="841" max="846" width="8" style="61" customWidth="1"/>
    <col min="847" max="1035" width="1.875" style="61" customWidth="1"/>
    <col min="1036" max="1087" width="8.625" style="61"/>
    <col min="1088" max="1088" width="2.625" style="61" customWidth="1"/>
    <col min="1089" max="1089" width="5.625" style="61" customWidth="1"/>
    <col min="1090" max="1090" width="12.625" style="61" customWidth="1"/>
    <col min="1091" max="1091" width="17.875" style="61" bestFit="1" customWidth="1"/>
    <col min="1092" max="1092" width="21.75" style="61" bestFit="1" customWidth="1"/>
    <col min="1093" max="1093" width="0" style="61" hidden="1" customWidth="1"/>
    <col min="1094" max="1094" width="25.625" style="61" bestFit="1" customWidth="1"/>
    <col min="1095" max="1096" width="11.125" style="61" bestFit="1" customWidth="1"/>
    <col min="1097" max="1102" width="8" style="61" customWidth="1"/>
    <col min="1103" max="1291" width="1.875" style="61" customWidth="1"/>
    <col min="1292" max="1343" width="8.625" style="61"/>
    <col min="1344" max="1344" width="2.625" style="61" customWidth="1"/>
    <col min="1345" max="1345" width="5.625" style="61" customWidth="1"/>
    <col min="1346" max="1346" width="12.625" style="61" customWidth="1"/>
    <col min="1347" max="1347" width="17.875" style="61" bestFit="1" customWidth="1"/>
    <col min="1348" max="1348" width="21.75" style="61" bestFit="1" customWidth="1"/>
    <col min="1349" max="1349" width="0" style="61" hidden="1" customWidth="1"/>
    <col min="1350" max="1350" width="25.625" style="61" bestFit="1" customWidth="1"/>
    <col min="1351" max="1352" width="11.125" style="61" bestFit="1" customWidth="1"/>
    <col min="1353" max="1358" width="8" style="61" customWidth="1"/>
    <col min="1359" max="1547" width="1.875" style="61" customWidth="1"/>
    <col min="1548" max="1599" width="8.625" style="61"/>
    <col min="1600" max="1600" width="2.625" style="61" customWidth="1"/>
    <col min="1601" max="1601" width="5.625" style="61" customWidth="1"/>
    <col min="1602" max="1602" width="12.625" style="61" customWidth="1"/>
    <col min="1603" max="1603" width="17.875" style="61" bestFit="1" customWidth="1"/>
    <col min="1604" max="1604" width="21.75" style="61" bestFit="1" customWidth="1"/>
    <col min="1605" max="1605" width="0" style="61" hidden="1" customWidth="1"/>
    <col min="1606" max="1606" width="25.625" style="61" bestFit="1" customWidth="1"/>
    <col min="1607" max="1608" width="11.125" style="61" bestFit="1" customWidth="1"/>
    <col min="1609" max="1614" width="8" style="61" customWidth="1"/>
    <col min="1615" max="1803" width="1.875" style="61" customWidth="1"/>
    <col min="1804" max="1855" width="8.625" style="61"/>
    <col min="1856" max="1856" width="2.625" style="61" customWidth="1"/>
    <col min="1857" max="1857" width="5.625" style="61" customWidth="1"/>
    <col min="1858" max="1858" width="12.625" style="61" customWidth="1"/>
    <col min="1859" max="1859" width="17.875" style="61" bestFit="1" customWidth="1"/>
    <col min="1860" max="1860" width="21.75" style="61" bestFit="1" customWidth="1"/>
    <col min="1861" max="1861" width="0" style="61" hidden="1" customWidth="1"/>
    <col min="1862" max="1862" width="25.625" style="61" bestFit="1" customWidth="1"/>
    <col min="1863" max="1864" width="11.125" style="61" bestFit="1" customWidth="1"/>
    <col min="1865" max="1870" width="8" style="61" customWidth="1"/>
    <col min="1871" max="2059" width="1.875" style="61" customWidth="1"/>
    <col min="2060" max="2111" width="8.625" style="61"/>
    <col min="2112" max="2112" width="2.625" style="61" customWidth="1"/>
    <col min="2113" max="2113" width="5.625" style="61" customWidth="1"/>
    <col min="2114" max="2114" width="12.625" style="61" customWidth="1"/>
    <col min="2115" max="2115" width="17.875" style="61" bestFit="1" customWidth="1"/>
    <col min="2116" max="2116" width="21.75" style="61" bestFit="1" customWidth="1"/>
    <col min="2117" max="2117" width="0" style="61" hidden="1" customWidth="1"/>
    <col min="2118" max="2118" width="25.625" style="61" bestFit="1" customWidth="1"/>
    <col min="2119" max="2120" width="11.125" style="61" bestFit="1" customWidth="1"/>
    <col min="2121" max="2126" width="8" style="61" customWidth="1"/>
    <col min="2127" max="2315" width="1.875" style="61" customWidth="1"/>
    <col min="2316" max="2367" width="8.625" style="61"/>
    <col min="2368" max="2368" width="2.625" style="61" customWidth="1"/>
    <col min="2369" max="2369" width="5.625" style="61" customWidth="1"/>
    <col min="2370" max="2370" width="12.625" style="61" customWidth="1"/>
    <col min="2371" max="2371" width="17.875" style="61" bestFit="1" customWidth="1"/>
    <col min="2372" max="2372" width="21.75" style="61" bestFit="1" customWidth="1"/>
    <col min="2373" max="2373" width="0" style="61" hidden="1" customWidth="1"/>
    <col min="2374" max="2374" width="25.625" style="61" bestFit="1" customWidth="1"/>
    <col min="2375" max="2376" width="11.125" style="61" bestFit="1" customWidth="1"/>
    <col min="2377" max="2382" width="8" style="61" customWidth="1"/>
    <col min="2383" max="2571" width="1.875" style="61" customWidth="1"/>
    <col min="2572" max="2623" width="8.625" style="61"/>
    <col min="2624" max="2624" width="2.625" style="61" customWidth="1"/>
    <col min="2625" max="2625" width="5.625" style="61" customWidth="1"/>
    <col min="2626" max="2626" width="12.625" style="61" customWidth="1"/>
    <col min="2627" max="2627" width="17.875" style="61" bestFit="1" customWidth="1"/>
    <col min="2628" max="2628" width="21.75" style="61" bestFit="1" customWidth="1"/>
    <col min="2629" max="2629" width="0" style="61" hidden="1" customWidth="1"/>
    <col min="2630" max="2630" width="25.625" style="61" bestFit="1" customWidth="1"/>
    <col min="2631" max="2632" width="11.125" style="61" bestFit="1" customWidth="1"/>
    <col min="2633" max="2638" width="8" style="61" customWidth="1"/>
    <col min="2639" max="2827" width="1.875" style="61" customWidth="1"/>
    <col min="2828" max="2879" width="8.625" style="61"/>
    <col min="2880" max="2880" width="2.625" style="61" customWidth="1"/>
    <col min="2881" max="2881" width="5.625" style="61" customWidth="1"/>
    <col min="2882" max="2882" width="12.625" style="61" customWidth="1"/>
    <col min="2883" max="2883" width="17.875" style="61" bestFit="1" customWidth="1"/>
    <col min="2884" max="2884" width="21.75" style="61" bestFit="1" customWidth="1"/>
    <col min="2885" max="2885" width="0" style="61" hidden="1" customWidth="1"/>
    <col min="2886" max="2886" width="25.625" style="61" bestFit="1" customWidth="1"/>
    <col min="2887" max="2888" width="11.125" style="61" bestFit="1" customWidth="1"/>
    <col min="2889" max="2894" width="8" style="61" customWidth="1"/>
    <col min="2895" max="3083" width="1.875" style="61" customWidth="1"/>
    <col min="3084" max="3135" width="8.625" style="61"/>
    <col min="3136" max="3136" width="2.625" style="61" customWidth="1"/>
    <col min="3137" max="3137" width="5.625" style="61" customWidth="1"/>
    <col min="3138" max="3138" width="12.625" style="61" customWidth="1"/>
    <col min="3139" max="3139" width="17.875" style="61" bestFit="1" customWidth="1"/>
    <col min="3140" max="3140" width="21.75" style="61" bestFit="1" customWidth="1"/>
    <col min="3141" max="3141" width="0" style="61" hidden="1" customWidth="1"/>
    <col min="3142" max="3142" width="25.625" style="61" bestFit="1" customWidth="1"/>
    <col min="3143" max="3144" width="11.125" style="61" bestFit="1" customWidth="1"/>
    <col min="3145" max="3150" width="8" style="61" customWidth="1"/>
    <col min="3151" max="3339" width="1.875" style="61" customWidth="1"/>
    <col min="3340" max="3391" width="8.625" style="61"/>
    <col min="3392" max="3392" width="2.625" style="61" customWidth="1"/>
    <col min="3393" max="3393" width="5.625" style="61" customWidth="1"/>
    <col min="3394" max="3394" width="12.625" style="61" customWidth="1"/>
    <col min="3395" max="3395" width="17.875" style="61" bestFit="1" customWidth="1"/>
    <col min="3396" max="3396" width="21.75" style="61" bestFit="1" customWidth="1"/>
    <col min="3397" max="3397" width="0" style="61" hidden="1" customWidth="1"/>
    <col min="3398" max="3398" width="25.625" style="61" bestFit="1" customWidth="1"/>
    <col min="3399" max="3400" width="11.125" style="61" bestFit="1" customWidth="1"/>
    <col min="3401" max="3406" width="8" style="61" customWidth="1"/>
    <col min="3407" max="3595" width="1.875" style="61" customWidth="1"/>
    <col min="3596" max="3647" width="8.625" style="61"/>
    <col min="3648" max="3648" width="2.625" style="61" customWidth="1"/>
    <col min="3649" max="3649" width="5.625" style="61" customWidth="1"/>
    <col min="3650" max="3650" width="12.625" style="61" customWidth="1"/>
    <col min="3651" max="3651" width="17.875" style="61" bestFit="1" customWidth="1"/>
    <col min="3652" max="3652" width="21.75" style="61" bestFit="1" customWidth="1"/>
    <col min="3653" max="3653" width="0" style="61" hidden="1" customWidth="1"/>
    <col min="3654" max="3654" width="25.625" style="61" bestFit="1" customWidth="1"/>
    <col min="3655" max="3656" width="11.125" style="61" bestFit="1" customWidth="1"/>
    <col min="3657" max="3662" width="8" style="61" customWidth="1"/>
    <col min="3663" max="3851" width="1.875" style="61" customWidth="1"/>
    <col min="3852" max="3903" width="8.625" style="61"/>
    <col min="3904" max="3904" width="2.625" style="61" customWidth="1"/>
    <col min="3905" max="3905" width="5.625" style="61" customWidth="1"/>
    <col min="3906" max="3906" width="12.625" style="61" customWidth="1"/>
    <col min="3907" max="3907" width="17.875" style="61" bestFit="1" customWidth="1"/>
    <col min="3908" max="3908" width="21.75" style="61" bestFit="1" customWidth="1"/>
    <col min="3909" max="3909" width="0" style="61" hidden="1" customWidth="1"/>
    <col min="3910" max="3910" width="25.625" style="61" bestFit="1" customWidth="1"/>
    <col min="3911" max="3912" width="11.125" style="61" bestFit="1" customWidth="1"/>
    <col min="3913" max="3918" width="8" style="61" customWidth="1"/>
    <col min="3919" max="4107" width="1.875" style="61" customWidth="1"/>
    <col min="4108" max="4159" width="8.625" style="61"/>
    <col min="4160" max="4160" width="2.625" style="61" customWidth="1"/>
    <col min="4161" max="4161" width="5.625" style="61" customWidth="1"/>
    <col min="4162" max="4162" width="12.625" style="61" customWidth="1"/>
    <col min="4163" max="4163" width="17.875" style="61" bestFit="1" customWidth="1"/>
    <col min="4164" max="4164" width="21.75" style="61" bestFit="1" customWidth="1"/>
    <col min="4165" max="4165" width="0" style="61" hidden="1" customWidth="1"/>
    <col min="4166" max="4166" width="25.625" style="61" bestFit="1" customWidth="1"/>
    <col min="4167" max="4168" width="11.125" style="61" bestFit="1" customWidth="1"/>
    <col min="4169" max="4174" width="8" style="61" customWidth="1"/>
    <col min="4175" max="4363" width="1.875" style="61" customWidth="1"/>
    <col min="4364" max="4415" width="8.625" style="61"/>
    <col min="4416" max="4416" width="2.625" style="61" customWidth="1"/>
    <col min="4417" max="4417" width="5.625" style="61" customWidth="1"/>
    <col min="4418" max="4418" width="12.625" style="61" customWidth="1"/>
    <col min="4419" max="4419" width="17.875" style="61" bestFit="1" customWidth="1"/>
    <col min="4420" max="4420" width="21.75" style="61" bestFit="1" customWidth="1"/>
    <col min="4421" max="4421" width="0" style="61" hidden="1" customWidth="1"/>
    <col min="4422" max="4422" width="25.625" style="61" bestFit="1" customWidth="1"/>
    <col min="4423" max="4424" width="11.125" style="61" bestFit="1" customWidth="1"/>
    <col min="4425" max="4430" width="8" style="61" customWidth="1"/>
    <col min="4431" max="4619" width="1.875" style="61" customWidth="1"/>
    <col min="4620" max="4671" width="8.625" style="61"/>
    <col min="4672" max="4672" width="2.625" style="61" customWidth="1"/>
    <col min="4673" max="4673" width="5.625" style="61" customWidth="1"/>
    <col min="4674" max="4674" width="12.625" style="61" customWidth="1"/>
    <col min="4675" max="4675" width="17.875" style="61" bestFit="1" customWidth="1"/>
    <col min="4676" max="4676" width="21.75" style="61" bestFit="1" customWidth="1"/>
    <col min="4677" max="4677" width="0" style="61" hidden="1" customWidth="1"/>
    <col min="4678" max="4678" width="25.625" style="61" bestFit="1" customWidth="1"/>
    <col min="4679" max="4680" width="11.125" style="61" bestFit="1" customWidth="1"/>
    <col min="4681" max="4686" width="8" style="61" customWidth="1"/>
    <col min="4687" max="4875" width="1.875" style="61" customWidth="1"/>
    <col min="4876" max="4927" width="8.625" style="61"/>
    <col min="4928" max="4928" width="2.625" style="61" customWidth="1"/>
    <col min="4929" max="4929" width="5.625" style="61" customWidth="1"/>
    <col min="4930" max="4930" width="12.625" style="61" customWidth="1"/>
    <col min="4931" max="4931" width="17.875" style="61" bestFit="1" customWidth="1"/>
    <col min="4932" max="4932" width="21.75" style="61" bestFit="1" customWidth="1"/>
    <col min="4933" max="4933" width="0" style="61" hidden="1" customWidth="1"/>
    <col min="4934" max="4934" width="25.625" style="61" bestFit="1" customWidth="1"/>
    <col min="4935" max="4936" width="11.125" style="61" bestFit="1" customWidth="1"/>
    <col min="4937" max="4942" width="8" style="61" customWidth="1"/>
    <col min="4943" max="5131" width="1.875" style="61" customWidth="1"/>
    <col min="5132" max="5183" width="8.625" style="61"/>
    <col min="5184" max="5184" width="2.625" style="61" customWidth="1"/>
    <col min="5185" max="5185" width="5.625" style="61" customWidth="1"/>
    <col min="5186" max="5186" width="12.625" style="61" customWidth="1"/>
    <col min="5187" max="5187" width="17.875" style="61" bestFit="1" customWidth="1"/>
    <col min="5188" max="5188" width="21.75" style="61" bestFit="1" customWidth="1"/>
    <col min="5189" max="5189" width="0" style="61" hidden="1" customWidth="1"/>
    <col min="5190" max="5190" width="25.625" style="61" bestFit="1" customWidth="1"/>
    <col min="5191" max="5192" width="11.125" style="61" bestFit="1" customWidth="1"/>
    <col min="5193" max="5198" width="8" style="61" customWidth="1"/>
    <col min="5199" max="5387" width="1.875" style="61" customWidth="1"/>
    <col min="5388" max="5439" width="8.625" style="61"/>
    <col min="5440" max="5440" width="2.625" style="61" customWidth="1"/>
    <col min="5441" max="5441" width="5.625" style="61" customWidth="1"/>
    <col min="5442" max="5442" width="12.625" style="61" customWidth="1"/>
    <col min="5443" max="5443" width="17.875" style="61" bestFit="1" customWidth="1"/>
    <col min="5444" max="5444" width="21.75" style="61" bestFit="1" customWidth="1"/>
    <col min="5445" max="5445" width="0" style="61" hidden="1" customWidth="1"/>
    <col min="5446" max="5446" width="25.625" style="61" bestFit="1" customWidth="1"/>
    <col min="5447" max="5448" width="11.125" style="61" bestFit="1" customWidth="1"/>
    <col min="5449" max="5454" width="8" style="61" customWidth="1"/>
    <col min="5455" max="5643" width="1.875" style="61" customWidth="1"/>
    <col min="5644" max="5695" width="8.625" style="61"/>
    <col min="5696" max="5696" width="2.625" style="61" customWidth="1"/>
    <col min="5697" max="5697" width="5.625" style="61" customWidth="1"/>
    <col min="5698" max="5698" width="12.625" style="61" customWidth="1"/>
    <col min="5699" max="5699" width="17.875" style="61" bestFit="1" customWidth="1"/>
    <col min="5700" max="5700" width="21.75" style="61" bestFit="1" customWidth="1"/>
    <col min="5701" max="5701" width="0" style="61" hidden="1" customWidth="1"/>
    <col min="5702" max="5702" width="25.625" style="61" bestFit="1" customWidth="1"/>
    <col min="5703" max="5704" width="11.125" style="61" bestFit="1" customWidth="1"/>
    <col min="5705" max="5710" width="8" style="61" customWidth="1"/>
    <col min="5711" max="5899" width="1.875" style="61" customWidth="1"/>
    <col min="5900" max="5951" width="8.625" style="61"/>
    <col min="5952" max="5952" width="2.625" style="61" customWidth="1"/>
    <col min="5953" max="5953" width="5.625" style="61" customWidth="1"/>
    <col min="5954" max="5954" width="12.625" style="61" customWidth="1"/>
    <col min="5955" max="5955" width="17.875" style="61" bestFit="1" customWidth="1"/>
    <col min="5956" max="5956" width="21.75" style="61" bestFit="1" customWidth="1"/>
    <col min="5957" max="5957" width="0" style="61" hidden="1" customWidth="1"/>
    <col min="5958" max="5958" width="25.625" style="61" bestFit="1" customWidth="1"/>
    <col min="5959" max="5960" width="11.125" style="61" bestFit="1" customWidth="1"/>
    <col min="5961" max="5966" width="8" style="61" customWidth="1"/>
    <col min="5967" max="6155" width="1.875" style="61" customWidth="1"/>
    <col min="6156" max="6207" width="8.625" style="61"/>
    <col min="6208" max="6208" width="2.625" style="61" customWidth="1"/>
    <col min="6209" max="6209" width="5.625" style="61" customWidth="1"/>
    <col min="6210" max="6210" width="12.625" style="61" customWidth="1"/>
    <col min="6211" max="6211" width="17.875" style="61" bestFit="1" customWidth="1"/>
    <col min="6212" max="6212" width="21.75" style="61" bestFit="1" customWidth="1"/>
    <col min="6213" max="6213" width="0" style="61" hidden="1" customWidth="1"/>
    <col min="6214" max="6214" width="25.625" style="61" bestFit="1" customWidth="1"/>
    <col min="6215" max="6216" width="11.125" style="61" bestFit="1" customWidth="1"/>
    <col min="6217" max="6222" width="8" style="61" customWidth="1"/>
    <col min="6223" max="6411" width="1.875" style="61" customWidth="1"/>
    <col min="6412" max="6463" width="8.625" style="61"/>
    <col min="6464" max="6464" width="2.625" style="61" customWidth="1"/>
    <col min="6465" max="6465" width="5.625" style="61" customWidth="1"/>
    <col min="6466" max="6466" width="12.625" style="61" customWidth="1"/>
    <col min="6467" max="6467" width="17.875" style="61" bestFit="1" customWidth="1"/>
    <col min="6468" max="6468" width="21.75" style="61" bestFit="1" customWidth="1"/>
    <col min="6469" max="6469" width="0" style="61" hidden="1" customWidth="1"/>
    <col min="6470" max="6470" width="25.625" style="61" bestFit="1" customWidth="1"/>
    <col min="6471" max="6472" width="11.125" style="61" bestFit="1" customWidth="1"/>
    <col min="6473" max="6478" width="8" style="61" customWidth="1"/>
    <col min="6479" max="6667" width="1.875" style="61" customWidth="1"/>
    <col min="6668" max="6719" width="8.625" style="61"/>
    <col min="6720" max="6720" width="2.625" style="61" customWidth="1"/>
    <col min="6721" max="6721" width="5.625" style="61" customWidth="1"/>
    <col min="6722" max="6722" width="12.625" style="61" customWidth="1"/>
    <col min="6723" max="6723" width="17.875" style="61" bestFit="1" customWidth="1"/>
    <col min="6724" max="6724" width="21.75" style="61" bestFit="1" customWidth="1"/>
    <col min="6725" max="6725" width="0" style="61" hidden="1" customWidth="1"/>
    <col min="6726" max="6726" width="25.625" style="61" bestFit="1" customWidth="1"/>
    <col min="6727" max="6728" width="11.125" style="61" bestFit="1" customWidth="1"/>
    <col min="6729" max="6734" width="8" style="61" customWidth="1"/>
    <col min="6735" max="6923" width="1.875" style="61" customWidth="1"/>
    <col min="6924" max="6975" width="8.625" style="61"/>
    <col min="6976" max="6976" width="2.625" style="61" customWidth="1"/>
    <col min="6977" max="6977" width="5.625" style="61" customWidth="1"/>
    <col min="6978" max="6978" width="12.625" style="61" customWidth="1"/>
    <col min="6979" max="6979" width="17.875" style="61" bestFit="1" customWidth="1"/>
    <col min="6980" max="6980" width="21.75" style="61" bestFit="1" customWidth="1"/>
    <col min="6981" max="6981" width="0" style="61" hidden="1" customWidth="1"/>
    <col min="6982" max="6982" width="25.625" style="61" bestFit="1" customWidth="1"/>
    <col min="6983" max="6984" width="11.125" style="61" bestFit="1" customWidth="1"/>
    <col min="6985" max="6990" width="8" style="61" customWidth="1"/>
    <col min="6991" max="7179" width="1.875" style="61" customWidth="1"/>
    <col min="7180" max="7231" width="8.625" style="61"/>
    <col min="7232" max="7232" width="2.625" style="61" customWidth="1"/>
    <col min="7233" max="7233" width="5.625" style="61" customWidth="1"/>
    <col min="7234" max="7234" width="12.625" style="61" customWidth="1"/>
    <col min="7235" max="7235" width="17.875" style="61" bestFit="1" customWidth="1"/>
    <col min="7236" max="7236" width="21.75" style="61" bestFit="1" customWidth="1"/>
    <col min="7237" max="7237" width="0" style="61" hidden="1" customWidth="1"/>
    <col min="7238" max="7238" width="25.625" style="61" bestFit="1" customWidth="1"/>
    <col min="7239" max="7240" width="11.125" style="61" bestFit="1" customWidth="1"/>
    <col min="7241" max="7246" width="8" style="61" customWidth="1"/>
    <col min="7247" max="7435" width="1.875" style="61" customWidth="1"/>
    <col min="7436" max="7487" width="8.625" style="61"/>
    <col min="7488" max="7488" width="2.625" style="61" customWidth="1"/>
    <col min="7489" max="7489" width="5.625" style="61" customWidth="1"/>
    <col min="7490" max="7490" width="12.625" style="61" customWidth="1"/>
    <col min="7491" max="7491" width="17.875" style="61" bestFit="1" customWidth="1"/>
    <col min="7492" max="7492" width="21.75" style="61" bestFit="1" customWidth="1"/>
    <col min="7493" max="7493" width="0" style="61" hidden="1" customWidth="1"/>
    <col min="7494" max="7494" width="25.625" style="61" bestFit="1" customWidth="1"/>
    <col min="7495" max="7496" width="11.125" style="61" bestFit="1" customWidth="1"/>
    <col min="7497" max="7502" width="8" style="61" customWidth="1"/>
    <col min="7503" max="7691" width="1.875" style="61" customWidth="1"/>
    <col min="7692" max="7743" width="8.625" style="61"/>
    <col min="7744" max="7744" width="2.625" style="61" customWidth="1"/>
    <col min="7745" max="7745" width="5.625" style="61" customWidth="1"/>
    <col min="7746" max="7746" width="12.625" style="61" customWidth="1"/>
    <col min="7747" max="7747" width="17.875" style="61" bestFit="1" customWidth="1"/>
    <col min="7748" max="7748" width="21.75" style="61" bestFit="1" customWidth="1"/>
    <col min="7749" max="7749" width="0" style="61" hidden="1" customWidth="1"/>
    <col min="7750" max="7750" width="25.625" style="61" bestFit="1" customWidth="1"/>
    <col min="7751" max="7752" width="11.125" style="61" bestFit="1" customWidth="1"/>
    <col min="7753" max="7758" width="8" style="61" customWidth="1"/>
    <col min="7759" max="7947" width="1.875" style="61" customWidth="1"/>
    <col min="7948" max="7999" width="8.625" style="61"/>
    <col min="8000" max="8000" width="2.625" style="61" customWidth="1"/>
    <col min="8001" max="8001" width="5.625" style="61" customWidth="1"/>
    <col min="8002" max="8002" width="12.625" style="61" customWidth="1"/>
    <col min="8003" max="8003" width="17.875" style="61" bestFit="1" customWidth="1"/>
    <col min="8004" max="8004" width="21.75" style="61" bestFit="1" customWidth="1"/>
    <col min="8005" max="8005" width="0" style="61" hidden="1" customWidth="1"/>
    <col min="8006" max="8006" width="25.625" style="61" bestFit="1" customWidth="1"/>
    <col min="8007" max="8008" width="11.125" style="61" bestFit="1" customWidth="1"/>
    <col min="8009" max="8014" width="8" style="61" customWidth="1"/>
    <col min="8015" max="8203" width="1.875" style="61" customWidth="1"/>
    <col min="8204" max="8255" width="8.625" style="61"/>
    <col min="8256" max="8256" width="2.625" style="61" customWidth="1"/>
    <col min="8257" max="8257" width="5.625" style="61" customWidth="1"/>
    <col min="8258" max="8258" width="12.625" style="61" customWidth="1"/>
    <col min="8259" max="8259" width="17.875" style="61" bestFit="1" customWidth="1"/>
    <col min="8260" max="8260" width="21.75" style="61" bestFit="1" customWidth="1"/>
    <col min="8261" max="8261" width="0" style="61" hidden="1" customWidth="1"/>
    <col min="8262" max="8262" width="25.625" style="61" bestFit="1" customWidth="1"/>
    <col min="8263" max="8264" width="11.125" style="61" bestFit="1" customWidth="1"/>
    <col min="8265" max="8270" width="8" style="61" customWidth="1"/>
    <col min="8271" max="8459" width="1.875" style="61" customWidth="1"/>
    <col min="8460" max="8511" width="8.625" style="61"/>
    <col min="8512" max="8512" width="2.625" style="61" customWidth="1"/>
    <col min="8513" max="8513" width="5.625" style="61" customWidth="1"/>
    <col min="8514" max="8514" width="12.625" style="61" customWidth="1"/>
    <col min="8515" max="8515" width="17.875" style="61" bestFit="1" customWidth="1"/>
    <col min="8516" max="8516" width="21.75" style="61" bestFit="1" customWidth="1"/>
    <col min="8517" max="8517" width="0" style="61" hidden="1" customWidth="1"/>
    <col min="8518" max="8518" width="25.625" style="61" bestFit="1" customWidth="1"/>
    <col min="8519" max="8520" width="11.125" style="61" bestFit="1" customWidth="1"/>
    <col min="8521" max="8526" width="8" style="61" customWidth="1"/>
    <col min="8527" max="8715" width="1.875" style="61" customWidth="1"/>
    <col min="8716" max="8767" width="8.625" style="61"/>
    <col min="8768" max="8768" width="2.625" style="61" customWidth="1"/>
    <col min="8769" max="8769" width="5.625" style="61" customWidth="1"/>
    <col min="8770" max="8770" width="12.625" style="61" customWidth="1"/>
    <col min="8771" max="8771" width="17.875" style="61" bestFit="1" customWidth="1"/>
    <col min="8772" max="8772" width="21.75" style="61" bestFit="1" customWidth="1"/>
    <col min="8773" max="8773" width="0" style="61" hidden="1" customWidth="1"/>
    <col min="8774" max="8774" width="25.625" style="61" bestFit="1" customWidth="1"/>
    <col min="8775" max="8776" width="11.125" style="61" bestFit="1" customWidth="1"/>
    <col min="8777" max="8782" width="8" style="61" customWidth="1"/>
    <col min="8783" max="8971" width="1.875" style="61" customWidth="1"/>
    <col min="8972" max="9023" width="8.625" style="61"/>
    <col min="9024" max="9024" width="2.625" style="61" customWidth="1"/>
    <col min="9025" max="9025" width="5.625" style="61" customWidth="1"/>
    <col min="9026" max="9026" width="12.625" style="61" customWidth="1"/>
    <col min="9027" max="9027" width="17.875" style="61" bestFit="1" customWidth="1"/>
    <col min="9028" max="9028" width="21.75" style="61" bestFit="1" customWidth="1"/>
    <col min="9029" max="9029" width="0" style="61" hidden="1" customWidth="1"/>
    <col min="9030" max="9030" width="25.625" style="61" bestFit="1" customWidth="1"/>
    <col min="9031" max="9032" width="11.125" style="61" bestFit="1" customWidth="1"/>
    <col min="9033" max="9038" width="8" style="61" customWidth="1"/>
    <col min="9039" max="9227" width="1.875" style="61" customWidth="1"/>
    <col min="9228" max="9279" width="8.625" style="61"/>
    <col min="9280" max="9280" width="2.625" style="61" customWidth="1"/>
    <col min="9281" max="9281" width="5.625" style="61" customWidth="1"/>
    <col min="9282" max="9282" width="12.625" style="61" customWidth="1"/>
    <col min="9283" max="9283" width="17.875" style="61" bestFit="1" customWidth="1"/>
    <col min="9284" max="9284" width="21.75" style="61" bestFit="1" customWidth="1"/>
    <col min="9285" max="9285" width="0" style="61" hidden="1" customWidth="1"/>
    <col min="9286" max="9286" width="25.625" style="61" bestFit="1" customWidth="1"/>
    <col min="9287" max="9288" width="11.125" style="61" bestFit="1" customWidth="1"/>
    <col min="9289" max="9294" width="8" style="61" customWidth="1"/>
    <col min="9295" max="9483" width="1.875" style="61" customWidth="1"/>
    <col min="9484" max="9535" width="8.625" style="61"/>
    <col min="9536" max="9536" width="2.625" style="61" customWidth="1"/>
    <col min="9537" max="9537" width="5.625" style="61" customWidth="1"/>
    <col min="9538" max="9538" width="12.625" style="61" customWidth="1"/>
    <col min="9539" max="9539" width="17.875" style="61" bestFit="1" customWidth="1"/>
    <col min="9540" max="9540" width="21.75" style="61" bestFit="1" customWidth="1"/>
    <col min="9541" max="9541" width="0" style="61" hidden="1" customWidth="1"/>
    <col min="9542" max="9542" width="25.625" style="61" bestFit="1" customWidth="1"/>
    <col min="9543" max="9544" width="11.125" style="61" bestFit="1" customWidth="1"/>
    <col min="9545" max="9550" width="8" style="61" customWidth="1"/>
    <col min="9551" max="9739" width="1.875" style="61" customWidth="1"/>
    <col min="9740" max="9791" width="8.625" style="61"/>
    <col min="9792" max="9792" width="2.625" style="61" customWidth="1"/>
    <col min="9793" max="9793" width="5.625" style="61" customWidth="1"/>
    <col min="9794" max="9794" width="12.625" style="61" customWidth="1"/>
    <col min="9795" max="9795" width="17.875" style="61" bestFit="1" customWidth="1"/>
    <col min="9796" max="9796" width="21.75" style="61" bestFit="1" customWidth="1"/>
    <col min="9797" max="9797" width="0" style="61" hidden="1" customWidth="1"/>
    <col min="9798" max="9798" width="25.625" style="61" bestFit="1" customWidth="1"/>
    <col min="9799" max="9800" width="11.125" style="61" bestFit="1" customWidth="1"/>
    <col min="9801" max="9806" width="8" style="61" customWidth="1"/>
    <col min="9807" max="9995" width="1.875" style="61" customWidth="1"/>
    <col min="9996" max="10047" width="8.625" style="61"/>
    <col min="10048" max="10048" width="2.625" style="61" customWidth="1"/>
    <col min="10049" max="10049" width="5.625" style="61" customWidth="1"/>
    <col min="10050" max="10050" width="12.625" style="61" customWidth="1"/>
    <col min="10051" max="10051" width="17.875" style="61" bestFit="1" customWidth="1"/>
    <col min="10052" max="10052" width="21.75" style="61" bestFit="1" customWidth="1"/>
    <col min="10053" max="10053" width="0" style="61" hidden="1" customWidth="1"/>
    <col min="10054" max="10054" width="25.625" style="61" bestFit="1" customWidth="1"/>
    <col min="10055" max="10056" width="11.125" style="61" bestFit="1" customWidth="1"/>
    <col min="10057" max="10062" width="8" style="61" customWidth="1"/>
    <col min="10063" max="10251" width="1.875" style="61" customWidth="1"/>
    <col min="10252" max="10303" width="8.625" style="61"/>
    <col min="10304" max="10304" width="2.625" style="61" customWidth="1"/>
    <col min="10305" max="10305" width="5.625" style="61" customWidth="1"/>
    <col min="10306" max="10306" width="12.625" style="61" customWidth="1"/>
    <col min="10307" max="10307" width="17.875" style="61" bestFit="1" customWidth="1"/>
    <col min="10308" max="10308" width="21.75" style="61" bestFit="1" customWidth="1"/>
    <col min="10309" max="10309" width="0" style="61" hidden="1" customWidth="1"/>
    <col min="10310" max="10310" width="25.625" style="61" bestFit="1" customWidth="1"/>
    <col min="10311" max="10312" width="11.125" style="61" bestFit="1" customWidth="1"/>
    <col min="10313" max="10318" width="8" style="61" customWidth="1"/>
    <col min="10319" max="10507" width="1.875" style="61" customWidth="1"/>
    <col min="10508" max="10559" width="8.625" style="61"/>
    <col min="10560" max="10560" width="2.625" style="61" customWidth="1"/>
    <col min="10561" max="10561" width="5.625" style="61" customWidth="1"/>
    <col min="10562" max="10562" width="12.625" style="61" customWidth="1"/>
    <col min="10563" max="10563" width="17.875" style="61" bestFit="1" customWidth="1"/>
    <col min="10564" max="10564" width="21.75" style="61" bestFit="1" customWidth="1"/>
    <col min="10565" max="10565" width="0" style="61" hidden="1" customWidth="1"/>
    <col min="10566" max="10566" width="25.625" style="61" bestFit="1" customWidth="1"/>
    <col min="10567" max="10568" width="11.125" style="61" bestFit="1" customWidth="1"/>
    <col min="10569" max="10574" width="8" style="61" customWidth="1"/>
    <col min="10575" max="10763" width="1.875" style="61" customWidth="1"/>
    <col min="10764" max="10815" width="8.625" style="61"/>
    <col min="10816" max="10816" width="2.625" style="61" customWidth="1"/>
    <col min="10817" max="10817" width="5.625" style="61" customWidth="1"/>
    <col min="10818" max="10818" width="12.625" style="61" customWidth="1"/>
    <col min="10819" max="10819" width="17.875" style="61" bestFit="1" customWidth="1"/>
    <col min="10820" max="10820" width="21.75" style="61" bestFit="1" customWidth="1"/>
    <col min="10821" max="10821" width="0" style="61" hidden="1" customWidth="1"/>
    <col min="10822" max="10822" width="25.625" style="61" bestFit="1" customWidth="1"/>
    <col min="10823" max="10824" width="11.125" style="61" bestFit="1" customWidth="1"/>
    <col min="10825" max="10830" width="8" style="61" customWidth="1"/>
    <col min="10831" max="11019" width="1.875" style="61" customWidth="1"/>
    <col min="11020" max="11071" width="8.625" style="61"/>
    <col min="11072" max="11072" width="2.625" style="61" customWidth="1"/>
    <col min="11073" max="11073" width="5.625" style="61" customWidth="1"/>
    <col min="11074" max="11074" width="12.625" style="61" customWidth="1"/>
    <col min="11075" max="11075" width="17.875" style="61" bestFit="1" customWidth="1"/>
    <col min="11076" max="11076" width="21.75" style="61" bestFit="1" customWidth="1"/>
    <col min="11077" max="11077" width="0" style="61" hidden="1" customWidth="1"/>
    <col min="11078" max="11078" width="25.625" style="61" bestFit="1" customWidth="1"/>
    <col min="11079" max="11080" width="11.125" style="61" bestFit="1" customWidth="1"/>
    <col min="11081" max="11086" width="8" style="61" customWidth="1"/>
    <col min="11087" max="11275" width="1.875" style="61" customWidth="1"/>
    <col min="11276" max="11327" width="8.625" style="61"/>
    <col min="11328" max="11328" width="2.625" style="61" customWidth="1"/>
    <col min="11329" max="11329" width="5.625" style="61" customWidth="1"/>
    <col min="11330" max="11330" width="12.625" style="61" customWidth="1"/>
    <col min="11331" max="11331" width="17.875" style="61" bestFit="1" customWidth="1"/>
    <col min="11332" max="11332" width="21.75" style="61" bestFit="1" customWidth="1"/>
    <col min="11333" max="11333" width="0" style="61" hidden="1" customWidth="1"/>
    <col min="11334" max="11334" width="25.625" style="61" bestFit="1" customWidth="1"/>
    <col min="11335" max="11336" width="11.125" style="61" bestFit="1" customWidth="1"/>
    <col min="11337" max="11342" width="8" style="61" customWidth="1"/>
    <col min="11343" max="11531" width="1.875" style="61" customWidth="1"/>
    <col min="11532" max="11583" width="8.625" style="61"/>
    <col min="11584" max="11584" width="2.625" style="61" customWidth="1"/>
    <col min="11585" max="11585" width="5.625" style="61" customWidth="1"/>
    <col min="11586" max="11586" width="12.625" style="61" customWidth="1"/>
    <col min="11587" max="11587" width="17.875" style="61" bestFit="1" customWidth="1"/>
    <col min="11588" max="11588" width="21.75" style="61" bestFit="1" customWidth="1"/>
    <col min="11589" max="11589" width="0" style="61" hidden="1" customWidth="1"/>
    <col min="11590" max="11590" width="25.625" style="61" bestFit="1" customWidth="1"/>
    <col min="11591" max="11592" width="11.125" style="61" bestFit="1" customWidth="1"/>
    <col min="11593" max="11598" width="8" style="61" customWidth="1"/>
    <col min="11599" max="11787" width="1.875" style="61" customWidth="1"/>
    <col min="11788" max="11839" width="8.625" style="61"/>
    <col min="11840" max="11840" width="2.625" style="61" customWidth="1"/>
    <col min="11841" max="11841" width="5.625" style="61" customWidth="1"/>
    <col min="11842" max="11842" width="12.625" style="61" customWidth="1"/>
    <col min="11843" max="11843" width="17.875" style="61" bestFit="1" customWidth="1"/>
    <col min="11844" max="11844" width="21.75" style="61" bestFit="1" customWidth="1"/>
    <col min="11845" max="11845" width="0" style="61" hidden="1" customWidth="1"/>
    <col min="11846" max="11846" width="25.625" style="61" bestFit="1" customWidth="1"/>
    <col min="11847" max="11848" width="11.125" style="61" bestFit="1" customWidth="1"/>
    <col min="11849" max="11854" width="8" style="61" customWidth="1"/>
    <col min="11855" max="12043" width="1.875" style="61" customWidth="1"/>
    <col min="12044" max="12095" width="8.625" style="61"/>
    <col min="12096" max="12096" width="2.625" style="61" customWidth="1"/>
    <col min="12097" max="12097" width="5.625" style="61" customWidth="1"/>
    <col min="12098" max="12098" width="12.625" style="61" customWidth="1"/>
    <col min="12099" max="12099" width="17.875" style="61" bestFit="1" customWidth="1"/>
    <col min="12100" max="12100" width="21.75" style="61" bestFit="1" customWidth="1"/>
    <col min="12101" max="12101" width="0" style="61" hidden="1" customWidth="1"/>
    <col min="12102" max="12102" width="25.625" style="61" bestFit="1" customWidth="1"/>
    <col min="12103" max="12104" width="11.125" style="61" bestFit="1" customWidth="1"/>
    <col min="12105" max="12110" width="8" style="61" customWidth="1"/>
    <col min="12111" max="12299" width="1.875" style="61" customWidth="1"/>
    <col min="12300" max="12351" width="8.625" style="61"/>
    <col min="12352" max="12352" width="2.625" style="61" customWidth="1"/>
    <col min="12353" max="12353" width="5.625" style="61" customWidth="1"/>
    <col min="12354" max="12354" width="12.625" style="61" customWidth="1"/>
    <col min="12355" max="12355" width="17.875" style="61" bestFit="1" customWidth="1"/>
    <col min="12356" max="12356" width="21.75" style="61" bestFit="1" customWidth="1"/>
    <col min="12357" max="12357" width="0" style="61" hidden="1" customWidth="1"/>
    <col min="12358" max="12358" width="25.625" style="61" bestFit="1" customWidth="1"/>
    <col min="12359" max="12360" width="11.125" style="61" bestFit="1" customWidth="1"/>
    <col min="12361" max="12366" width="8" style="61" customWidth="1"/>
    <col min="12367" max="12555" width="1.875" style="61" customWidth="1"/>
    <col min="12556" max="12607" width="8.625" style="61"/>
    <col min="12608" max="12608" width="2.625" style="61" customWidth="1"/>
    <col min="12609" max="12609" width="5.625" style="61" customWidth="1"/>
    <col min="12610" max="12610" width="12.625" style="61" customWidth="1"/>
    <col min="12611" max="12611" width="17.875" style="61" bestFit="1" customWidth="1"/>
    <col min="12612" max="12612" width="21.75" style="61" bestFit="1" customWidth="1"/>
    <col min="12613" max="12613" width="0" style="61" hidden="1" customWidth="1"/>
    <col min="12614" max="12614" width="25.625" style="61" bestFit="1" customWidth="1"/>
    <col min="12615" max="12616" width="11.125" style="61" bestFit="1" customWidth="1"/>
    <col min="12617" max="12622" width="8" style="61" customWidth="1"/>
    <col min="12623" max="12811" width="1.875" style="61" customWidth="1"/>
    <col min="12812" max="12863" width="8.625" style="61"/>
    <col min="12864" max="12864" width="2.625" style="61" customWidth="1"/>
    <col min="12865" max="12865" width="5.625" style="61" customWidth="1"/>
    <col min="12866" max="12866" width="12.625" style="61" customWidth="1"/>
    <col min="12867" max="12867" width="17.875" style="61" bestFit="1" customWidth="1"/>
    <col min="12868" max="12868" width="21.75" style="61" bestFit="1" customWidth="1"/>
    <col min="12869" max="12869" width="0" style="61" hidden="1" customWidth="1"/>
    <col min="12870" max="12870" width="25.625" style="61" bestFit="1" customWidth="1"/>
    <col min="12871" max="12872" width="11.125" style="61" bestFit="1" customWidth="1"/>
    <col min="12873" max="12878" width="8" style="61" customWidth="1"/>
    <col min="12879" max="13067" width="1.875" style="61" customWidth="1"/>
    <col min="13068" max="13119" width="8.625" style="61"/>
    <col min="13120" max="13120" width="2.625" style="61" customWidth="1"/>
    <col min="13121" max="13121" width="5.625" style="61" customWidth="1"/>
    <col min="13122" max="13122" width="12.625" style="61" customWidth="1"/>
    <col min="13123" max="13123" width="17.875" style="61" bestFit="1" customWidth="1"/>
    <col min="13124" max="13124" width="21.75" style="61" bestFit="1" customWidth="1"/>
    <col min="13125" max="13125" width="0" style="61" hidden="1" customWidth="1"/>
    <col min="13126" max="13126" width="25.625" style="61" bestFit="1" customWidth="1"/>
    <col min="13127" max="13128" width="11.125" style="61" bestFit="1" customWidth="1"/>
    <col min="13129" max="13134" width="8" style="61" customWidth="1"/>
    <col min="13135" max="13323" width="1.875" style="61" customWidth="1"/>
    <col min="13324" max="13375" width="8.625" style="61"/>
    <col min="13376" max="13376" width="2.625" style="61" customWidth="1"/>
    <col min="13377" max="13377" width="5.625" style="61" customWidth="1"/>
    <col min="13378" max="13378" width="12.625" style="61" customWidth="1"/>
    <col min="13379" max="13379" width="17.875" style="61" bestFit="1" customWidth="1"/>
    <col min="13380" max="13380" width="21.75" style="61" bestFit="1" customWidth="1"/>
    <col min="13381" max="13381" width="0" style="61" hidden="1" customWidth="1"/>
    <col min="13382" max="13382" width="25.625" style="61" bestFit="1" customWidth="1"/>
    <col min="13383" max="13384" width="11.125" style="61" bestFit="1" customWidth="1"/>
    <col min="13385" max="13390" width="8" style="61" customWidth="1"/>
    <col min="13391" max="13579" width="1.875" style="61" customWidth="1"/>
    <col min="13580" max="13631" width="8.625" style="61"/>
    <col min="13632" max="13632" width="2.625" style="61" customWidth="1"/>
    <col min="13633" max="13633" width="5.625" style="61" customWidth="1"/>
    <col min="13634" max="13634" width="12.625" style="61" customWidth="1"/>
    <col min="13635" max="13635" width="17.875" style="61" bestFit="1" customWidth="1"/>
    <col min="13636" max="13636" width="21.75" style="61" bestFit="1" customWidth="1"/>
    <col min="13637" max="13637" width="0" style="61" hidden="1" customWidth="1"/>
    <col min="13638" max="13638" width="25.625" style="61" bestFit="1" customWidth="1"/>
    <col min="13639" max="13640" width="11.125" style="61" bestFit="1" customWidth="1"/>
    <col min="13641" max="13646" width="8" style="61" customWidth="1"/>
    <col min="13647" max="13835" width="1.875" style="61" customWidth="1"/>
    <col min="13836" max="13887" width="8.625" style="61"/>
    <col min="13888" max="13888" width="2.625" style="61" customWidth="1"/>
    <col min="13889" max="13889" width="5.625" style="61" customWidth="1"/>
    <col min="13890" max="13890" width="12.625" style="61" customWidth="1"/>
    <col min="13891" max="13891" width="17.875" style="61" bestFit="1" customWidth="1"/>
    <col min="13892" max="13892" width="21.75" style="61" bestFit="1" customWidth="1"/>
    <col min="13893" max="13893" width="0" style="61" hidden="1" customWidth="1"/>
    <col min="13894" max="13894" width="25.625" style="61" bestFit="1" customWidth="1"/>
    <col min="13895" max="13896" width="11.125" style="61" bestFit="1" customWidth="1"/>
    <col min="13897" max="13902" width="8" style="61" customWidth="1"/>
    <col min="13903" max="14091" width="1.875" style="61" customWidth="1"/>
    <col min="14092" max="14143" width="8.625" style="61"/>
    <col min="14144" max="14144" width="2.625" style="61" customWidth="1"/>
    <col min="14145" max="14145" width="5.625" style="61" customWidth="1"/>
    <col min="14146" max="14146" width="12.625" style="61" customWidth="1"/>
    <col min="14147" max="14147" width="17.875" style="61" bestFit="1" customWidth="1"/>
    <col min="14148" max="14148" width="21.75" style="61" bestFit="1" customWidth="1"/>
    <col min="14149" max="14149" width="0" style="61" hidden="1" customWidth="1"/>
    <col min="14150" max="14150" width="25.625" style="61" bestFit="1" customWidth="1"/>
    <col min="14151" max="14152" width="11.125" style="61" bestFit="1" customWidth="1"/>
    <col min="14153" max="14158" width="8" style="61" customWidth="1"/>
    <col min="14159" max="14347" width="1.875" style="61" customWidth="1"/>
    <col min="14348" max="14399" width="8.625" style="61"/>
    <col min="14400" max="14400" width="2.625" style="61" customWidth="1"/>
    <col min="14401" max="14401" width="5.625" style="61" customWidth="1"/>
    <col min="14402" max="14402" width="12.625" style="61" customWidth="1"/>
    <col min="14403" max="14403" width="17.875" style="61" bestFit="1" customWidth="1"/>
    <col min="14404" max="14404" width="21.75" style="61" bestFit="1" customWidth="1"/>
    <col min="14405" max="14405" width="0" style="61" hidden="1" customWidth="1"/>
    <col min="14406" max="14406" width="25.625" style="61" bestFit="1" customWidth="1"/>
    <col min="14407" max="14408" width="11.125" style="61" bestFit="1" customWidth="1"/>
    <col min="14409" max="14414" width="8" style="61" customWidth="1"/>
    <col min="14415" max="14603" width="1.875" style="61" customWidth="1"/>
    <col min="14604" max="14655" width="8.625" style="61"/>
    <col min="14656" max="14656" width="2.625" style="61" customWidth="1"/>
    <col min="14657" max="14657" width="5.625" style="61" customWidth="1"/>
    <col min="14658" max="14658" width="12.625" style="61" customWidth="1"/>
    <col min="14659" max="14659" width="17.875" style="61" bestFit="1" customWidth="1"/>
    <col min="14660" max="14660" width="21.75" style="61" bestFit="1" customWidth="1"/>
    <col min="14661" max="14661" width="0" style="61" hidden="1" customWidth="1"/>
    <col min="14662" max="14662" width="25.625" style="61" bestFit="1" customWidth="1"/>
    <col min="14663" max="14664" width="11.125" style="61" bestFit="1" customWidth="1"/>
    <col min="14665" max="14670" width="8" style="61" customWidth="1"/>
    <col min="14671" max="14859" width="1.875" style="61" customWidth="1"/>
    <col min="14860" max="14911" width="8.625" style="61"/>
    <col min="14912" max="14912" width="2.625" style="61" customWidth="1"/>
    <col min="14913" max="14913" width="5.625" style="61" customWidth="1"/>
    <col min="14914" max="14914" width="12.625" style="61" customWidth="1"/>
    <col min="14915" max="14915" width="17.875" style="61" bestFit="1" customWidth="1"/>
    <col min="14916" max="14916" width="21.75" style="61" bestFit="1" customWidth="1"/>
    <col min="14917" max="14917" width="0" style="61" hidden="1" customWidth="1"/>
    <col min="14918" max="14918" width="25.625" style="61" bestFit="1" customWidth="1"/>
    <col min="14919" max="14920" width="11.125" style="61" bestFit="1" customWidth="1"/>
    <col min="14921" max="14926" width="8" style="61" customWidth="1"/>
    <col min="14927" max="15115" width="1.875" style="61" customWidth="1"/>
    <col min="15116" max="15167" width="8.625" style="61"/>
    <col min="15168" max="15168" width="2.625" style="61" customWidth="1"/>
    <col min="15169" max="15169" width="5.625" style="61" customWidth="1"/>
    <col min="15170" max="15170" width="12.625" style="61" customWidth="1"/>
    <col min="15171" max="15171" width="17.875" style="61" bestFit="1" customWidth="1"/>
    <col min="15172" max="15172" width="21.75" style="61" bestFit="1" customWidth="1"/>
    <col min="15173" max="15173" width="0" style="61" hidden="1" customWidth="1"/>
    <col min="15174" max="15174" width="25.625" style="61" bestFit="1" customWidth="1"/>
    <col min="15175" max="15176" width="11.125" style="61" bestFit="1" customWidth="1"/>
    <col min="15177" max="15182" width="8" style="61" customWidth="1"/>
    <col min="15183" max="15371" width="1.875" style="61" customWidth="1"/>
    <col min="15372" max="15423" width="8.625" style="61"/>
    <col min="15424" max="15424" width="2.625" style="61" customWidth="1"/>
    <col min="15425" max="15425" width="5.625" style="61" customWidth="1"/>
    <col min="15426" max="15426" width="12.625" style="61" customWidth="1"/>
    <col min="15427" max="15427" width="17.875" style="61" bestFit="1" customWidth="1"/>
    <col min="15428" max="15428" width="21.75" style="61" bestFit="1" customWidth="1"/>
    <col min="15429" max="15429" width="0" style="61" hidden="1" customWidth="1"/>
    <col min="15430" max="15430" width="25.625" style="61" bestFit="1" customWidth="1"/>
    <col min="15431" max="15432" width="11.125" style="61" bestFit="1" customWidth="1"/>
    <col min="15433" max="15438" width="8" style="61" customWidth="1"/>
    <col min="15439" max="15627" width="1.875" style="61" customWidth="1"/>
    <col min="15628" max="15679" width="8.625" style="61"/>
    <col min="15680" max="15680" width="2.625" style="61" customWidth="1"/>
    <col min="15681" max="15681" width="5.625" style="61" customWidth="1"/>
    <col min="15682" max="15682" width="12.625" style="61" customWidth="1"/>
    <col min="15683" max="15683" width="17.875" style="61" bestFit="1" customWidth="1"/>
    <col min="15684" max="15684" width="21.75" style="61" bestFit="1" customWidth="1"/>
    <col min="15685" max="15685" width="0" style="61" hidden="1" customWidth="1"/>
    <col min="15686" max="15686" width="25.625" style="61" bestFit="1" customWidth="1"/>
    <col min="15687" max="15688" width="11.125" style="61" bestFit="1" customWidth="1"/>
    <col min="15689" max="15694" width="8" style="61" customWidth="1"/>
    <col min="15695" max="15883" width="1.875" style="61" customWidth="1"/>
    <col min="15884" max="15935" width="8.625" style="61"/>
    <col min="15936" max="15936" width="2.625" style="61" customWidth="1"/>
    <col min="15937" max="15937" width="5.625" style="61" customWidth="1"/>
    <col min="15938" max="15938" width="12.625" style="61" customWidth="1"/>
    <col min="15939" max="15939" width="17.875" style="61" bestFit="1" customWidth="1"/>
    <col min="15940" max="15940" width="21.75" style="61" bestFit="1" customWidth="1"/>
    <col min="15941" max="15941" width="0" style="61" hidden="1" customWidth="1"/>
    <col min="15942" max="15942" width="25.625" style="61" bestFit="1" customWidth="1"/>
    <col min="15943" max="15944" width="11.125" style="61" bestFit="1" customWidth="1"/>
    <col min="15945" max="15950" width="8" style="61" customWidth="1"/>
    <col min="15951" max="16384" width="1.875" style="61" customWidth="1"/>
  </cols>
  <sheetData>
    <row r="1" spans="2:17" ht="5.0999999999999996" customHeight="1"/>
    <row r="2" spans="2:17" s="114" customFormat="1" ht="33.75" customHeight="1">
      <c r="B2" s="137" t="s">
        <v>211</v>
      </c>
      <c r="C2" s="1"/>
      <c r="D2" s="1"/>
      <c r="E2" s="1"/>
      <c r="F2" s="21"/>
      <c r="G2" s="1"/>
      <c r="H2" s="21"/>
      <c r="I2" s="21"/>
      <c r="J2" s="21"/>
      <c r="K2" s="21"/>
      <c r="L2" s="21"/>
      <c r="M2" s="21"/>
      <c r="N2" s="3"/>
      <c r="O2" s="21"/>
      <c r="P2" s="21"/>
      <c r="Q2" s="21"/>
    </row>
    <row r="3" spans="2:17" ht="24.95" customHeight="1">
      <c r="B3" s="46"/>
      <c r="C3" s="46"/>
      <c r="D3" s="46" t="s">
        <v>184</v>
      </c>
      <c r="E3" s="46"/>
      <c r="F3" s="47"/>
      <c r="G3" s="46" t="s">
        <v>29</v>
      </c>
      <c r="H3" s="47"/>
      <c r="I3" s="47"/>
      <c r="J3" s="47"/>
      <c r="K3" s="47"/>
      <c r="L3" s="47"/>
      <c r="M3" s="47"/>
      <c r="N3" s="97"/>
      <c r="O3" s="47"/>
      <c r="P3" s="47"/>
      <c r="Q3" s="47"/>
    </row>
    <row r="4" spans="2:17" ht="11.25" customHeight="1"/>
    <row r="5" spans="2:17" ht="13.5" customHeight="1">
      <c r="B5" s="7"/>
      <c r="C5" s="7"/>
      <c r="H5" s="2" t="s">
        <v>4</v>
      </c>
      <c r="I5" s="22" t="s">
        <v>0</v>
      </c>
      <c r="J5" s="22" t="s">
        <v>2</v>
      </c>
      <c r="K5" s="22" t="s">
        <v>47</v>
      </c>
      <c r="L5" s="22" t="s">
        <v>3</v>
      </c>
      <c r="M5" s="22" t="s">
        <v>182</v>
      </c>
      <c r="O5" s="61"/>
      <c r="P5" s="61"/>
      <c r="Q5" s="61"/>
    </row>
    <row r="6" spans="2:17" ht="13.5" customHeight="1">
      <c r="B6" s="7"/>
      <c r="C6" s="7"/>
      <c r="H6" s="6" t="s">
        <v>5</v>
      </c>
      <c r="I6" s="23">
        <f>M32</f>
        <v>0</v>
      </c>
      <c r="J6" s="23">
        <f>M34</f>
        <v>0</v>
      </c>
      <c r="K6" s="23">
        <f>M38</f>
        <v>0</v>
      </c>
      <c r="L6" s="23">
        <f>M47</f>
        <v>0</v>
      </c>
      <c r="M6" s="23">
        <f>M77</f>
        <v>0</v>
      </c>
      <c r="O6" s="61"/>
      <c r="P6" s="61"/>
      <c r="Q6" s="61"/>
    </row>
    <row r="7" spans="2:17" ht="13.5" customHeight="1">
      <c r="B7" s="7"/>
      <c r="C7" s="7"/>
      <c r="H7" s="2" t="s">
        <v>4</v>
      </c>
      <c r="I7" s="22" t="s">
        <v>73</v>
      </c>
      <c r="J7" s="22" t="s">
        <v>72</v>
      </c>
      <c r="K7" s="22" t="s">
        <v>181</v>
      </c>
      <c r="L7" s="22" t="s">
        <v>74</v>
      </c>
      <c r="M7" s="22" t="s">
        <v>75</v>
      </c>
      <c r="O7" s="61"/>
      <c r="P7" s="61"/>
      <c r="Q7" s="61"/>
    </row>
    <row r="8" spans="2:17" ht="13.5" customHeight="1">
      <c r="B8" s="7"/>
      <c r="C8" s="7"/>
      <c r="H8" s="6" t="s">
        <v>5</v>
      </c>
      <c r="I8" s="23">
        <f>M129</f>
        <v>0</v>
      </c>
      <c r="J8" s="23">
        <f>M148</f>
        <v>0</v>
      </c>
      <c r="K8" s="23">
        <f>M161</f>
        <v>0</v>
      </c>
      <c r="L8" s="23">
        <f>N161</f>
        <v>0</v>
      </c>
      <c r="M8" s="23">
        <f>M171</f>
        <v>0</v>
      </c>
      <c r="O8" s="61"/>
      <c r="P8" s="61"/>
      <c r="Q8" s="61"/>
    </row>
    <row r="9" spans="2:17" ht="13.5" customHeight="1">
      <c r="B9" s="7"/>
      <c r="C9" s="7"/>
      <c r="H9" s="5"/>
      <c r="I9" s="61"/>
      <c r="J9" s="61"/>
      <c r="K9" s="8"/>
      <c r="L9" s="8"/>
      <c r="M9" s="8"/>
    </row>
    <row r="10" spans="2:17" ht="13.5" customHeight="1">
      <c r="B10" s="7"/>
      <c r="C10" s="7"/>
      <c r="D10" s="4"/>
      <c r="E10" s="4"/>
      <c r="F10" s="5"/>
      <c r="G10" s="4"/>
      <c r="H10" s="61"/>
      <c r="I10" s="61"/>
      <c r="J10" s="61"/>
      <c r="K10" s="8"/>
      <c r="L10" s="8"/>
      <c r="M10" s="8"/>
    </row>
    <row r="11" spans="2:17" ht="13.5" customHeight="1">
      <c r="B11" s="7"/>
      <c r="C11" s="7"/>
      <c r="D11" s="4"/>
      <c r="E11" s="4"/>
      <c r="F11" s="5"/>
      <c r="G11" s="4"/>
      <c r="H11" s="9" t="s">
        <v>27</v>
      </c>
      <c r="I11" s="96">
        <v>42622</v>
      </c>
      <c r="J11" s="24"/>
      <c r="K11" s="8"/>
      <c r="L11" s="8"/>
      <c r="M11" s="8"/>
    </row>
    <row r="12" spans="2:17" ht="5.0999999999999996" customHeight="1"/>
    <row r="13" spans="2:17" ht="13.5" hidden="1" customHeight="1">
      <c r="K13" s="21">
        <v>10</v>
      </c>
      <c r="L13" s="21">
        <v>10</v>
      </c>
      <c r="M13" s="21">
        <v>10</v>
      </c>
    </row>
    <row r="14" spans="2:17" ht="13.5" hidden="1" customHeight="1">
      <c r="K14" s="21">
        <v>9</v>
      </c>
      <c r="L14" s="21">
        <v>9</v>
      </c>
      <c r="M14" s="21">
        <v>9</v>
      </c>
    </row>
    <row r="15" spans="2:17" ht="13.5" hidden="1" customHeight="1">
      <c r="K15" s="21">
        <v>8</v>
      </c>
      <c r="L15" s="21">
        <v>8</v>
      </c>
      <c r="M15" s="21">
        <v>8</v>
      </c>
    </row>
    <row r="16" spans="2:17" ht="13.5" hidden="1" customHeight="1">
      <c r="K16" s="21">
        <v>7</v>
      </c>
      <c r="L16" s="21">
        <v>7</v>
      </c>
      <c r="M16" s="21">
        <v>7</v>
      </c>
    </row>
    <row r="17" spans="2:17" ht="13.5" hidden="1" customHeight="1">
      <c r="K17" s="21">
        <v>6</v>
      </c>
      <c r="L17" s="21">
        <v>6</v>
      </c>
      <c r="M17" s="21">
        <v>6</v>
      </c>
    </row>
    <row r="18" spans="2:17" ht="13.5" hidden="1" customHeight="1">
      <c r="K18" s="21">
        <v>5</v>
      </c>
      <c r="L18" s="21">
        <v>5</v>
      </c>
      <c r="M18" s="21">
        <v>5</v>
      </c>
    </row>
    <row r="19" spans="2:17" ht="13.5" hidden="1" customHeight="1">
      <c r="K19" s="21">
        <v>4</v>
      </c>
      <c r="L19" s="21">
        <v>4</v>
      </c>
      <c r="M19" s="21">
        <v>4</v>
      </c>
    </row>
    <row r="20" spans="2:17" ht="13.5" hidden="1" customHeight="1">
      <c r="K20" s="21">
        <v>3</v>
      </c>
      <c r="L20" s="21">
        <v>3</v>
      </c>
      <c r="M20" s="21">
        <v>3</v>
      </c>
    </row>
    <row r="21" spans="2:17" ht="13.5" hidden="1" customHeight="1">
      <c r="K21" s="21">
        <v>2</v>
      </c>
      <c r="L21" s="21">
        <v>2</v>
      </c>
      <c r="M21" s="21">
        <v>2</v>
      </c>
    </row>
    <row r="22" spans="2:17" ht="13.5" hidden="1" customHeight="1">
      <c r="K22" s="21">
        <v>1</v>
      </c>
      <c r="L22" s="21">
        <v>1</v>
      </c>
      <c r="M22" s="21">
        <v>1</v>
      </c>
    </row>
    <row r="23" spans="2:17" ht="13.5" hidden="1" customHeight="1">
      <c r="K23" s="21">
        <v>0</v>
      </c>
      <c r="L23" s="21">
        <v>0</v>
      </c>
      <c r="M23" s="21">
        <v>0</v>
      </c>
    </row>
    <row r="24" spans="2:17" ht="13.5" customHeight="1">
      <c r="B24" s="175" t="s">
        <v>84</v>
      </c>
      <c r="C24" s="192" t="s">
        <v>4</v>
      </c>
      <c r="D24" s="192" t="s">
        <v>40</v>
      </c>
      <c r="E24" s="192" t="s">
        <v>41</v>
      </c>
      <c r="F24" s="201" t="s">
        <v>7</v>
      </c>
      <c r="G24" s="201" t="s">
        <v>8</v>
      </c>
      <c r="H24" s="192" t="s">
        <v>9</v>
      </c>
      <c r="I24" s="196"/>
      <c r="J24" s="197"/>
      <c r="K24" s="175" t="s">
        <v>168</v>
      </c>
      <c r="L24" s="175" t="s">
        <v>167</v>
      </c>
      <c r="M24" s="201" t="s">
        <v>177</v>
      </c>
      <c r="N24" s="195" t="s">
        <v>178</v>
      </c>
      <c r="O24" s="61"/>
      <c r="P24" s="61"/>
      <c r="Q24" s="61"/>
    </row>
    <row r="25" spans="2:17" ht="13.5" customHeight="1">
      <c r="B25" s="190"/>
      <c r="C25" s="193"/>
      <c r="D25" s="193"/>
      <c r="E25" s="193"/>
      <c r="F25" s="176"/>
      <c r="G25" s="176"/>
      <c r="H25" s="198"/>
      <c r="I25" s="199"/>
      <c r="J25" s="200"/>
      <c r="K25" s="176"/>
      <c r="L25" s="176"/>
      <c r="M25" s="176"/>
      <c r="N25" s="176"/>
      <c r="O25" s="61"/>
      <c r="P25" s="61"/>
      <c r="Q25" s="61"/>
    </row>
    <row r="26" spans="2:17" ht="13.5" customHeight="1" thickBot="1">
      <c r="B26" s="191"/>
      <c r="C26" s="194"/>
      <c r="D26" s="194"/>
      <c r="E26" s="194"/>
      <c r="F26" s="177"/>
      <c r="G26" s="177"/>
      <c r="H26" s="10" t="s">
        <v>10</v>
      </c>
      <c r="I26" s="10" t="s">
        <v>6</v>
      </c>
      <c r="J26" s="10" t="s">
        <v>68</v>
      </c>
      <c r="K26" s="177"/>
      <c r="L26" s="177"/>
      <c r="M26" s="177"/>
      <c r="N26" s="177"/>
      <c r="O26" s="61"/>
      <c r="P26" s="61"/>
      <c r="Q26" s="61"/>
    </row>
    <row r="27" spans="2:17" ht="13.5" customHeight="1" thickTop="1">
      <c r="B27" s="187">
        <v>1</v>
      </c>
      <c r="C27" s="188" t="s">
        <v>0</v>
      </c>
      <c r="D27" s="11" t="s">
        <v>11</v>
      </c>
      <c r="E27" s="43" t="s">
        <v>12</v>
      </c>
      <c r="F27" s="132" t="s">
        <v>208</v>
      </c>
      <c r="G27" s="62"/>
      <c r="H27" s="65">
        <v>42621</v>
      </c>
      <c r="I27" s="65"/>
      <c r="J27" s="65">
        <v>42622</v>
      </c>
      <c r="K27" s="63"/>
      <c r="L27" s="63">
        <f t="shared" ref="L27:L59" si="0">NETWORKDAYS(H27,J27)</f>
        <v>2</v>
      </c>
      <c r="M27" s="18" t="str">
        <f>IFERROR(L27/K27, "")</f>
        <v/>
      </c>
      <c r="N27" s="98"/>
      <c r="O27" s="61"/>
      <c r="P27" s="61"/>
      <c r="Q27" s="61"/>
    </row>
    <row r="28" spans="2:17" ht="13.5" customHeight="1">
      <c r="B28" s="170"/>
      <c r="C28" s="173"/>
      <c r="D28" s="167" t="s">
        <v>13</v>
      </c>
      <c r="E28" s="43" t="s">
        <v>14</v>
      </c>
      <c r="F28" s="132" t="s">
        <v>207</v>
      </c>
      <c r="G28" s="62" t="s">
        <v>57</v>
      </c>
      <c r="H28" s="65">
        <v>42636</v>
      </c>
      <c r="I28" s="65"/>
      <c r="J28" s="65">
        <f>H28</f>
        <v>42636</v>
      </c>
      <c r="K28" s="63"/>
      <c r="L28" s="63">
        <f t="shared" si="0"/>
        <v>1</v>
      </c>
      <c r="M28" s="64" t="str">
        <f t="shared" ref="M28:M31" si="1">IFERROR(L28/K28, "")</f>
        <v/>
      </c>
      <c r="N28" s="99"/>
      <c r="O28" s="61"/>
      <c r="P28" s="61"/>
      <c r="Q28" s="61"/>
    </row>
    <row r="29" spans="2:17" ht="13.5" customHeight="1">
      <c r="B29" s="170"/>
      <c r="C29" s="173"/>
      <c r="D29" s="174"/>
      <c r="E29" s="43" t="s">
        <v>15</v>
      </c>
      <c r="F29" s="136" t="s">
        <v>209</v>
      </c>
      <c r="G29" s="77" t="s">
        <v>1</v>
      </c>
      <c r="H29" s="65">
        <f>J28</f>
        <v>42636</v>
      </c>
      <c r="I29" s="65"/>
      <c r="J29" s="65">
        <f>H29</f>
        <v>42636</v>
      </c>
      <c r="K29" s="63"/>
      <c r="L29" s="63">
        <f t="shared" si="0"/>
        <v>1</v>
      </c>
      <c r="M29" s="64" t="str">
        <f t="shared" si="1"/>
        <v/>
      </c>
      <c r="N29" s="99"/>
      <c r="O29" s="61"/>
      <c r="P29" s="61"/>
      <c r="Q29" s="61"/>
    </row>
    <row r="30" spans="2:17" ht="13.5" customHeight="1">
      <c r="B30" s="170"/>
      <c r="C30" s="173"/>
      <c r="D30" s="168"/>
      <c r="E30" s="43" t="s">
        <v>16</v>
      </c>
      <c r="F30" s="132" t="s">
        <v>210</v>
      </c>
      <c r="G30" s="62" t="s">
        <v>90</v>
      </c>
      <c r="H30" s="65">
        <f>WORKDAY(J29, 1, 0)</f>
        <v>42639</v>
      </c>
      <c r="I30" s="65"/>
      <c r="J30" s="65">
        <f>WORKDAY(H30, 2, 0)</f>
        <v>42641</v>
      </c>
      <c r="K30" s="63"/>
      <c r="L30" s="63">
        <f t="shared" si="0"/>
        <v>3</v>
      </c>
      <c r="M30" s="64" t="str">
        <f t="shared" si="1"/>
        <v/>
      </c>
      <c r="N30" s="99"/>
      <c r="O30" s="61"/>
      <c r="P30" s="61"/>
      <c r="Q30" s="61"/>
    </row>
    <row r="31" spans="2:17" ht="13.5" customHeight="1">
      <c r="B31" s="171"/>
      <c r="C31" s="189"/>
      <c r="D31" s="11" t="s">
        <v>17</v>
      </c>
      <c r="E31" s="43" t="s">
        <v>18</v>
      </c>
      <c r="F31" s="132" t="s">
        <v>208</v>
      </c>
      <c r="G31" s="62" t="s">
        <v>65</v>
      </c>
      <c r="H31" s="65">
        <f>J30</f>
        <v>42641</v>
      </c>
      <c r="I31" s="65"/>
      <c r="J31" s="65">
        <f>H31</f>
        <v>42641</v>
      </c>
      <c r="K31" s="63"/>
      <c r="L31" s="63">
        <f t="shared" si="0"/>
        <v>1</v>
      </c>
      <c r="M31" s="64" t="str">
        <f t="shared" si="1"/>
        <v/>
      </c>
      <c r="N31" s="99"/>
      <c r="O31" s="61"/>
      <c r="P31" s="61"/>
      <c r="Q31" s="61"/>
    </row>
    <row r="32" spans="2:17" ht="13.5" customHeight="1">
      <c r="B32" s="25"/>
      <c r="C32" s="28"/>
      <c r="D32" s="32"/>
      <c r="E32" s="26"/>
      <c r="F32" s="133"/>
      <c r="G32" s="34"/>
      <c r="H32" s="30">
        <f>MIN(H27:H31)</f>
        <v>42621</v>
      </c>
      <c r="I32" s="30"/>
      <c r="J32" s="30">
        <f>MAX(J27:J31)</f>
        <v>42641</v>
      </c>
      <c r="K32" s="37"/>
      <c r="L32" s="37">
        <f t="shared" si="0"/>
        <v>15</v>
      </c>
      <c r="M32" s="31"/>
      <c r="N32" s="100"/>
      <c r="O32" s="61"/>
      <c r="P32" s="61"/>
      <c r="Q32" s="61"/>
    </row>
    <row r="33" spans="2:17" ht="13.5" customHeight="1">
      <c r="B33" s="91">
        <v>2</v>
      </c>
      <c r="C33" s="90" t="s">
        <v>46</v>
      </c>
      <c r="D33" s="89" t="s">
        <v>37</v>
      </c>
      <c r="E33" s="80" t="s">
        <v>38</v>
      </c>
      <c r="F33" s="132" t="s">
        <v>207</v>
      </c>
      <c r="G33" s="78" t="s">
        <v>39</v>
      </c>
      <c r="H33" s="79">
        <v>42622</v>
      </c>
      <c r="I33" s="79"/>
      <c r="J33" s="65">
        <f>J31</f>
        <v>42641</v>
      </c>
      <c r="K33" s="63"/>
      <c r="L33" s="63">
        <f t="shared" si="0"/>
        <v>14</v>
      </c>
      <c r="M33" s="64" t="str">
        <f>IFERROR(L33/K33, "")</f>
        <v/>
      </c>
      <c r="N33" s="99"/>
      <c r="O33" s="61"/>
      <c r="P33" s="61"/>
      <c r="Q33" s="61"/>
    </row>
    <row r="34" spans="2:17" ht="13.5" customHeight="1">
      <c r="B34" s="25"/>
      <c r="C34" s="28"/>
      <c r="D34" s="41"/>
      <c r="E34" s="33"/>
      <c r="F34" s="133"/>
      <c r="G34" s="38"/>
      <c r="H34" s="30">
        <f>MIN(H33:H33)</f>
        <v>42622</v>
      </c>
      <c r="I34" s="30"/>
      <c r="J34" s="30">
        <f>MAX(J33:J33)</f>
        <v>42641</v>
      </c>
      <c r="K34" s="37" t="str">
        <f>IF(NETWORKDAYS(H34,I34)&gt;0,  NETWORKDAYS(H34,I34), "")</f>
        <v/>
      </c>
      <c r="L34" s="37">
        <f t="shared" si="0"/>
        <v>14</v>
      </c>
      <c r="M34" s="31"/>
      <c r="N34" s="100"/>
      <c r="O34" s="61"/>
      <c r="P34" s="61"/>
      <c r="Q34" s="61"/>
    </row>
    <row r="35" spans="2:17" ht="13.5" customHeight="1">
      <c r="B35" s="169">
        <v>3</v>
      </c>
      <c r="C35" s="184" t="s">
        <v>47</v>
      </c>
      <c r="D35" s="81" t="s">
        <v>42</v>
      </c>
      <c r="E35" s="76"/>
      <c r="F35" s="132" t="s">
        <v>207</v>
      </c>
      <c r="G35" s="76" t="s">
        <v>44</v>
      </c>
      <c r="H35" s="79">
        <v>42639</v>
      </c>
      <c r="I35" s="79"/>
      <c r="J35" s="65">
        <f>J33</f>
        <v>42641</v>
      </c>
      <c r="K35" s="63"/>
      <c r="L35" s="63">
        <f t="shared" si="0"/>
        <v>3</v>
      </c>
      <c r="M35" s="64" t="str">
        <f t="shared" ref="M35:M37" si="2">IFERROR(L35/K35, "")</f>
        <v/>
      </c>
      <c r="N35" s="99"/>
      <c r="O35" s="61"/>
      <c r="P35" s="61"/>
      <c r="Q35" s="61"/>
    </row>
    <row r="36" spans="2:17" ht="13.5" customHeight="1">
      <c r="B36" s="170"/>
      <c r="C36" s="184"/>
      <c r="D36" s="66" t="s">
        <v>58</v>
      </c>
      <c r="E36" s="66" t="s">
        <v>59</v>
      </c>
      <c r="F36" s="132" t="s">
        <v>207</v>
      </c>
      <c r="G36" s="78" t="s">
        <v>67</v>
      </c>
      <c r="H36" s="79">
        <v>42639</v>
      </c>
      <c r="I36" s="79"/>
      <c r="J36" s="65">
        <f>J35</f>
        <v>42641</v>
      </c>
      <c r="K36" s="63"/>
      <c r="L36" s="63">
        <f t="shared" si="0"/>
        <v>3</v>
      </c>
      <c r="M36" s="64" t="str">
        <f t="shared" si="2"/>
        <v/>
      </c>
      <c r="N36" s="99"/>
      <c r="O36" s="61"/>
      <c r="P36" s="61"/>
      <c r="Q36" s="61"/>
    </row>
    <row r="37" spans="2:17" ht="13.5" customHeight="1">
      <c r="B37" s="171"/>
      <c r="C37" s="184"/>
      <c r="D37" s="36" t="s">
        <v>28</v>
      </c>
      <c r="E37" s="66"/>
      <c r="F37" s="132" t="s">
        <v>210</v>
      </c>
      <c r="G37" s="78" t="s">
        <v>49</v>
      </c>
      <c r="H37" s="121">
        <v>42647</v>
      </c>
      <c r="I37" s="121"/>
      <c r="J37" s="121">
        <f>WORKDAY(H37, 3, 0)</f>
        <v>42650</v>
      </c>
      <c r="K37" s="63"/>
      <c r="L37" s="63">
        <f>NETWORKDAYS(H37,J37)</f>
        <v>4</v>
      </c>
      <c r="M37" s="64" t="str">
        <f t="shared" si="2"/>
        <v/>
      </c>
      <c r="N37" s="103"/>
      <c r="O37" s="61"/>
      <c r="P37" s="61"/>
      <c r="Q37" s="61"/>
    </row>
    <row r="38" spans="2:17" ht="13.5" customHeight="1">
      <c r="B38" s="25"/>
      <c r="C38" s="35"/>
      <c r="D38" s="32"/>
      <c r="E38" s="33"/>
      <c r="F38" s="134"/>
      <c r="G38" s="34"/>
      <c r="H38" s="30">
        <f>MIN(H35:H37)</f>
        <v>42639</v>
      </c>
      <c r="I38" s="30"/>
      <c r="J38" s="30">
        <f>MAX(J35:J37)</f>
        <v>42650</v>
      </c>
      <c r="K38" s="37" t="str">
        <f>IF(NETWORKDAYS(H38,I38)&gt;0,  NETWORKDAYS(H38,I38), "")</f>
        <v/>
      </c>
      <c r="L38" s="37">
        <f t="shared" si="0"/>
        <v>10</v>
      </c>
      <c r="M38" s="31"/>
      <c r="N38" s="100"/>
      <c r="O38" s="61"/>
      <c r="P38" s="61"/>
      <c r="Q38" s="61"/>
    </row>
    <row r="39" spans="2:17" ht="13.5" customHeight="1">
      <c r="B39" s="169">
        <v>4</v>
      </c>
      <c r="C39" s="185" t="s">
        <v>3</v>
      </c>
      <c r="D39" s="36" t="s">
        <v>60</v>
      </c>
      <c r="E39" s="66" t="s">
        <v>61</v>
      </c>
      <c r="F39" s="132" t="s">
        <v>207</v>
      </c>
      <c r="G39" s="76" t="s">
        <v>62</v>
      </c>
      <c r="H39" s="79">
        <v>42622</v>
      </c>
      <c r="I39" s="79"/>
      <c r="J39" s="65">
        <f>J36</f>
        <v>42641</v>
      </c>
      <c r="K39" s="63"/>
      <c r="L39" s="63">
        <f t="shared" si="0"/>
        <v>14</v>
      </c>
      <c r="M39" s="64" t="str">
        <f t="shared" ref="M39:M46" si="3">IFERROR(L39/K39, "")</f>
        <v/>
      </c>
      <c r="N39" s="99"/>
      <c r="O39" s="61"/>
      <c r="P39" s="61"/>
      <c r="Q39" s="61"/>
    </row>
    <row r="40" spans="2:17" ht="13.5" customHeight="1">
      <c r="B40" s="170"/>
      <c r="C40" s="173"/>
      <c r="D40" s="36" t="s">
        <v>60</v>
      </c>
      <c r="E40" s="66" t="s">
        <v>85</v>
      </c>
      <c r="F40" s="132" t="s">
        <v>207</v>
      </c>
      <c r="G40" s="66" t="s">
        <v>85</v>
      </c>
      <c r="H40" s="79">
        <v>42622</v>
      </c>
      <c r="I40" s="65"/>
      <c r="J40" s="65">
        <f>J39</f>
        <v>42641</v>
      </c>
      <c r="K40" s="63"/>
      <c r="L40" s="63">
        <f t="shared" si="0"/>
        <v>14</v>
      </c>
      <c r="M40" s="64" t="str">
        <f t="shared" si="3"/>
        <v/>
      </c>
      <c r="N40" s="99"/>
      <c r="O40" s="61"/>
      <c r="P40" s="61"/>
      <c r="Q40" s="61"/>
    </row>
    <row r="41" spans="2:17" ht="13.5" customHeight="1">
      <c r="B41" s="170"/>
      <c r="C41" s="173"/>
      <c r="D41" s="66" t="s">
        <v>53</v>
      </c>
      <c r="E41" s="66" t="s">
        <v>53</v>
      </c>
      <c r="F41" s="132" t="s">
        <v>210</v>
      </c>
      <c r="G41" s="39" t="s">
        <v>87</v>
      </c>
      <c r="H41" s="121">
        <f>WORKDAY(J37, 2, 0)</f>
        <v>42654</v>
      </c>
      <c r="I41" s="121"/>
      <c r="J41" s="121">
        <f>WORKDAY(H41, 21, 0)</f>
        <v>42683</v>
      </c>
      <c r="K41" s="63"/>
      <c r="L41" s="116">
        <f t="shared" si="0"/>
        <v>22</v>
      </c>
      <c r="M41" s="64" t="str">
        <f t="shared" si="3"/>
        <v/>
      </c>
      <c r="N41" s="103"/>
      <c r="O41" s="61"/>
      <c r="P41" s="61"/>
      <c r="Q41" s="61"/>
    </row>
    <row r="42" spans="2:17" ht="13.5" customHeight="1">
      <c r="B42" s="170"/>
      <c r="C42" s="173"/>
      <c r="D42" s="66" t="s">
        <v>52</v>
      </c>
      <c r="E42" s="66" t="s">
        <v>52</v>
      </c>
      <c r="F42" s="132" t="s">
        <v>210</v>
      </c>
      <c r="G42" s="39" t="s">
        <v>50</v>
      </c>
      <c r="H42" s="121">
        <f>H39</f>
        <v>42622</v>
      </c>
      <c r="I42" s="121"/>
      <c r="J42" s="121">
        <f>J40</f>
        <v>42641</v>
      </c>
      <c r="K42" s="63"/>
      <c r="L42" s="63">
        <f t="shared" si="0"/>
        <v>14</v>
      </c>
      <c r="M42" s="64" t="str">
        <f t="shared" si="3"/>
        <v/>
      </c>
      <c r="N42" s="99"/>
      <c r="O42" s="61"/>
      <c r="P42" s="61"/>
      <c r="Q42" s="61"/>
    </row>
    <row r="43" spans="2:17" ht="13.5" customHeight="1">
      <c r="B43" s="170"/>
      <c r="C43" s="173"/>
      <c r="D43" s="66" t="s">
        <v>51</v>
      </c>
      <c r="E43" s="66" t="s">
        <v>51</v>
      </c>
      <c r="F43" s="132" t="s">
        <v>210</v>
      </c>
      <c r="G43" s="39" t="s">
        <v>54</v>
      </c>
      <c r="H43" s="121">
        <f>H41</f>
        <v>42654</v>
      </c>
      <c r="I43" s="121"/>
      <c r="J43" s="121">
        <f>J41</f>
        <v>42683</v>
      </c>
      <c r="K43" s="63"/>
      <c r="L43" s="63">
        <f t="shared" si="0"/>
        <v>22</v>
      </c>
      <c r="M43" s="64" t="str">
        <f t="shared" si="3"/>
        <v/>
      </c>
      <c r="N43" s="99"/>
      <c r="O43" s="61"/>
      <c r="P43" s="61"/>
      <c r="Q43" s="61"/>
    </row>
    <row r="44" spans="2:17" s="114" customFormat="1" ht="13.5" customHeight="1">
      <c r="B44" s="170"/>
      <c r="C44" s="173"/>
      <c r="D44" s="139" t="s">
        <v>212</v>
      </c>
      <c r="E44" s="66" t="s">
        <v>213</v>
      </c>
      <c r="F44" s="132" t="s">
        <v>215</v>
      </c>
      <c r="G44" s="140" t="s">
        <v>214</v>
      </c>
      <c r="H44" s="121">
        <f>WORKDAY(J43, 1, 0)</f>
        <v>42684</v>
      </c>
      <c r="I44" s="121"/>
      <c r="J44" s="121">
        <f>WORKDAY(H44, 1, 0)</f>
        <v>42685</v>
      </c>
      <c r="K44" s="116"/>
      <c r="L44" s="116">
        <f t="shared" si="0"/>
        <v>2</v>
      </c>
      <c r="M44" s="117"/>
      <c r="N44" s="126"/>
    </row>
    <row r="45" spans="2:17">
      <c r="B45" s="170"/>
      <c r="C45" s="173"/>
      <c r="D45" s="36" t="s">
        <v>169</v>
      </c>
      <c r="E45" s="66" t="s">
        <v>171</v>
      </c>
      <c r="F45" s="132" t="s">
        <v>210</v>
      </c>
      <c r="G45" s="39" t="s">
        <v>55</v>
      </c>
      <c r="H45" s="121">
        <v>42647</v>
      </c>
      <c r="I45" s="121"/>
      <c r="J45" s="121">
        <f>WORKDAY(H45, 33, 0)</f>
        <v>42692</v>
      </c>
      <c r="K45" s="63"/>
      <c r="L45" s="63">
        <f t="shared" si="0"/>
        <v>34</v>
      </c>
      <c r="M45" s="64" t="str">
        <f t="shared" si="3"/>
        <v/>
      </c>
      <c r="N45" s="127" t="s">
        <v>206</v>
      </c>
      <c r="O45" s="61"/>
      <c r="P45" s="61"/>
      <c r="Q45" s="61"/>
    </row>
    <row r="46" spans="2:17">
      <c r="B46" s="170"/>
      <c r="C46" s="173"/>
      <c r="D46" s="36" t="s">
        <v>170</v>
      </c>
      <c r="E46" s="36" t="s">
        <v>172</v>
      </c>
      <c r="F46" s="132" t="s">
        <v>210</v>
      </c>
      <c r="G46" s="39" t="s">
        <v>55</v>
      </c>
      <c r="H46" s="121">
        <f>WORKDAY(H45, 5, 0)</f>
        <v>42654</v>
      </c>
      <c r="I46" s="121"/>
      <c r="J46" s="121">
        <f>J45</f>
        <v>42692</v>
      </c>
      <c r="K46" s="63"/>
      <c r="L46" s="63">
        <f t="shared" si="0"/>
        <v>29</v>
      </c>
      <c r="M46" s="64" t="str">
        <f t="shared" si="3"/>
        <v/>
      </c>
      <c r="N46" s="127" t="s">
        <v>206</v>
      </c>
      <c r="O46" s="61"/>
      <c r="P46" s="61"/>
      <c r="Q46" s="61"/>
    </row>
    <row r="47" spans="2:17" ht="13.5" customHeight="1">
      <c r="B47" s="25"/>
      <c r="C47" s="35"/>
      <c r="D47" s="41"/>
      <c r="E47" s="19"/>
      <c r="F47" s="135"/>
      <c r="G47" s="20"/>
      <c r="H47" s="30">
        <f>MIN(H39:H46)</f>
        <v>42622</v>
      </c>
      <c r="I47" s="30"/>
      <c r="J47" s="30">
        <f>MAX(J39:J46)</f>
        <v>42692</v>
      </c>
      <c r="K47" s="37" t="str">
        <f>IF(NETWORKDAYS(H47,I47)&gt;0,  NETWORKDAYS(H47,I47), "")</f>
        <v/>
      </c>
      <c r="L47" s="37">
        <f>(NETWORKDAYS(H47,J47))-7</f>
        <v>44</v>
      </c>
      <c r="M47" s="31"/>
      <c r="N47" s="100"/>
      <c r="O47" s="61"/>
      <c r="P47" s="61"/>
      <c r="Q47" s="61"/>
    </row>
    <row r="48" spans="2:17" s="212" customFormat="1" ht="13.5" customHeight="1">
      <c r="B48" s="169">
        <v>5</v>
      </c>
      <c r="C48" s="185" t="s">
        <v>64</v>
      </c>
      <c r="D48" s="205" t="s">
        <v>220</v>
      </c>
      <c r="E48" s="205" t="s">
        <v>220</v>
      </c>
      <c r="F48" s="206" t="s">
        <v>210</v>
      </c>
      <c r="G48" s="207" t="s">
        <v>48</v>
      </c>
      <c r="H48" s="208">
        <f>WORKDAY(J44, 1, 0)</f>
        <v>42688</v>
      </c>
      <c r="I48" s="208"/>
      <c r="J48" s="208">
        <f>H48</f>
        <v>42688</v>
      </c>
      <c r="K48" s="209"/>
      <c r="L48" s="209">
        <f t="shared" si="0"/>
        <v>1</v>
      </c>
      <c r="M48" s="210" t="str">
        <f t="shared" ref="M48:M76" si="4">IFERROR(L48/K48, "")</f>
        <v/>
      </c>
      <c r="N48" s="211"/>
    </row>
    <row r="49" spans="2:17" s="212" customFormat="1" ht="13.5" customHeight="1">
      <c r="B49" s="170"/>
      <c r="C49" s="173"/>
      <c r="D49" s="178" t="s">
        <v>221</v>
      </c>
      <c r="E49" s="213" t="s">
        <v>221</v>
      </c>
      <c r="F49" s="206" t="s">
        <v>210</v>
      </c>
      <c r="G49" s="207" t="s">
        <v>48</v>
      </c>
      <c r="H49" s="208">
        <f>J48</f>
        <v>42688</v>
      </c>
      <c r="I49" s="208"/>
      <c r="J49" s="208">
        <f>H49</f>
        <v>42688</v>
      </c>
      <c r="K49" s="209"/>
      <c r="L49" s="209">
        <f t="shared" si="0"/>
        <v>1</v>
      </c>
      <c r="M49" s="210" t="str">
        <f t="shared" si="4"/>
        <v/>
      </c>
      <c r="N49" s="211"/>
    </row>
    <row r="50" spans="2:17" ht="13.5" customHeight="1">
      <c r="B50" s="170"/>
      <c r="C50" s="173"/>
      <c r="D50" s="179"/>
      <c r="E50" s="93" t="s">
        <v>222</v>
      </c>
      <c r="F50" s="132" t="s">
        <v>210</v>
      </c>
      <c r="G50" s="62" t="s">
        <v>48</v>
      </c>
      <c r="H50" s="65">
        <f>J49</f>
        <v>42688</v>
      </c>
      <c r="I50" s="65"/>
      <c r="J50" s="65">
        <f>WORKDAY(H50, 1, 0)</f>
        <v>42689</v>
      </c>
      <c r="K50" s="63"/>
      <c r="L50" s="63">
        <f t="shared" si="0"/>
        <v>2</v>
      </c>
      <c r="M50" s="64" t="str">
        <f t="shared" si="4"/>
        <v/>
      </c>
      <c r="N50" s="99"/>
      <c r="O50" s="61"/>
      <c r="P50" s="61"/>
      <c r="Q50" s="61"/>
    </row>
    <row r="51" spans="2:17" s="212" customFormat="1" ht="13.5" customHeight="1">
      <c r="B51" s="170"/>
      <c r="C51" s="173"/>
      <c r="D51" s="180"/>
      <c r="E51" s="213" t="s">
        <v>223</v>
      </c>
      <c r="F51" s="206" t="s">
        <v>210</v>
      </c>
      <c r="G51" s="207" t="s">
        <v>48</v>
      </c>
      <c r="H51" s="208">
        <f>J50</f>
        <v>42689</v>
      </c>
      <c r="I51" s="208"/>
      <c r="J51" s="208">
        <f>H51</f>
        <v>42689</v>
      </c>
      <c r="K51" s="209"/>
      <c r="L51" s="209">
        <f t="shared" si="0"/>
        <v>1</v>
      </c>
      <c r="M51" s="210" t="str">
        <f t="shared" si="4"/>
        <v/>
      </c>
      <c r="N51" s="211"/>
    </row>
    <row r="52" spans="2:17" ht="13.5" customHeight="1">
      <c r="B52" s="170"/>
      <c r="C52" s="173"/>
      <c r="D52" s="140" t="s">
        <v>251</v>
      </c>
      <c r="E52" s="66"/>
      <c r="F52" s="132" t="s">
        <v>210</v>
      </c>
      <c r="G52" s="62" t="s">
        <v>48</v>
      </c>
      <c r="H52" s="65">
        <f>J51</f>
        <v>42689</v>
      </c>
      <c r="I52" s="65"/>
      <c r="J52" s="65">
        <f>H52</f>
        <v>42689</v>
      </c>
      <c r="K52" s="63"/>
      <c r="L52" s="63">
        <f t="shared" si="0"/>
        <v>1</v>
      </c>
      <c r="M52" s="64" t="str">
        <f t="shared" si="4"/>
        <v/>
      </c>
      <c r="N52" s="99"/>
      <c r="O52" s="61"/>
      <c r="P52" s="61"/>
      <c r="Q52" s="61"/>
    </row>
    <row r="53" spans="2:17" ht="13.5" customHeight="1">
      <c r="B53" s="170"/>
      <c r="C53" s="173"/>
      <c r="D53" s="140" t="s">
        <v>250</v>
      </c>
      <c r="E53" s="66"/>
      <c r="F53" s="132" t="s">
        <v>210</v>
      </c>
      <c r="G53" s="62" t="s">
        <v>48</v>
      </c>
      <c r="H53" s="65">
        <f>WORKDAY(J52, 1, 0)</f>
        <v>42690</v>
      </c>
      <c r="I53" s="65"/>
      <c r="J53" s="65">
        <f>H53</f>
        <v>42690</v>
      </c>
      <c r="K53" s="63"/>
      <c r="L53" s="63">
        <f t="shared" si="0"/>
        <v>1</v>
      </c>
      <c r="M53" s="64" t="str">
        <f t="shared" si="4"/>
        <v/>
      </c>
      <c r="N53" s="99"/>
      <c r="O53" s="61"/>
      <c r="P53" s="61"/>
      <c r="Q53" s="61"/>
    </row>
    <row r="54" spans="2:17" s="212" customFormat="1" ht="13.5" customHeight="1">
      <c r="B54" s="170"/>
      <c r="C54" s="173"/>
      <c r="D54" s="178" t="s">
        <v>224</v>
      </c>
      <c r="E54" s="214" t="s">
        <v>224</v>
      </c>
      <c r="F54" s="206" t="s">
        <v>210</v>
      </c>
      <c r="G54" s="207" t="s">
        <v>48</v>
      </c>
      <c r="H54" s="208">
        <f>J53</f>
        <v>42690</v>
      </c>
      <c r="I54" s="208"/>
      <c r="J54" s="208">
        <f>H54</f>
        <v>42690</v>
      </c>
      <c r="K54" s="209"/>
      <c r="L54" s="209">
        <f t="shared" si="0"/>
        <v>1</v>
      </c>
      <c r="M54" s="210" t="str">
        <f t="shared" si="4"/>
        <v/>
      </c>
      <c r="N54" s="211"/>
    </row>
    <row r="55" spans="2:17" ht="13.5" customHeight="1">
      <c r="B55" s="170"/>
      <c r="C55" s="173"/>
      <c r="D55" s="180"/>
      <c r="E55" s="76" t="s">
        <v>225</v>
      </c>
      <c r="F55" s="132" t="s">
        <v>210</v>
      </c>
      <c r="G55" s="62" t="s">
        <v>48</v>
      </c>
      <c r="H55" s="65">
        <f>WORKDAY(J54, 1, 0)</f>
        <v>42691</v>
      </c>
      <c r="I55" s="65"/>
      <c r="J55" s="65">
        <f>WORKDAY(H55, 1, 0)</f>
        <v>42692</v>
      </c>
      <c r="K55" s="63"/>
      <c r="L55" s="63">
        <f t="shared" si="0"/>
        <v>2</v>
      </c>
      <c r="M55" s="64" t="str">
        <f t="shared" si="4"/>
        <v/>
      </c>
      <c r="N55" s="99"/>
      <c r="O55" s="61"/>
      <c r="P55" s="61"/>
      <c r="Q55" s="61"/>
    </row>
    <row r="56" spans="2:17" ht="13.5" customHeight="1">
      <c r="B56" s="170"/>
      <c r="C56" s="186"/>
      <c r="D56" s="203" t="s">
        <v>226</v>
      </c>
      <c r="E56" s="76" t="s">
        <v>229</v>
      </c>
      <c r="F56" s="132" t="s">
        <v>210</v>
      </c>
      <c r="G56" s="62" t="s">
        <v>48</v>
      </c>
      <c r="H56" s="65">
        <f>WORKDAY(J55, 1, 0)</f>
        <v>42695</v>
      </c>
      <c r="I56" s="65"/>
      <c r="J56" s="65">
        <f>WORKDAY(H56, 1, 0)</f>
        <v>42696</v>
      </c>
      <c r="K56" s="63"/>
      <c r="L56" s="63">
        <f t="shared" si="0"/>
        <v>2</v>
      </c>
      <c r="M56" s="64" t="str">
        <f t="shared" si="4"/>
        <v/>
      </c>
      <c r="N56" s="99"/>
      <c r="O56" s="61"/>
      <c r="P56" s="61"/>
      <c r="Q56" s="61"/>
    </row>
    <row r="57" spans="2:17" ht="13.5" customHeight="1">
      <c r="B57" s="170"/>
      <c r="C57" s="186"/>
      <c r="D57" s="179"/>
      <c r="E57" s="66" t="s">
        <v>227</v>
      </c>
      <c r="F57" s="132" t="s">
        <v>210</v>
      </c>
      <c r="G57" s="62" t="s">
        <v>48</v>
      </c>
      <c r="H57" s="65">
        <f>J56</f>
        <v>42696</v>
      </c>
      <c r="I57" s="65"/>
      <c r="J57" s="65">
        <f>H57</f>
        <v>42696</v>
      </c>
      <c r="K57" s="63"/>
      <c r="L57" s="63">
        <f t="shared" si="0"/>
        <v>1</v>
      </c>
      <c r="M57" s="64" t="str">
        <f t="shared" si="4"/>
        <v/>
      </c>
      <c r="N57" s="99"/>
      <c r="O57" s="61"/>
      <c r="P57" s="61"/>
      <c r="Q57" s="61"/>
    </row>
    <row r="58" spans="2:17" ht="13.5" customHeight="1">
      <c r="B58" s="170"/>
      <c r="C58" s="186"/>
      <c r="D58" s="179"/>
      <c r="E58" s="66" t="s">
        <v>228</v>
      </c>
      <c r="F58" s="132" t="s">
        <v>210</v>
      </c>
      <c r="G58" s="62" t="s">
        <v>48</v>
      </c>
      <c r="H58" s="65">
        <f>WORKDAY(J57, 1, 0)</f>
        <v>42697</v>
      </c>
      <c r="I58" s="65"/>
      <c r="J58" s="65">
        <f>WORKDAY(H58, 1, 0)</f>
        <v>42698</v>
      </c>
      <c r="K58" s="63"/>
      <c r="L58" s="63">
        <f t="shared" si="0"/>
        <v>2</v>
      </c>
      <c r="M58" s="64" t="str">
        <f t="shared" si="4"/>
        <v/>
      </c>
      <c r="N58" s="99"/>
      <c r="O58" s="61"/>
      <c r="P58" s="61"/>
      <c r="Q58" s="61"/>
    </row>
    <row r="59" spans="2:17" ht="13.5" customHeight="1">
      <c r="B59" s="170"/>
      <c r="C59" s="186"/>
      <c r="D59" s="179"/>
      <c r="E59" s="66" t="s">
        <v>230</v>
      </c>
      <c r="F59" s="132" t="s">
        <v>210</v>
      </c>
      <c r="G59" s="62" t="s">
        <v>48</v>
      </c>
      <c r="H59" s="65">
        <f>J58</f>
        <v>42698</v>
      </c>
      <c r="I59" s="65"/>
      <c r="J59" s="65">
        <f>WORKDAY(H59, 1, 0)</f>
        <v>42699</v>
      </c>
      <c r="K59" s="63"/>
      <c r="L59" s="63">
        <f t="shared" si="0"/>
        <v>2</v>
      </c>
      <c r="M59" s="64" t="str">
        <f t="shared" si="4"/>
        <v/>
      </c>
      <c r="N59" s="103" t="s">
        <v>179</v>
      </c>
      <c r="O59" s="61"/>
      <c r="P59" s="61"/>
      <c r="Q59" s="61"/>
    </row>
    <row r="60" spans="2:17" ht="13.5" customHeight="1">
      <c r="B60" s="170"/>
      <c r="C60" s="186"/>
      <c r="D60" s="180"/>
      <c r="E60" s="149" t="s">
        <v>231</v>
      </c>
      <c r="F60" s="132" t="s">
        <v>210</v>
      </c>
      <c r="G60" s="62" t="s">
        <v>48</v>
      </c>
      <c r="H60" s="65">
        <f>WORKDAY(J59, 1, 0)</f>
        <v>42702</v>
      </c>
      <c r="I60" s="65"/>
      <c r="J60" s="65">
        <f>WORKDAY(H60, 9, 0)</f>
        <v>42713</v>
      </c>
      <c r="K60" s="63"/>
      <c r="L60" s="63">
        <f t="shared" ref="L60" si="5">NETWORKDAYS(H60,J60)</f>
        <v>10</v>
      </c>
      <c r="M60" s="64" t="str">
        <f t="shared" si="4"/>
        <v/>
      </c>
      <c r="N60" s="103" t="s">
        <v>194</v>
      </c>
      <c r="O60" s="61"/>
      <c r="P60" s="61"/>
      <c r="Q60" s="61"/>
    </row>
    <row r="61" spans="2:17" ht="13.5" customHeight="1">
      <c r="B61" s="170"/>
      <c r="C61" s="173"/>
      <c r="D61" s="178" t="s">
        <v>232</v>
      </c>
      <c r="E61" s="66" t="s">
        <v>232</v>
      </c>
      <c r="F61" s="132" t="s">
        <v>210</v>
      </c>
      <c r="G61" s="62" t="s">
        <v>48</v>
      </c>
      <c r="H61" s="65">
        <f>WORKDAY(J60, 6, 0)</f>
        <v>42723</v>
      </c>
      <c r="I61" s="65"/>
      <c r="J61" s="65">
        <f>WORKDAY(H61, 1, 0)</f>
        <v>42724</v>
      </c>
      <c r="K61" s="63"/>
      <c r="L61" s="63">
        <f t="shared" ref="L61:L76" si="6">NETWORKDAYS(H61,J61)</f>
        <v>2</v>
      </c>
      <c r="M61" s="64" t="str">
        <f t="shared" si="4"/>
        <v/>
      </c>
      <c r="N61" s="103"/>
      <c r="O61" s="61"/>
      <c r="P61" s="61"/>
      <c r="Q61" s="61"/>
    </row>
    <row r="62" spans="2:17" ht="13.5" customHeight="1">
      <c r="B62" s="170"/>
      <c r="C62" s="173"/>
      <c r="D62" s="180"/>
      <c r="E62" s="150" t="s">
        <v>233</v>
      </c>
      <c r="F62" s="132" t="s">
        <v>210</v>
      </c>
      <c r="G62" s="62" t="s">
        <v>48</v>
      </c>
      <c r="H62" s="65">
        <f>WORKDAY(J61, 1, 0)</f>
        <v>42725</v>
      </c>
      <c r="I62" s="65"/>
      <c r="J62" s="65">
        <f>WORKDAY(H62, 2, 0)</f>
        <v>42727</v>
      </c>
      <c r="K62" s="63"/>
      <c r="L62" s="63">
        <f t="shared" si="6"/>
        <v>3</v>
      </c>
      <c r="M62" s="64" t="str">
        <f t="shared" si="4"/>
        <v/>
      </c>
      <c r="N62" s="103"/>
      <c r="O62" s="61"/>
      <c r="P62" s="61"/>
      <c r="Q62" s="61"/>
    </row>
    <row r="63" spans="2:17" ht="13.5" customHeight="1">
      <c r="B63" s="170"/>
      <c r="C63" s="173"/>
      <c r="D63" s="94" t="s">
        <v>234</v>
      </c>
      <c r="E63" s="66"/>
      <c r="F63" s="132" t="s">
        <v>210</v>
      </c>
      <c r="G63" s="62" t="s">
        <v>48</v>
      </c>
      <c r="H63" s="65">
        <f>WORKDAY(J62, 1, 0)</f>
        <v>42730</v>
      </c>
      <c r="I63" s="65"/>
      <c r="J63" s="65">
        <f>WORKDAY(H63, 2, 0)</f>
        <v>42732</v>
      </c>
      <c r="K63" s="63"/>
      <c r="L63" s="63">
        <f t="shared" si="6"/>
        <v>3</v>
      </c>
      <c r="M63" s="64" t="str">
        <f t="shared" si="4"/>
        <v/>
      </c>
      <c r="N63" s="103" t="s">
        <v>195</v>
      </c>
      <c r="O63" s="61"/>
      <c r="P63" s="61"/>
      <c r="Q63" s="61"/>
    </row>
    <row r="64" spans="2:17" ht="13.5" customHeight="1">
      <c r="B64" s="170"/>
      <c r="C64" s="173"/>
      <c r="D64" s="151" t="s">
        <v>235</v>
      </c>
      <c r="E64" s="66"/>
      <c r="F64" s="132" t="s">
        <v>210</v>
      </c>
      <c r="G64" s="62" t="s">
        <v>48</v>
      </c>
      <c r="H64" s="65">
        <f>WORKDAY(J63, 1, 0)</f>
        <v>42733</v>
      </c>
      <c r="I64" s="65"/>
      <c r="J64" s="65">
        <f>WORKDAY(H64, 2, 0)</f>
        <v>42737</v>
      </c>
      <c r="K64" s="63"/>
      <c r="L64" s="63">
        <f t="shared" si="6"/>
        <v>3</v>
      </c>
      <c r="M64" s="64" t="str">
        <f t="shared" si="4"/>
        <v/>
      </c>
      <c r="N64" s="103"/>
      <c r="O64" s="61"/>
      <c r="P64" s="61"/>
      <c r="Q64" s="61"/>
    </row>
    <row r="65" spans="2:17" ht="13.5" customHeight="1">
      <c r="B65" s="170"/>
      <c r="C65" s="173"/>
      <c r="D65" s="202" t="s">
        <v>236</v>
      </c>
      <c r="E65" s="66" t="s">
        <v>237</v>
      </c>
      <c r="F65" s="132" t="s">
        <v>210</v>
      </c>
      <c r="G65" s="62" t="s">
        <v>48</v>
      </c>
      <c r="H65" s="65">
        <f>WORKDAY(J64, 1, 0)</f>
        <v>42738</v>
      </c>
      <c r="I65" s="65"/>
      <c r="J65" s="65">
        <f>WORKDAY(H65, 2, 0)</f>
        <v>42740</v>
      </c>
      <c r="K65" s="63"/>
      <c r="L65" s="63">
        <f t="shared" si="6"/>
        <v>3</v>
      </c>
      <c r="M65" s="64" t="str">
        <f t="shared" si="4"/>
        <v/>
      </c>
      <c r="N65" s="103"/>
      <c r="O65" s="61"/>
      <c r="P65" s="61"/>
      <c r="Q65" s="61"/>
    </row>
    <row r="66" spans="2:17" ht="13.5" customHeight="1">
      <c r="B66" s="170"/>
      <c r="C66" s="173"/>
      <c r="D66" s="179"/>
      <c r="E66" s="66" t="s">
        <v>238</v>
      </c>
      <c r="F66" s="132" t="s">
        <v>210</v>
      </c>
      <c r="G66" s="62" t="s">
        <v>48</v>
      </c>
      <c r="H66" s="65">
        <f>WORKDAY(J65, 1, 0)</f>
        <v>42741</v>
      </c>
      <c r="I66" s="65"/>
      <c r="J66" s="65">
        <f>WORKDAY(H66, 2, 0)</f>
        <v>42745</v>
      </c>
      <c r="K66" s="63"/>
      <c r="L66" s="63">
        <f t="shared" si="6"/>
        <v>3</v>
      </c>
      <c r="M66" s="64" t="str">
        <f t="shared" si="4"/>
        <v/>
      </c>
      <c r="N66" s="103"/>
      <c r="O66" s="61"/>
      <c r="P66" s="61"/>
      <c r="Q66" s="61"/>
    </row>
    <row r="67" spans="2:17" ht="13.5" customHeight="1">
      <c r="B67" s="170"/>
      <c r="C67" s="173"/>
      <c r="D67" s="179"/>
      <c r="E67" s="66" t="s">
        <v>239</v>
      </c>
      <c r="F67" s="132" t="s">
        <v>210</v>
      </c>
      <c r="G67" s="62" t="s">
        <v>48</v>
      </c>
      <c r="H67" s="65">
        <f>J66</f>
        <v>42745</v>
      </c>
      <c r="I67" s="65"/>
      <c r="J67" s="118">
        <f>WORKDAY(H67, 1, 0)</f>
        <v>42746</v>
      </c>
      <c r="K67" s="63"/>
      <c r="L67" s="63">
        <f t="shared" si="6"/>
        <v>2</v>
      </c>
      <c r="M67" s="64" t="str">
        <f t="shared" si="4"/>
        <v/>
      </c>
      <c r="N67" s="103"/>
      <c r="O67" s="61"/>
      <c r="P67" s="61"/>
      <c r="Q67" s="61"/>
    </row>
    <row r="68" spans="2:17" ht="13.5" customHeight="1">
      <c r="B68" s="170"/>
      <c r="C68" s="173"/>
      <c r="D68" s="179"/>
      <c r="E68" s="66" t="s">
        <v>240</v>
      </c>
      <c r="F68" s="132" t="s">
        <v>210</v>
      </c>
      <c r="G68" s="62" t="s">
        <v>48</v>
      </c>
      <c r="H68" s="65">
        <f>WORKDAY(J67, 1, 0)</f>
        <v>42747</v>
      </c>
      <c r="I68" s="65"/>
      <c r="J68" s="118">
        <f>WORKDAY(H68, 1, 0)</f>
        <v>42748</v>
      </c>
      <c r="K68" s="63"/>
      <c r="L68" s="63">
        <f t="shared" si="6"/>
        <v>2</v>
      </c>
      <c r="M68" s="64" t="str">
        <f t="shared" si="4"/>
        <v/>
      </c>
      <c r="N68" s="103" t="s">
        <v>196</v>
      </c>
      <c r="O68" s="61"/>
      <c r="P68" s="61"/>
      <c r="Q68" s="61"/>
    </row>
    <row r="69" spans="2:17" ht="13.5" customHeight="1">
      <c r="B69" s="170"/>
      <c r="C69" s="173"/>
      <c r="D69" s="180"/>
      <c r="E69" s="66" t="s">
        <v>241</v>
      </c>
      <c r="F69" s="132" t="s">
        <v>210</v>
      </c>
      <c r="G69" s="62" t="s">
        <v>48</v>
      </c>
      <c r="H69" s="118">
        <f>WORKDAY(J68, 1, 0)</f>
        <v>42751</v>
      </c>
      <c r="I69" s="65"/>
      <c r="J69" s="65">
        <f>WORKDAY(H69, 1, 0)</f>
        <v>42752</v>
      </c>
      <c r="K69" s="63"/>
      <c r="L69" s="63">
        <f t="shared" si="6"/>
        <v>2</v>
      </c>
      <c r="M69" s="64" t="str">
        <f t="shared" si="4"/>
        <v/>
      </c>
      <c r="N69" s="103"/>
      <c r="O69" s="61"/>
      <c r="P69" s="61"/>
      <c r="Q69" s="61"/>
    </row>
    <row r="70" spans="2:17" ht="13.5" customHeight="1">
      <c r="B70" s="170"/>
      <c r="C70" s="173"/>
      <c r="D70" s="202" t="s">
        <v>242</v>
      </c>
      <c r="E70" s="66" t="s">
        <v>243</v>
      </c>
      <c r="F70" s="132" t="s">
        <v>210</v>
      </c>
      <c r="G70" s="62" t="s">
        <v>48</v>
      </c>
      <c r="H70" s="65">
        <f>J69</f>
        <v>42752</v>
      </c>
      <c r="I70" s="65"/>
      <c r="J70" s="65">
        <f>H70</f>
        <v>42752</v>
      </c>
      <c r="K70" s="63"/>
      <c r="L70" s="63">
        <f t="shared" si="6"/>
        <v>1</v>
      </c>
      <c r="M70" s="64" t="str">
        <f t="shared" si="4"/>
        <v/>
      </c>
      <c r="N70" s="103"/>
      <c r="O70" s="61"/>
      <c r="P70" s="61"/>
      <c r="Q70" s="61"/>
    </row>
    <row r="71" spans="2:17" ht="13.5" customHeight="1">
      <c r="B71" s="170"/>
      <c r="C71" s="173"/>
      <c r="D71" s="179"/>
      <c r="E71" s="66" t="s">
        <v>244</v>
      </c>
      <c r="F71" s="132" t="s">
        <v>210</v>
      </c>
      <c r="G71" s="62" t="s">
        <v>48</v>
      </c>
      <c r="H71" s="65">
        <f>WORKDAY(J70, 1, 0)</f>
        <v>42753</v>
      </c>
      <c r="I71" s="65"/>
      <c r="J71" s="65">
        <f>H71</f>
        <v>42753</v>
      </c>
      <c r="K71" s="63"/>
      <c r="L71" s="63">
        <f t="shared" si="6"/>
        <v>1</v>
      </c>
      <c r="M71" s="64" t="str">
        <f t="shared" si="4"/>
        <v/>
      </c>
      <c r="N71" s="103"/>
      <c r="O71" s="61"/>
      <c r="P71" s="61"/>
      <c r="Q71" s="61"/>
    </row>
    <row r="72" spans="2:17" ht="13.5" customHeight="1">
      <c r="B72" s="170"/>
      <c r="C72" s="173"/>
      <c r="D72" s="180"/>
      <c r="E72" s="149" t="s">
        <v>245</v>
      </c>
      <c r="F72" s="132" t="s">
        <v>210</v>
      </c>
      <c r="G72" s="62" t="s">
        <v>48</v>
      </c>
      <c r="H72" s="118">
        <f>WORKDAY(J71, 1, 0)</f>
        <v>42754</v>
      </c>
      <c r="I72" s="65"/>
      <c r="J72" s="118">
        <f>WORKDAY(H72, 1, 0)</f>
        <v>42755</v>
      </c>
      <c r="K72" s="63"/>
      <c r="L72" s="63">
        <f t="shared" si="6"/>
        <v>2</v>
      </c>
      <c r="M72" s="64" t="str">
        <f t="shared" si="4"/>
        <v/>
      </c>
      <c r="N72" s="103"/>
      <c r="O72" s="61"/>
      <c r="P72" s="61"/>
      <c r="Q72" s="61"/>
    </row>
    <row r="73" spans="2:17" ht="13.5" customHeight="1">
      <c r="B73" s="170"/>
      <c r="C73" s="173"/>
      <c r="D73" s="95" t="s">
        <v>246</v>
      </c>
      <c r="E73" s="66"/>
      <c r="F73" s="132" t="s">
        <v>210</v>
      </c>
      <c r="G73" s="62" t="s">
        <v>48</v>
      </c>
      <c r="H73" s="118">
        <f>WORKDAY(J72, 1, 0)</f>
        <v>42758</v>
      </c>
      <c r="I73" s="65"/>
      <c r="J73" s="65">
        <f>H73</f>
        <v>42758</v>
      </c>
      <c r="K73" s="63"/>
      <c r="L73" s="63">
        <f t="shared" si="6"/>
        <v>1</v>
      </c>
      <c r="M73" s="64" t="str">
        <f t="shared" si="4"/>
        <v/>
      </c>
      <c r="N73" s="103"/>
      <c r="O73" s="61"/>
      <c r="P73" s="61"/>
      <c r="Q73" s="61"/>
    </row>
    <row r="74" spans="2:17" ht="13.5" customHeight="1">
      <c r="B74" s="170"/>
      <c r="C74" s="173"/>
      <c r="D74" s="95" t="s">
        <v>247</v>
      </c>
      <c r="E74" s="66"/>
      <c r="F74" s="132" t="s">
        <v>210</v>
      </c>
      <c r="G74" s="62" t="s">
        <v>48</v>
      </c>
      <c r="H74" s="65">
        <f>WORKDAY(J73, 1, 0)</f>
        <v>42759</v>
      </c>
      <c r="I74" s="65"/>
      <c r="J74" s="65">
        <f>WORKDAY(H74, 4, 0)</f>
        <v>42765</v>
      </c>
      <c r="K74" s="63"/>
      <c r="L74" s="63">
        <f t="shared" si="6"/>
        <v>5</v>
      </c>
      <c r="M74" s="64" t="str">
        <f t="shared" si="4"/>
        <v/>
      </c>
      <c r="N74" s="103"/>
      <c r="O74" s="61"/>
      <c r="P74" s="61"/>
      <c r="Q74" s="61"/>
    </row>
    <row r="75" spans="2:17" ht="13.5" customHeight="1">
      <c r="B75" s="170"/>
      <c r="C75" s="173"/>
      <c r="D75" s="95" t="s">
        <v>248</v>
      </c>
      <c r="E75" s="66"/>
      <c r="F75" s="132" t="s">
        <v>210</v>
      </c>
      <c r="G75" s="62" t="s">
        <v>48</v>
      </c>
      <c r="H75" s="65">
        <f>WORKDAY(J74, 1, 0)</f>
        <v>42766</v>
      </c>
      <c r="I75" s="65"/>
      <c r="J75" s="65">
        <f>WORKDAY(H75, 2, 0)</f>
        <v>42768</v>
      </c>
      <c r="K75" s="63"/>
      <c r="L75" s="63">
        <f t="shared" si="6"/>
        <v>3</v>
      </c>
      <c r="M75" s="64" t="str">
        <f t="shared" si="4"/>
        <v/>
      </c>
      <c r="N75" s="103"/>
      <c r="O75" s="61"/>
      <c r="P75" s="61"/>
      <c r="Q75" s="61"/>
    </row>
    <row r="76" spans="2:17" ht="13.5" customHeight="1">
      <c r="B76" s="170"/>
      <c r="C76" s="173"/>
      <c r="D76" s="95" t="s">
        <v>249</v>
      </c>
      <c r="E76" s="66"/>
      <c r="F76" s="132" t="s">
        <v>210</v>
      </c>
      <c r="G76" s="62" t="s">
        <v>48</v>
      </c>
      <c r="H76" s="65">
        <f>J75</f>
        <v>42768</v>
      </c>
      <c r="I76" s="65"/>
      <c r="J76" s="65">
        <f>WORKDAY(H76, 1, 0)</f>
        <v>42769</v>
      </c>
      <c r="K76" s="63"/>
      <c r="L76" s="63">
        <f t="shared" si="6"/>
        <v>2</v>
      </c>
      <c r="M76" s="64" t="str">
        <f t="shared" si="4"/>
        <v/>
      </c>
      <c r="N76" s="103" t="s">
        <v>197</v>
      </c>
      <c r="O76" s="61"/>
      <c r="P76" s="61"/>
      <c r="Q76" s="61"/>
    </row>
    <row r="77" spans="2:17" ht="13.5" customHeight="1">
      <c r="B77" s="25"/>
      <c r="C77" s="35"/>
      <c r="D77" s="41"/>
      <c r="E77" s="19"/>
      <c r="F77" s="135"/>
      <c r="G77" s="20"/>
      <c r="H77" s="30">
        <f>MIN(H48:H76)</f>
        <v>42688</v>
      </c>
      <c r="I77" s="30"/>
      <c r="J77" s="30">
        <f>MAX(J48:J76)</f>
        <v>42769</v>
      </c>
      <c r="K77" s="37" t="str">
        <f>IF(NETWORKDAYS(H77,I77)&gt;0,  NETWORKDAYS(H77,I77), "")</f>
        <v/>
      </c>
      <c r="L77" s="37">
        <f>(NETWORKDAYS(H77,J77))-10</f>
        <v>50</v>
      </c>
      <c r="M77" s="31"/>
      <c r="N77" s="100"/>
      <c r="O77" s="61"/>
      <c r="P77" s="61"/>
      <c r="Q77" s="61"/>
    </row>
    <row r="78" spans="2:17" ht="13.5" customHeight="1">
      <c r="B78" s="169">
        <v>6</v>
      </c>
      <c r="C78" s="172" t="s">
        <v>70</v>
      </c>
      <c r="D78" s="87" t="s">
        <v>91</v>
      </c>
      <c r="E78" s="66"/>
      <c r="F78" s="132" t="s">
        <v>210</v>
      </c>
      <c r="G78" s="62" t="s">
        <v>48</v>
      </c>
      <c r="H78" s="65">
        <f>H48</f>
        <v>42688</v>
      </c>
      <c r="I78" s="65"/>
      <c r="J78" s="65">
        <f>H78</f>
        <v>42688</v>
      </c>
      <c r="K78" s="63"/>
      <c r="L78" s="63">
        <f t="shared" ref="L78:L109" si="7">NETWORKDAYS(H78,J78)</f>
        <v>1</v>
      </c>
      <c r="M78" s="64" t="str">
        <f t="shared" ref="M78:M128" si="8">IFERROR(L78/K78, "")</f>
        <v/>
      </c>
      <c r="N78" s="99"/>
      <c r="O78" s="61"/>
      <c r="P78" s="61"/>
      <c r="Q78" s="61"/>
    </row>
    <row r="79" spans="2:17" ht="13.5" customHeight="1">
      <c r="B79" s="170"/>
      <c r="C79" s="173"/>
      <c r="D79" s="87" t="s">
        <v>93</v>
      </c>
      <c r="E79" s="66"/>
      <c r="F79" s="132" t="s">
        <v>210</v>
      </c>
      <c r="G79" s="62" t="s">
        <v>191</v>
      </c>
      <c r="H79" s="65">
        <f>J78</f>
        <v>42688</v>
      </c>
      <c r="I79" s="65"/>
      <c r="J79" s="65">
        <f>WORKDAY(H79, 1, 0)</f>
        <v>42689</v>
      </c>
      <c r="K79" s="63"/>
      <c r="L79" s="63">
        <f t="shared" si="7"/>
        <v>2</v>
      </c>
      <c r="M79" s="64" t="str">
        <f t="shared" si="8"/>
        <v/>
      </c>
      <c r="N79" s="99"/>
      <c r="O79" s="61"/>
      <c r="P79" s="61"/>
      <c r="Q79" s="61"/>
    </row>
    <row r="80" spans="2:17" ht="13.5" customHeight="1">
      <c r="B80" s="170"/>
      <c r="C80" s="173"/>
      <c r="D80" s="178" t="s">
        <v>152</v>
      </c>
      <c r="E80" s="66" t="s">
        <v>114</v>
      </c>
      <c r="F80" s="132" t="s">
        <v>210</v>
      </c>
      <c r="G80" s="62" t="s">
        <v>48</v>
      </c>
      <c r="H80" s="65">
        <f>J79</f>
        <v>42689</v>
      </c>
      <c r="I80" s="65"/>
      <c r="J80" s="65">
        <f>WORKDAY(H80, 1, 0)</f>
        <v>42690</v>
      </c>
      <c r="K80" s="63"/>
      <c r="L80" s="63">
        <f t="shared" si="7"/>
        <v>2</v>
      </c>
      <c r="M80" s="64" t="str">
        <f t="shared" si="8"/>
        <v/>
      </c>
      <c r="N80" s="99"/>
      <c r="O80" s="61"/>
      <c r="P80" s="61"/>
      <c r="Q80" s="61"/>
    </row>
    <row r="81" spans="2:17" ht="13.5" customHeight="1">
      <c r="B81" s="170"/>
      <c r="C81" s="173"/>
      <c r="D81" s="179"/>
      <c r="E81" s="66" t="s">
        <v>115</v>
      </c>
      <c r="F81" s="132" t="s">
        <v>210</v>
      </c>
      <c r="G81" s="62" t="s">
        <v>48</v>
      </c>
      <c r="H81" s="65">
        <f>J80</f>
        <v>42690</v>
      </c>
      <c r="I81" s="65"/>
      <c r="J81" s="65">
        <f>WORKDAY(H81, 2, 0)</f>
        <v>42692</v>
      </c>
      <c r="K81" s="63"/>
      <c r="L81" s="63">
        <f t="shared" si="7"/>
        <v>3</v>
      </c>
      <c r="M81" s="64" t="str">
        <f t="shared" si="8"/>
        <v/>
      </c>
      <c r="N81" s="99"/>
      <c r="O81" s="61"/>
      <c r="P81" s="61"/>
      <c r="Q81" s="61"/>
    </row>
    <row r="82" spans="2:17" ht="13.5" customHeight="1">
      <c r="B82" s="170"/>
      <c r="C82" s="173"/>
      <c r="D82" s="179"/>
      <c r="E82" s="66" t="s">
        <v>116</v>
      </c>
      <c r="F82" s="132" t="s">
        <v>210</v>
      </c>
      <c r="G82" s="62" t="s">
        <v>48</v>
      </c>
      <c r="H82" s="65">
        <f>WORKDAY(J81, 1, 0)</f>
        <v>42695</v>
      </c>
      <c r="I82" s="65"/>
      <c r="J82" s="65">
        <f>WORKDAY(H82, 1, 0)</f>
        <v>42696</v>
      </c>
      <c r="K82" s="63"/>
      <c r="L82" s="63">
        <f t="shared" si="7"/>
        <v>2</v>
      </c>
      <c r="M82" s="64" t="str">
        <f t="shared" si="8"/>
        <v/>
      </c>
      <c r="N82" s="103"/>
      <c r="O82" s="61"/>
      <c r="P82" s="61"/>
      <c r="Q82" s="61"/>
    </row>
    <row r="83" spans="2:17" ht="13.5" customHeight="1">
      <c r="B83" s="170"/>
      <c r="C83" s="173"/>
      <c r="D83" s="180"/>
      <c r="E83" s="66" t="s">
        <v>117</v>
      </c>
      <c r="F83" s="132" t="s">
        <v>210</v>
      </c>
      <c r="G83" s="62" t="s">
        <v>48</v>
      </c>
      <c r="H83" s="65">
        <f>WORKDAY(J82, 1, 0)</f>
        <v>42697</v>
      </c>
      <c r="I83" s="65"/>
      <c r="J83" s="65">
        <f>WORKDAY(H83, 1, 0)</f>
        <v>42698</v>
      </c>
      <c r="K83" s="63"/>
      <c r="L83" s="63">
        <f t="shared" si="7"/>
        <v>2</v>
      </c>
      <c r="M83" s="64" t="str">
        <f t="shared" si="8"/>
        <v/>
      </c>
      <c r="N83" s="103" t="s">
        <v>179</v>
      </c>
      <c r="O83" s="61"/>
      <c r="P83" s="61"/>
      <c r="Q83" s="61"/>
    </row>
    <row r="84" spans="2:17" ht="13.5" customHeight="1">
      <c r="B84" s="170"/>
      <c r="C84" s="173"/>
      <c r="D84" s="178" t="s">
        <v>156</v>
      </c>
      <c r="E84" s="66" t="s">
        <v>118</v>
      </c>
      <c r="F84" s="132" t="s">
        <v>210</v>
      </c>
      <c r="G84" s="62" t="s">
        <v>48</v>
      </c>
      <c r="H84" s="65">
        <f>WORKDAY(J83, 1, 0)</f>
        <v>42699</v>
      </c>
      <c r="I84" s="65"/>
      <c r="J84" s="65">
        <f>WORKDAY(H84, 1, 0)</f>
        <v>42702</v>
      </c>
      <c r="K84" s="63"/>
      <c r="L84" s="63">
        <f t="shared" si="7"/>
        <v>2</v>
      </c>
      <c r="M84" s="64" t="str">
        <f t="shared" si="8"/>
        <v/>
      </c>
      <c r="N84" s="103"/>
      <c r="O84" s="61"/>
      <c r="P84" s="61"/>
      <c r="Q84" s="61"/>
    </row>
    <row r="85" spans="2:17" ht="13.5" customHeight="1">
      <c r="B85" s="170"/>
      <c r="C85" s="173"/>
      <c r="D85" s="179"/>
      <c r="E85" s="66" t="s">
        <v>119</v>
      </c>
      <c r="F85" s="132" t="s">
        <v>210</v>
      </c>
      <c r="G85" s="62" t="s">
        <v>48</v>
      </c>
      <c r="H85" s="65">
        <f>J84</f>
        <v>42702</v>
      </c>
      <c r="I85" s="65"/>
      <c r="J85" s="65">
        <f t="shared" ref="J85:J90" si="9">H85</f>
        <v>42702</v>
      </c>
      <c r="K85" s="63"/>
      <c r="L85" s="63">
        <f t="shared" si="7"/>
        <v>1</v>
      </c>
      <c r="M85" s="64" t="str">
        <f t="shared" si="8"/>
        <v/>
      </c>
      <c r="N85" s="103"/>
      <c r="O85" s="61"/>
      <c r="P85" s="61"/>
      <c r="Q85" s="61"/>
    </row>
    <row r="86" spans="2:17" ht="13.5" customHeight="1">
      <c r="B86" s="170"/>
      <c r="C86" s="173"/>
      <c r="D86" s="180"/>
      <c r="E86" s="66" t="s">
        <v>120</v>
      </c>
      <c r="F86" s="132" t="s">
        <v>210</v>
      </c>
      <c r="G86" s="62" t="s">
        <v>48</v>
      </c>
      <c r="H86" s="65">
        <f t="shared" ref="H86:H92" si="10">WORKDAY(J85, 1, 0)</f>
        <v>42703</v>
      </c>
      <c r="I86" s="65"/>
      <c r="J86" s="65">
        <f t="shared" si="9"/>
        <v>42703</v>
      </c>
      <c r="K86" s="63"/>
      <c r="L86" s="63">
        <f t="shared" si="7"/>
        <v>1</v>
      </c>
      <c r="M86" s="64" t="str">
        <f t="shared" si="8"/>
        <v/>
      </c>
      <c r="N86" s="103" t="s">
        <v>194</v>
      </c>
      <c r="O86" s="61"/>
      <c r="P86" s="61"/>
      <c r="Q86" s="61"/>
    </row>
    <row r="87" spans="2:17" ht="13.5" customHeight="1">
      <c r="B87" s="170"/>
      <c r="C87" s="173"/>
      <c r="D87" s="178" t="s">
        <v>157</v>
      </c>
      <c r="E87" s="66" t="s">
        <v>121</v>
      </c>
      <c r="F87" s="132" t="s">
        <v>210</v>
      </c>
      <c r="G87" s="62" t="s">
        <v>48</v>
      </c>
      <c r="H87" s="118">
        <f>H61</f>
        <v>42723</v>
      </c>
      <c r="I87" s="65"/>
      <c r="J87" s="65">
        <f t="shared" si="9"/>
        <v>42723</v>
      </c>
      <c r="K87" s="63"/>
      <c r="L87" s="63">
        <f t="shared" si="7"/>
        <v>1</v>
      </c>
      <c r="M87" s="64" t="str">
        <f t="shared" si="8"/>
        <v/>
      </c>
      <c r="N87" s="103"/>
      <c r="O87" s="61"/>
      <c r="P87" s="61"/>
      <c r="Q87" s="61"/>
    </row>
    <row r="88" spans="2:17" ht="13.5" customHeight="1">
      <c r="B88" s="170"/>
      <c r="C88" s="173"/>
      <c r="D88" s="179"/>
      <c r="E88" s="66" t="s">
        <v>99</v>
      </c>
      <c r="F88" s="132" t="s">
        <v>210</v>
      </c>
      <c r="G88" s="62" t="s">
        <v>48</v>
      </c>
      <c r="H88" s="65">
        <f t="shared" si="10"/>
        <v>42724</v>
      </c>
      <c r="I88" s="65"/>
      <c r="J88" s="65">
        <f t="shared" si="9"/>
        <v>42724</v>
      </c>
      <c r="K88" s="63"/>
      <c r="L88" s="63">
        <f t="shared" si="7"/>
        <v>1</v>
      </c>
      <c r="M88" s="64" t="str">
        <f t="shared" si="8"/>
        <v/>
      </c>
      <c r="N88" s="103"/>
      <c r="O88" s="61"/>
      <c r="P88" s="61"/>
      <c r="Q88" s="61"/>
    </row>
    <row r="89" spans="2:17" ht="13.5" customHeight="1">
      <c r="B89" s="170"/>
      <c r="C89" s="173"/>
      <c r="D89" s="179"/>
      <c r="E89" s="66" t="s">
        <v>122</v>
      </c>
      <c r="F89" s="132" t="s">
        <v>210</v>
      </c>
      <c r="G89" s="62" t="s">
        <v>48</v>
      </c>
      <c r="H89" s="65">
        <f t="shared" si="10"/>
        <v>42725</v>
      </c>
      <c r="I89" s="65"/>
      <c r="J89" s="65">
        <f t="shared" si="9"/>
        <v>42725</v>
      </c>
      <c r="K89" s="63"/>
      <c r="L89" s="63">
        <f t="shared" si="7"/>
        <v>1</v>
      </c>
      <c r="M89" s="64" t="str">
        <f t="shared" si="8"/>
        <v/>
      </c>
      <c r="N89" s="103"/>
      <c r="O89" s="61"/>
      <c r="P89" s="61"/>
      <c r="Q89" s="61"/>
    </row>
    <row r="90" spans="2:17" ht="13.5" customHeight="1">
      <c r="B90" s="170"/>
      <c r="C90" s="173"/>
      <c r="D90" s="179"/>
      <c r="E90" s="66" t="s">
        <v>123</v>
      </c>
      <c r="F90" s="132" t="s">
        <v>210</v>
      </c>
      <c r="G90" s="62" t="s">
        <v>48</v>
      </c>
      <c r="H90" s="65">
        <f t="shared" si="10"/>
        <v>42726</v>
      </c>
      <c r="I90" s="65"/>
      <c r="J90" s="65">
        <f t="shared" si="9"/>
        <v>42726</v>
      </c>
      <c r="K90" s="63"/>
      <c r="L90" s="63">
        <f t="shared" si="7"/>
        <v>1</v>
      </c>
      <c r="M90" s="64" t="str">
        <f t="shared" si="8"/>
        <v/>
      </c>
      <c r="N90" s="103"/>
      <c r="O90" s="61"/>
      <c r="P90" s="61"/>
      <c r="Q90" s="61"/>
    </row>
    <row r="91" spans="2:17" ht="13.5" customHeight="1">
      <c r="B91" s="170"/>
      <c r="C91" s="173"/>
      <c r="D91" s="179"/>
      <c r="E91" s="66" t="s">
        <v>124</v>
      </c>
      <c r="F91" s="132" t="s">
        <v>210</v>
      </c>
      <c r="G91" s="62" t="s">
        <v>48</v>
      </c>
      <c r="H91" s="65">
        <f t="shared" si="10"/>
        <v>42727</v>
      </c>
      <c r="I91" s="65"/>
      <c r="J91" s="65">
        <f>WORKDAY(H91, 2, 0)</f>
        <v>42731</v>
      </c>
      <c r="K91" s="63"/>
      <c r="L91" s="63">
        <f t="shared" si="7"/>
        <v>3</v>
      </c>
      <c r="M91" s="64" t="str">
        <f t="shared" si="8"/>
        <v/>
      </c>
      <c r="N91" s="103"/>
      <c r="O91" s="61"/>
      <c r="P91" s="61"/>
      <c r="Q91" s="61"/>
    </row>
    <row r="92" spans="2:17" ht="13.5" customHeight="1">
      <c r="B92" s="170"/>
      <c r="C92" s="173"/>
      <c r="D92" s="180"/>
      <c r="E92" s="66" t="s">
        <v>125</v>
      </c>
      <c r="F92" s="132" t="s">
        <v>210</v>
      </c>
      <c r="G92" s="62" t="s">
        <v>48</v>
      </c>
      <c r="H92" s="65">
        <f t="shared" si="10"/>
        <v>42732</v>
      </c>
      <c r="I92" s="65"/>
      <c r="J92" s="65">
        <f>H92</f>
        <v>42732</v>
      </c>
      <c r="K92" s="63"/>
      <c r="L92" s="63">
        <f t="shared" si="7"/>
        <v>1</v>
      </c>
      <c r="M92" s="64" t="str">
        <f t="shared" si="8"/>
        <v/>
      </c>
      <c r="N92" s="103" t="s">
        <v>195</v>
      </c>
      <c r="O92" s="61"/>
      <c r="P92" s="61"/>
      <c r="Q92" s="61"/>
    </row>
    <row r="93" spans="2:17" ht="13.5" customHeight="1">
      <c r="B93" s="170"/>
      <c r="C93" s="173"/>
      <c r="D93" s="178" t="s">
        <v>158</v>
      </c>
      <c r="E93" s="66" t="s">
        <v>126</v>
      </c>
      <c r="F93" s="132" t="s">
        <v>210</v>
      </c>
      <c r="G93" s="62" t="s">
        <v>48</v>
      </c>
      <c r="H93" s="65">
        <f>WORKDAY(J92, 1, 0)</f>
        <v>42733</v>
      </c>
      <c r="I93" s="65"/>
      <c r="J93" s="65">
        <f>H93</f>
        <v>42733</v>
      </c>
      <c r="K93" s="63"/>
      <c r="L93" s="63">
        <f t="shared" si="7"/>
        <v>1</v>
      </c>
      <c r="M93" s="64" t="str">
        <f t="shared" si="8"/>
        <v/>
      </c>
      <c r="N93" s="103"/>
      <c r="O93" s="61"/>
      <c r="P93" s="61"/>
      <c r="Q93" s="61"/>
    </row>
    <row r="94" spans="2:17" ht="13.5" customHeight="1">
      <c r="B94" s="170"/>
      <c r="C94" s="173"/>
      <c r="D94" s="179"/>
      <c r="E94" s="66" t="s">
        <v>127</v>
      </c>
      <c r="F94" s="132" t="s">
        <v>210</v>
      </c>
      <c r="G94" s="62" t="s">
        <v>48</v>
      </c>
      <c r="H94" s="65">
        <f>WORKDAY(J93, 1, 0)</f>
        <v>42734</v>
      </c>
      <c r="I94" s="65"/>
      <c r="J94" s="65">
        <f>H94</f>
        <v>42734</v>
      </c>
      <c r="K94" s="63"/>
      <c r="L94" s="63">
        <f t="shared" si="7"/>
        <v>1</v>
      </c>
      <c r="M94" s="64" t="str">
        <f t="shared" si="8"/>
        <v/>
      </c>
      <c r="N94" s="103"/>
      <c r="O94" s="61"/>
      <c r="P94" s="61"/>
      <c r="Q94" s="61"/>
    </row>
    <row r="95" spans="2:17" ht="13.5" customHeight="1">
      <c r="B95" s="170"/>
      <c r="C95" s="173"/>
      <c r="D95" s="179"/>
      <c r="E95" s="66" t="s">
        <v>128</v>
      </c>
      <c r="F95" s="132" t="s">
        <v>210</v>
      </c>
      <c r="G95" s="62" t="s">
        <v>48</v>
      </c>
      <c r="H95" s="65">
        <f>WORKDAY(J94, 1, 0)</f>
        <v>42737</v>
      </c>
      <c r="I95" s="65"/>
      <c r="J95" s="65">
        <f>H95</f>
        <v>42737</v>
      </c>
      <c r="K95" s="63"/>
      <c r="L95" s="63">
        <f t="shared" si="7"/>
        <v>1</v>
      </c>
      <c r="M95" s="64" t="str">
        <f t="shared" si="8"/>
        <v/>
      </c>
      <c r="N95" s="103"/>
      <c r="O95" s="61"/>
      <c r="P95" s="61"/>
      <c r="Q95" s="61"/>
    </row>
    <row r="96" spans="2:17" ht="13.5" customHeight="1">
      <c r="B96" s="170"/>
      <c r="C96" s="173"/>
      <c r="D96" s="180"/>
      <c r="E96" s="66" t="s">
        <v>129</v>
      </c>
      <c r="F96" s="132" t="s">
        <v>210</v>
      </c>
      <c r="G96" s="62" t="s">
        <v>48</v>
      </c>
      <c r="H96" s="65">
        <f>WORKDAY(J95, 1, 0)</f>
        <v>42738</v>
      </c>
      <c r="I96" s="65"/>
      <c r="J96" s="65">
        <f>H96</f>
        <v>42738</v>
      </c>
      <c r="K96" s="63"/>
      <c r="L96" s="63">
        <f t="shared" si="7"/>
        <v>1</v>
      </c>
      <c r="M96" s="64" t="str">
        <f t="shared" si="8"/>
        <v/>
      </c>
      <c r="N96" s="99"/>
      <c r="O96" s="61"/>
      <c r="P96" s="61"/>
      <c r="Q96" s="61"/>
    </row>
    <row r="97" spans="2:17" ht="13.5" customHeight="1">
      <c r="B97" s="170"/>
      <c r="C97" s="173"/>
      <c r="D97" s="178" t="s">
        <v>159</v>
      </c>
      <c r="E97" s="66" t="s">
        <v>130</v>
      </c>
      <c r="F97" s="132" t="s">
        <v>210</v>
      </c>
      <c r="G97" s="62" t="s">
        <v>48</v>
      </c>
      <c r="H97" s="65">
        <f>WORKDAY(J96, 1, 0)</f>
        <v>42739</v>
      </c>
      <c r="I97" s="65"/>
      <c r="J97" s="65">
        <f>WORKDAY(H97, 1, 0)</f>
        <v>42740</v>
      </c>
      <c r="K97" s="63"/>
      <c r="L97" s="63">
        <f t="shared" si="7"/>
        <v>2</v>
      </c>
      <c r="M97" s="64" t="str">
        <f t="shared" si="8"/>
        <v/>
      </c>
      <c r="N97" s="99"/>
      <c r="O97" s="61"/>
      <c r="P97" s="61"/>
      <c r="Q97" s="61"/>
    </row>
    <row r="98" spans="2:17" ht="13.5" customHeight="1">
      <c r="B98" s="170"/>
      <c r="C98" s="173"/>
      <c r="D98" s="179"/>
      <c r="E98" s="66" t="s">
        <v>131</v>
      </c>
      <c r="F98" s="132" t="s">
        <v>210</v>
      </c>
      <c r="G98" s="62" t="s">
        <v>48</v>
      </c>
      <c r="H98" s="65">
        <f>J97</f>
        <v>42740</v>
      </c>
      <c r="I98" s="65"/>
      <c r="J98" s="65">
        <f t="shared" ref="J98:J128" si="11">H98</f>
        <v>42740</v>
      </c>
      <c r="K98" s="63"/>
      <c r="L98" s="63">
        <f t="shared" si="7"/>
        <v>1</v>
      </c>
      <c r="M98" s="64" t="str">
        <f t="shared" si="8"/>
        <v/>
      </c>
      <c r="N98" s="99"/>
      <c r="O98" s="61"/>
      <c r="P98" s="61"/>
      <c r="Q98" s="61"/>
    </row>
    <row r="99" spans="2:17" ht="13.5" customHeight="1">
      <c r="B99" s="170"/>
      <c r="C99" s="173"/>
      <c r="D99" s="179"/>
      <c r="E99" s="66" t="s">
        <v>132</v>
      </c>
      <c r="F99" s="132" t="s">
        <v>210</v>
      </c>
      <c r="G99" s="62" t="s">
        <v>48</v>
      </c>
      <c r="H99" s="65">
        <f>J98</f>
        <v>42740</v>
      </c>
      <c r="I99" s="65"/>
      <c r="J99" s="65">
        <f t="shared" si="11"/>
        <v>42740</v>
      </c>
      <c r="K99" s="63"/>
      <c r="L99" s="63">
        <f t="shared" si="7"/>
        <v>1</v>
      </c>
      <c r="M99" s="64" t="str">
        <f t="shared" si="8"/>
        <v/>
      </c>
      <c r="N99" s="99"/>
      <c r="O99" s="61"/>
      <c r="P99" s="61"/>
      <c r="Q99" s="61"/>
    </row>
    <row r="100" spans="2:17" ht="13.5" customHeight="1">
      <c r="B100" s="170"/>
      <c r="C100" s="173"/>
      <c r="D100" s="179"/>
      <c r="E100" s="66" t="s">
        <v>133</v>
      </c>
      <c r="F100" s="132" t="s">
        <v>210</v>
      </c>
      <c r="G100" s="62" t="s">
        <v>48</v>
      </c>
      <c r="H100" s="65">
        <f>WORKDAY(J99, 1, 0)</f>
        <v>42741</v>
      </c>
      <c r="I100" s="65"/>
      <c r="J100" s="65">
        <f t="shared" si="11"/>
        <v>42741</v>
      </c>
      <c r="K100" s="63"/>
      <c r="L100" s="63">
        <f t="shared" si="7"/>
        <v>1</v>
      </c>
      <c r="M100" s="64" t="str">
        <f t="shared" si="8"/>
        <v/>
      </c>
      <c r="N100" s="99"/>
      <c r="O100" s="61"/>
      <c r="P100" s="61"/>
      <c r="Q100" s="61"/>
    </row>
    <row r="101" spans="2:17" ht="13.5" customHeight="1">
      <c r="B101" s="170"/>
      <c r="C101" s="173"/>
      <c r="D101" s="180"/>
      <c r="E101" s="66" t="s">
        <v>134</v>
      </c>
      <c r="F101" s="132" t="s">
        <v>210</v>
      </c>
      <c r="G101" s="62" t="s">
        <v>48</v>
      </c>
      <c r="H101" s="65">
        <f>J100</f>
        <v>42741</v>
      </c>
      <c r="I101" s="65"/>
      <c r="J101" s="65">
        <f t="shared" si="11"/>
        <v>42741</v>
      </c>
      <c r="K101" s="63"/>
      <c r="L101" s="63">
        <f t="shared" si="7"/>
        <v>1</v>
      </c>
      <c r="M101" s="64" t="str">
        <f t="shared" si="8"/>
        <v/>
      </c>
      <c r="N101" s="99"/>
      <c r="O101" s="61"/>
      <c r="P101" s="61"/>
      <c r="Q101" s="61"/>
    </row>
    <row r="102" spans="2:17" ht="13.5" customHeight="1">
      <c r="B102" s="170"/>
      <c r="C102" s="173"/>
      <c r="D102" s="178" t="s">
        <v>160</v>
      </c>
      <c r="E102" s="66" t="s">
        <v>105</v>
      </c>
      <c r="F102" s="132" t="s">
        <v>210</v>
      </c>
      <c r="G102" s="62" t="s">
        <v>48</v>
      </c>
      <c r="H102" s="65">
        <f>WORKDAY(J101, 1, 0)</f>
        <v>42744</v>
      </c>
      <c r="I102" s="65"/>
      <c r="J102" s="65">
        <f t="shared" si="11"/>
        <v>42744</v>
      </c>
      <c r="K102" s="63"/>
      <c r="L102" s="63">
        <f t="shared" si="7"/>
        <v>1</v>
      </c>
      <c r="M102" s="64" t="str">
        <f t="shared" si="8"/>
        <v/>
      </c>
      <c r="N102" s="103"/>
      <c r="O102" s="61"/>
      <c r="P102" s="61"/>
      <c r="Q102" s="61"/>
    </row>
    <row r="103" spans="2:17" ht="13.5" customHeight="1">
      <c r="B103" s="170"/>
      <c r="C103" s="173"/>
      <c r="D103" s="179"/>
      <c r="E103" s="66" t="s">
        <v>135</v>
      </c>
      <c r="F103" s="132" t="s">
        <v>210</v>
      </c>
      <c r="G103" s="62" t="s">
        <v>48</v>
      </c>
      <c r="H103" s="65">
        <f>J102</f>
        <v>42744</v>
      </c>
      <c r="I103" s="65"/>
      <c r="J103" s="65">
        <f t="shared" si="11"/>
        <v>42744</v>
      </c>
      <c r="K103" s="63"/>
      <c r="L103" s="63">
        <f t="shared" si="7"/>
        <v>1</v>
      </c>
      <c r="M103" s="64" t="str">
        <f t="shared" si="8"/>
        <v/>
      </c>
      <c r="N103" s="103"/>
      <c r="O103" s="61"/>
      <c r="P103" s="61"/>
      <c r="Q103" s="61"/>
    </row>
    <row r="104" spans="2:17" ht="13.5" customHeight="1">
      <c r="B104" s="170"/>
      <c r="C104" s="173"/>
      <c r="D104" s="179"/>
      <c r="E104" s="66" t="s">
        <v>136</v>
      </c>
      <c r="F104" s="132" t="s">
        <v>210</v>
      </c>
      <c r="G104" s="62" t="s">
        <v>48</v>
      </c>
      <c r="H104" s="65">
        <f>WORKDAY(J103, 1, 0)</f>
        <v>42745</v>
      </c>
      <c r="I104" s="65"/>
      <c r="J104" s="65">
        <f t="shared" si="11"/>
        <v>42745</v>
      </c>
      <c r="K104" s="63"/>
      <c r="L104" s="63">
        <f t="shared" si="7"/>
        <v>1</v>
      </c>
      <c r="M104" s="64" t="str">
        <f t="shared" si="8"/>
        <v/>
      </c>
      <c r="N104" s="103"/>
      <c r="O104" s="61"/>
      <c r="P104" s="61"/>
      <c r="Q104" s="61"/>
    </row>
    <row r="105" spans="2:17" ht="13.5" customHeight="1">
      <c r="B105" s="170"/>
      <c r="C105" s="173"/>
      <c r="D105" s="180"/>
      <c r="E105" s="66" t="s">
        <v>137</v>
      </c>
      <c r="F105" s="132" t="s">
        <v>210</v>
      </c>
      <c r="G105" s="62" t="s">
        <v>48</v>
      </c>
      <c r="H105" s="65">
        <f>WORKDAY(J104, 1, 0)</f>
        <v>42746</v>
      </c>
      <c r="I105" s="65"/>
      <c r="J105" s="65">
        <f t="shared" si="11"/>
        <v>42746</v>
      </c>
      <c r="K105" s="63"/>
      <c r="L105" s="63">
        <f t="shared" si="7"/>
        <v>1</v>
      </c>
      <c r="M105" s="64" t="str">
        <f t="shared" si="8"/>
        <v/>
      </c>
      <c r="N105" s="103"/>
      <c r="O105" s="61"/>
      <c r="P105" s="61"/>
      <c r="Q105" s="61"/>
    </row>
    <row r="106" spans="2:17" ht="13.5" customHeight="1">
      <c r="B106" s="170"/>
      <c r="C106" s="173"/>
      <c r="D106" s="178" t="s">
        <v>161</v>
      </c>
      <c r="E106" s="66" t="s">
        <v>138</v>
      </c>
      <c r="F106" s="132" t="s">
        <v>210</v>
      </c>
      <c r="G106" s="62" t="s">
        <v>48</v>
      </c>
      <c r="H106" s="65">
        <f>WORKDAY(J105, 1, 0)</f>
        <v>42747</v>
      </c>
      <c r="I106" s="65"/>
      <c r="J106" s="65">
        <f t="shared" si="11"/>
        <v>42747</v>
      </c>
      <c r="K106" s="63"/>
      <c r="L106" s="63">
        <f t="shared" si="7"/>
        <v>1</v>
      </c>
      <c r="M106" s="64" t="str">
        <f t="shared" si="8"/>
        <v/>
      </c>
      <c r="N106" s="103"/>
      <c r="O106" s="61"/>
      <c r="P106" s="61"/>
      <c r="Q106" s="61"/>
    </row>
    <row r="107" spans="2:17" ht="13.5" customHeight="1">
      <c r="B107" s="170"/>
      <c r="C107" s="173"/>
      <c r="D107" s="179"/>
      <c r="E107" s="66" t="s">
        <v>139</v>
      </c>
      <c r="F107" s="132" t="s">
        <v>210</v>
      </c>
      <c r="G107" s="62" t="s">
        <v>48</v>
      </c>
      <c r="H107" s="65">
        <f>WORKDAY(J106, 1, 0)</f>
        <v>42748</v>
      </c>
      <c r="I107" s="65"/>
      <c r="J107" s="65">
        <f t="shared" si="11"/>
        <v>42748</v>
      </c>
      <c r="K107" s="63"/>
      <c r="L107" s="63">
        <f t="shared" si="7"/>
        <v>1</v>
      </c>
      <c r="M107" s="64" t="str">
        <f t="shared" si="8"/>
        <v/>
      </c>
      <c r="N107" s="103"/>
      <c r="O107" s="61"/>
      <c r="P107" s="61"/>
      <c r="Q107" s="61"/>
    </row>
    <row r="108" spans="2:17" ht="13.5" customHeight="1">
      <c r="B108" s="170"/>
      <c r="C108" s="173"/>
      <c r="D108" s="179"/>
      <c r="E108" s="66" t="s">
        <v>140</v>
      </c>
      <c r="F108" s="132" t="s">
        <v>210</v>
      </c>
      <c r="G108" s="62" t="s">
        <v>48</v>
      </c>
      <c r="H108" s="65">
        <f>J107</f>
        <v>42748</v>
      </c>
      <c r="I108" s="65"/>
      <c r="J108" s="65">
        <f t="shared" si="11"/>
        <v>42748</v>
      </c>
      <c r="K108" s="63"/>
      <c r="L108" s="63">
        <f t="shared" si="7"/>
        <v>1</v>
      </c>
      <c r="M108" s="64" t="str">
        <f t="shared" si="8"/>
        <v/>
      </c>
      <c r="N108" s="103" t="s">
        <v>196</v>
      </c>
      <c r="O108" s="61"/>
      <c r="P108" s="61"/>
      <c r="Q108" s="61"/>
    </row>
    <row r="109" spans="2:17" ht="13.5" customHeight="1">
      <c r="B109" s="170"/>
      <c r="C109" s="173"/>
      <c r="D109" s="179"/>
      <c r="E109" s="66" t="s">
        <v>141</v>
      </c>
      <c r="F109" s="132" t="s">
        <v>210</v>
      </c>
      <c r="G109" s="62" t="s">
        <v>48</v>
      </c>
      <c r="H109" s="65">
        <f>WORKDAY(J108, 1, 0)</f>
        <v>42751</v>
      </c>
      <c r="I109" s="65"/>
      <c r="J109" s="65">
        <f t="shared" si="11"/>
        <v>42751</v>
      </c>
      <c r="K109" s="63"/>
      <c r="L109" s="63">
        <f t="shared" si="7"/>
        <v>1</v>
      </c>
      <c r="M109" s="64" t="str">
        <f t="shared" si="8"/>
        <v/>
      </c>
      <c r="N109" s="103"/>
      <c r="O109" s="61"/>
      <c r="P109" s="61"/>
      <c r="Q109" s="61"/>
    </row>
    <row r="110" spans="2:17" ht="13.5" customHeight="1">
      <c r="B110" s="170"/>
      <c r="C110" s="173"/>
      <c r="D110" s="180"/>
      <c r="E110" s="66" t="s">
        <v>142</v>
      </c>
      <c r="F110" s="132" t="s">
        <v>210</v>
      </c>
      <c r="G110" s="62" t="s">
        <v>48</v>
      </c>
      <c r="H110" s="65">
        <f>J109</f>
        <v>42751</v>
      </c>
      <c r="I110" s="65"/>
      <c r="J110" s="65">
        <f t="shared" si="11"/>
        <v>42751</v>
      </c>
      <c r="K110" s="63"/>
      <c r="L110" s="63">
        <f t="shared" ref="L110:L128" si="12">NETWORKDAYS(H110,J110)</f>
        <v>1</v>
      </c>
      <c r="M110" s="64" t="str">
        <f t="shared" si="8"/>
        <v/>
      </c>
      <c r="N110" s="103"/>
      <c r="O110" s="61"/>
      <c r="P110" s="61"/>
      <c r="Q110" s="61"/>
    </row>
    <row r="111" spans="2:17" ht="13.5" customHeight="1">
      <c r="B111" s="170"/>
      <c r="C111" s="173"/>
      <c r="D111" s="178" t="s">
        <v>162</v>
      </c>
      <c r="E111" s="66" t="s">
        <v>143</v>
      </c>
      <c r="F111" s="132" t="s">
        <v>210</v>
      </c>
      <c r="G111" s="62" t="s">
        <v>48</v>
      </c>
      <c r="H111" s="65">
        <f>J110</f>
        <v>42751</v>
      </c>
      <c r="I111" s="65"/>
      <c r="J111" s="65">
        <f t="shared" si="11"/>
        <v>42751</v>
      </c>
      <c r="K111" s="63"/>
      <c r="L111" s="63">
        <f t="shared" si="12"/>
        <v>1</v>
      </c>
      <c r="M111" s="64" t="str">
        <f t="shared" si="8"/>
        <v/>
      </c>
      <c r="N111" s="103"/>
      <c r="O111" s="61"/>
      <c r="P111" s="61"/>
      <c r="Q111" s="61"/>
    </row>
    <row r="112" spans="2:17" ht="13.5" customHeight="1">
      <c r="B112" s="170"/>
      <c r="C112" s="173"/>
      <c r="D112" s="179"/>
      <c r="E112" s="66" t="s">
        <v>144</v>
      </c>
      <c r="F112" s="132" t="s">
        <v>210</v>
      </c>
      <c r="G112" s="62" t="s">
        <v>48</v>
      </c>
      <c r="H112" s="65">
        <f>WORKDAY(J111, 1, 0)</f>
        <v>42752</v>
      </c>
      <c r="I112" s="65"/>
      <c r="J112" s="65">
        <f t="shared" si="11"/>
        <v>42752</v>
      </c>
      <c r="K112" s="63"/>
      <c r="L112" s="63">
        <f t="shared" si="12"/>
        <v>1</v>
      </c>
      <c r="M112" s="64" t="str">
        <f t="shared" si="8"/>
        <v/>
      </c>
      <c r="N112" s="103"/>
      <c r="O112" s="61"/>
      <c r="P112" s="61"/>
      <c r="Q112" s="61"/>
    </row>
    <row r="113" spans="2:17" ht="13.5" customHeight="1">
      <c r="B113" s="170"/>
      <c r="C113" s="173"/>
      <c r="D113" s="179"/>
      <c r="E113" s="66" t="s">
        <v>145</v>
      </c>
      <c r="F113" s="132" t="s">
        <v>210</v>
      </c>
      <c r="G113" s="62" t="s">
        <v>48</v>
      </c>
      <c r="H113" s="65">
        <f>J112</f>
        <v>42752</v>
      </c>
      <c r="I113" s="65"/>
      <c r="J113" s="65">
        <f t="shared" si="11"/>
        <v>42752</v>
      </c>
      <c r="K113" s="63"/>
      <c r="L113" s="63">
        <f t="shared" si="12"/>
        <v>1</v>
      </c>
      <c r="M113" s="64" t="str">
        <f t="shared" si="8"/>
        <v/>
      </c>
      <c r="N113" s="103"/>
      <c r="O113" s="61"/>
      <c r="P113" s="61"/>
      <c r="Q113" s="61"/>
    </row>
    <row r="114" spans="2:17" ht="13.5" customHeight="1">
      <c r="B114" s="170"/>
      <c r="C114" s="173"/>
      <c r="D114" s="179"/>
      <c r="E114" s="66" t="s">
        <v>146</v>
      </c>
      <c r="F114" s="132" t="s">
        <v>210</v>
      </c>
      <c r="G114" s="62" t="s">
        <v>48</v>
      </c>
      <c r="H114" s="65">
        <f>WORKDAY(J113, 1, 0)</f>
        <v>42753</v>
      </c>
      <c r="I114" s="65"/>
      <c r="J114" s="65">
        <f t="shared" si="11"/>
        <v>42753</v>
      </c>
      <c r="K114" s="63"/>
      <c r="L114" s="63">
        <f t="shared" si="12"/>
        <v>1</v>
      </c>
      <c r="M114" s="64" t="str">
        <f t="shared" si="8"/>
        <v/>
      </c>
      <c r="N114" s="103"/>
      <c r="O114" s="61"/>
      <c r="P114" s="61"/>
      <c r="Q114" s="61"/>
    </row>
    <row r="115" spans="2:17" ht="13.5" customHeight="1">
      <c r="B115" s="170"/>
      <c r="C115" s="173"/>
      <c r="D115" s="179"/>
      <c r="E115" s="66" t="s">
        <v>147</v>
      </c>
      <c r="F115" s="132" t="s">
        <v>210</v>
      </c>
      <c r="G115" s="62" t="s">
        <v>48</v>
      </c>
      <c r="H115" s="65">
        <f>J114</f>
        <v>42753</v>
      </c>
      <c r="I115" s="65"/>
      <c r="J115" s="65">
        <f t="shared" si="11"/>
        <v>42753</v>
      </c>
      <c r="K115" s="63"/>
      <c r="L115" s="63">
        <f t="shared" si="12"/>
        <v>1</v>
      </c>
      <c r="M115" s="64" t="str">
        <f t="shared" si="8"/>
        <v/>
      </c>
      <c r="N115" s="103"/>
      <c r="O115" s="61"/>
      <c r="P115" s="61"/>
      <c r="Q115" s="61"/>
    </row>
    <row r="116" spans="2:17" ht="13.5" customHeight="1">
      <c r="B116" s="170"/>
      <c r="C116" s="173"/>
      <c r="D116" s="179"/>
      <c r="E116" s="66" t="s">
        <v>148</v>
      </c>
      <c r="F116" s="132" t="s">
        <v>210</v>
      </c>
      <c r="G116" s="62" t="s">
        <v>48</v>
      </c>
      <c r="H116" s="65">
        <f>WORKDAY(J115, 1, 0)</f>
        <v>42754</v>
      </c>
      <c r="I116" s="65"/>
      <c r="J116" s="65">
        <f t="shared" si="11"/>
        <v>42754</v>
      </c>
      <c r="K116" s="63"/>
      <c r="L116" s="63">
        <f t="shared" si="12"/>
        <v>1</v>
      </c>
      <c r="M116" s="64" t="str">
        <f t="shared" si="8"/>
        <v/>
      </c>
      <c r="N116" s="103"/>
      <c r="O116" s="61"/>
      <c r="P116" s="61"/>
      <c r="Q116" s="61"/>
    </row>
    <row r="117" spans="2:17" ht="13.5" customHeight="1">
      <c r="B117" s="170"/>
      <c r="C117" s="173"/>
      <c r="D117" s="179"/>
      <c r="E117" s="66" t="s">
        <v>149</v>
      </c>
      <c r="F117" s="132" t="s">
        <v>210</v>
      </c>
      <c r="G117" s="62" t="s">
        <v>48</v>
      </c>
      <c r="H117" s="65">
        <f>J116</f>
        <v>42754</v>
      </c>
      <c r="I117" s="65"/>
      <c r="J117" s="65">
        <f t="shared" si="11"/>
        <v>42754</v>
      </c>
      <c r="K117" s="63"/>
      <c r="L117" s="63">
        <f t="shared" si="12"/>
        <v>1</v>
      </c>
      <c r="M117" s="64" t="str">
        <f t="shared" si="8"/>
        <v/>
      </c>
      <c r="N117" s="103"/>
      <c r="O117" s="61"/>
      <c r="P117" s="61"/>
      <c r="Q117" s="61"/>
    </row>
    <row r="118" spans="2:17" ht="13.5" customHeight="1">
      <c r="B118" s="170"/>
      <c r="C118" s="173"/>
      <c r="D118" s="180"/>
      <c r="E118" s="66" t="s">
        <v>150</v>
      </c>
      <c r="F118" s="132" t="s">
        <v>210</v>
      </c>
      <c r="G118" s="62" t="s">
        <v>48</v>
      </c>
      <c r="H118" s="65">
        <f>J117</f>
        <v>42754</v>
      </c>
      <c r="I118" s="65"/>
      <c r="J118" s="65">
        <f t="shared" si="11"/>
        <v>42754</v>
      </c>
      <c r="K118" s="63"/>
      <c r="L118" s="63">
        <f t="shared" si="12"/>
        <v>1</v>
      </c>
      <c r="M118" s="64" t="str">
        <f t="shared" si="8"/>
        <v/>
      </c>
      <c r="N118" s="103"/>
      <c r="O118" s="61"/>
      <c r="P118" s="61"/>
      <c r="Q118" s="61"/>
    </row>
    <row r="119" spans="2:17" ht="13.5" customHeight="1">
      <c r="B119" s="170"/>
      <c r="C119" s="173"/>
      <c r="D119" s="94" t="s">
        <v>163</v>
      </c>
      <c r="E119" s="66"/>
      <c r="F119" s="132" t="s">
        <v>210</v>
      </c>
      <c r="G119" s="62" t="s">
        <v>48</v>
      </c>
      <c r="H119" s="65">
        <f>WORKDAY(J118, 1, 0)</f>
        <v>42755</v>
      </c>
      <c r="I119" s="65"/>
      <c r="J119" s="65">
        <f t="shared" si="11"/>
        <v>42755</v>
      </c>
      <c r="K119" s="63"/>
      <c r="L119" s="63">
        <f t="shared" si="12"/>
        <v>1</v>
      </c>
      <c r="M119" s="64" t="str">
        <f t="shared" si="8"/>
        <v/>
      </c>
      <c r="N119" s="99"/>
      <c r="O119" s="61"/>
      <c r="P119" s="61"/>
      <c r="Q119" s="61"/>
    </row>
    <row r="120" spans="2:17" ht="13.5" customHeight="1">
      <c r="B120" s="170"/>
      <c r="C120" s="173"/>
      <c r="D120" s="178" t="s">
        <v>164</v>
      </c>
      <c r="E120" s="66" t="s">
        <v>151</v>
      </c>
      <c r="F120" s="132" t="s">
        <v>210</v>
      </c>
      <c r="G120" s="62" t="s">
        <v>48</v>
      </c>
      <c r="H120" s="65">
        <f>J119</f>
        <v>42755</v>
      </c>
      <c r="I120" s="65"/>
      <c r="J120" s="65">
        <f t="shared" si="11"/>
        <v>42755</v>
      </c>
      <c r="K120" s="63"/>
      <c r="L120" s="63">
        <f t="shared" si="12"/>
        <v>1</v>
      </c>
      <c r="M120" s="64" t="str">
        <f t="shared" si="8"/>
        <v/>
      </c>
      <c r="N120" s="99"/>
      <c r="O120" s="61"/>
      <c r="P120" s="61"/>
      <c r="Q120" s="61"/>
    </row>
    <row r="121" spans="2:17" ht="13.5" customHeight="1">
      <c r="B121" s="170"/>
      <c r="C121" s="173"/>
      <c r="D121" s="179"/>
      <c r="E121" s="66" t="s">
        <v>152</v>
      </c>
      <c r="F121" s="132" t="s">
        <v>210</v>
      </c>
      <c r="G121" s="62" t="s">
        <v>48</v>
      </c>
      <c r="H121" s="65">
        <f>J120</f>
        <v>42755</v>
      </c>
      <c r="I121" s="65"/>
      <c r="J121" s="65">
        <f t="shared" si="11"/>
        <v>42755</v>
      </c>
      <c r="K121" s="63"/>
      <c r="L121" s="63">
        <f t="shared" si="12"/>
        <v>1</v>
      </c>
      <c r="M121" s="64" t="str">
        <f t="shared" si="8"/>
        <v/>
      </c>
      <c r="N121" s="99"/>
      <c r="O121" s="61"/>
      <c r="P121" s="61"/>
      <c r="Q121" s="61"/>
    </row>
    <row r="122" spans="2:17" ht="13.5" customHeight="1">
      <c r="B122" s="170"/>
      <c r="C122" s="173"/>
      <c r="D122" s="179"/>
      <c r="E122" s="66" t="s">
        <v>153</v>
      </c>
      <c r="F122" s="132" t="s">
        <v>210</v>
      </c>
      <c r="G122" s="62" t="s">
        <v>48</v>
      </c>
      <c r="H122" s="65">
        <f>WORKDAY(J121, 1, 0)</f>
        <v>42758</v>
      </c>
      <c r="I122" s="65"/>
      <c r="J122" s="65">
        <f t="shared" si="11"/>
        <v>42758</v>
      </c>
      <c r="K122" s="63"/>
      <c r="L122" s="63">
        <f t="shared" si="12"/>
        <v>1</v>
      </c>
      <c r="M122" s="64" t="str">
        <f t="shared" si="8"/>
        <v/>
      </c>
      <c r="N122" s="99"/>
      <c r="O122" s="61"/>
      <c r="P122" s="61"/>
      <c r="Q122" s="61"/>
    </row>
    <row r="123" spans="2:17" ht="13.5" customHeight="1">
      <c r="B123" s="170"/>
      <c r="C123" s="173"/>
      <c r="D123" s="180"/>
      <c r="E123" s="66" t="s">
        <v>154</v>
      </c>
      <c r="F123" s="132" t="s">
        <v>210</v>
      </c>
      <c r="G123" s="62" t="s">
        <v>48</v>
      </c>
      <c r="H123" s="65">
        <f>J122</f>
        <v>42758</v>
      </c>
      <c r="I123" s="65"/>
      <c r="J123" s="65">
        <f t="shared" si="11"/>
        <v>42758</v>
      </c>
      <c r="K123" s="63"/>
      <c r="L123" s="63">
        <f t="shared" si="12"/>
        <v>1</v>
      </c>
      <c r="M123" s="64" t="str">
        <f t="shared" si="8"/>
        <v/>
      </c>
      <c r="N123" s="99"/>
      <c r="O123" s="61"/>
      <c r="P123" s="61"/>
      <c r="Q123" s="61"/>
    </row>
    <row r="124" spans="2:17" ht="13.5" customHeight="1">
      <c r="B124" s="170"/>
      <c r="C124" s="173"/>
      <c r="D124" s="178" t="s">
        <v>165</v>
      </c>
      <c r="E124" s="66" t="s">
        <v>151</v>
      </c>
      <c r="F124" s="132" t="s">
        <v>210</v>
      </c>
      <c r="G124" s="62" t="s">
        <v>48</v>
      </c>
      <c r="H124" s="65">
        <f>J123</f>
        <v>42758</v>
      </c>
      <c r="I124" s="65"/>
      <c r="J124" s="65">
        <f t="shared" si="11"/>
        <v>42758</v>
      </c>
      <c r="K124" s="63"/>
      <c r="L124" s="63">
        <f t="shared" si="12"/>
        <v>1</v>
      </c>
      <c r="M124" s="64" t="str">
        <f t="shared" si="8"/>
        <v/>
      </c>
      <c r="N124" s="99"/>
      <c r="O124" s="61"/>
      <c r="P124" s="61"/>
      <c r="Q124" s="61"/>
    </row>
    <row r="125" spans="2:17" ht="13.5" customHeight="1">
      <c r="B125" s="170"/>
      <c r="C125" s="173"/>
      <c r="D125" s="179"/>
      <c r="E125" s="66" t="s">
        <v>119</v>
      </c>
      <c r="F125" s="132" t="s">
        <v>210</v>
      </c>
      <c r="G125" s="62" t="s">
        <v>48</v>
      </c>
      <c r="H125" s="65">
        <f>WORKDAY(J124, 1, 0)</f>
        <v>42759</v>
      </c>
      <c r="I125" s="65"/>
      <c r="J125" s="65">
        <f t="shared" si="11"/>
        <v>42759</v>
      </c>
      <c r="K125" s="63"/>
      <c r="L125" s="63">
        <f t="shared" si="12"/>
        <v>1</v>
      </c>
      <c r="M125" s="64" t="str">
        <f t="shared" si="8"/>
        <v/>
      </c>
      <c r="N125" s="99"/>
      <c r="O125" s="61"/>
      <c r="P125" s="61"/>
      <c r="Q125" s="61"/>
    </row>
    <row r="126" spans="2:17" ht="13.5" customHeight="1">
      <c r="B126" s="170"/>
      <c r="C126" s="173"/>
      <c r="D126" s="179"/>
      <c r="E126" s="66" t="s">
        <v>155</v>
      </c>
      <c r="F126" s="132" t="s">
        <v>210</v>
      </c>
      <c r="G126" s="62" t="s">
        <v>48</v>
      </c>
      <c r="H126" s="65">
        <f>J125</f>
        <v>42759</v>
      </c>
      <c r="I126" s="65"/>
      <c r="J126" s="65">
        <f t="shared" si="11"/>
        <v>42759</v>
      </c>
      <c r="K126" s="63"/>
      <c r="L126" s="63">
        <f t="shared" si="12"/>
        <v>1</v>
      </c>
      <c r="M126" s="64" t="str">
        <f t="shared" si="8"/>
        <v/>
      </c>
      <c r="N126" s="99"/>
      <c r="O126" s="61"/>
      <c r="P126" s="61"/>
      <c r="Q126" s="61"/>
    </row>
    <row r="127" spans="2:17" ht="13.5" customHeight="1">
      <c r="B127" s="170"/>
      <c r="C127" s="173"/>
      <c r="D127" s="180"/>
      <c r="E127" s="66" t="s">
        <v>154</v>
      </c>
      <c r="F127" s="132" t="s">
        <v>210</v>
      </c>
      <c r="G127" s="62" t="s">
        <v>48</v>
      </c>
      <c r="H127" s="65">
        <f>J126</f>
        <v>42759</v>
      </c>
      <c r="I127" s="65"/>
      <c r="J127" s="65">
        <f t="shared" si="11"/>
        <v>42759</v>
      </c>
      <c r="K127" s="63"/>
      <c r="L127" s="63">
        <f t="shared" si="12"/>
        <v>1</v>
      </c>
      <c r="M127" s="64" t="str">
        <f t="shared" si="8"/>
        <v/>
      </c>
      <c r="N127" s="99"/>
      <c r="O127" s="61"/>
      <c r="P127" s="61"/>
      <c r="Q127" s="61"/>
    </row>
    <row r="128" spans="2:17" ht="13.5" customHeight="1">
      <c r="B128" s="171"/>
      <c r="C128" s="173"/>
      <c r="D128" s="92" t="s">
        <v>166</v>
      </c>
      <c r="E128" s="61"/>
      <c r="F128" s="132" t="s">
        <v>210</v>
      </c>
      <c r="G128" s="62" t="s">
        <v>48</v>
      </c>
      <c r="H128" s="65">
        <f>WORKDAY(J127, 1, 0)</f>
        <v>42760</v>
      </c>
      <c r="I128" s="65"/>
      <c r="J128" s="65">
        <f t="shared" si="11"/>
        <v>42760</v>
      </c>
      <c r="K128" s="63"/>
      <c r="L128" s="63">
        <f t="shared" si="12"/>
        <v>1</v>
      </c>
      <c r="M128" s="64" t="str">
        <f t="shared" si="8"/>
        <v/>
      </c>
      <c r="N128" s="126"/>
      <c r="O128" s="61"/>
      <c r="P128" s="61"/>
      <c r="Q128" s="61"/>
    </row>
    <row r="129" spans="2:17" ht="13.5" customHeight="1">
      <c r="B129" s="25"/>
      <c r="C129" s="40"/>
      <c r="D129" s="42"/>
      <c r="E129" s="33"/>
      <c r="F129" s="133"/>
      <c r="G129" s="38"/>
      <c r="H129" s="30">
        <f>MIN(H78:H128)</f>
        <v>42688</v>
      </c>
      <c r="I129" s="30"/>
      <c r="J129" s="30">
        <f>MAX(J78:J128)</f>
        <v>42760</v>
      </c>
      <c r="K129" s="37" t="str">
        <f>IF(NETWORKDAYS(H129,I129)&gt;0,  NETWORKDAYS(H129,I129), "")</f>
        <v/>
      </c>
      <c r="L129" s="37">
        <f>(NETWORKDAYS(H129,J129))-13</f>
        <v>40</v>
      </c>
      <c r="M129" s="31"/>
      <c r="N129" s="100"/>
      <c r="O129" s="61"/>
      <c r="P129" s="61"/>
      <c r="Q129" s="61"/>
    </row>
    <row r="130" spans="2:17" s="107" customFormat="1" ht="13.5" customHeight="1">
      <c r="B130" s="169">
        <v>7</v>
      </c>
      <c r="C130" s="172" t="s">
        <v>69</v>
      </c>
      <c r="D130" s="128" t="s">
        <v>192</v>
      </c>
      <c r="E130" s="129"/>
      <c r="F130" s="132" t="s">
        <v>210</v>
      </c>
      <c r="G130" s="120" t="s">
        <v>193</v>
      </c>
      <c r="H130" s="118">
        <f>WORKDAY(H48, 5, 0)</f>
        <v>42695</v>
      </c>
      <c r="I130" s="130"/>
      <c r="J130" s="118">
        <f>WORKDAY(H130, 3, 0)</f>
        <v>42698</v>
      </c>
      <c r="K130" s="131"/>
      <c r="L130" s="110">
        <f t="shared" ref="L130:L171" si="13">NETWORKDAYS(H130,J130)</f>
        <v>4</v>
      </c>
      <c r="M130" s="109"/>
      <c r="N130" s="108"/>
    </row>
    <row r="131" spans="2:17" s="107" customFormat="1" ht="13.5" customHeight="1">
      <c r="B131" s="170"/>
      <c r="C131" s="173"/>
      <c r="D131" s="106" t="s">
        <v>93</v>
      </c>
      <c r="E131" s="105"/>
      <c r="F131" s="132" t="s">
        <v>210</v>
      </c>
      <c r="G131" s="120" t="s">
        <v>48</v>
      </c>
      <c r="H131" s="118">
        <f>WORKDAY(J130, 1, 0)</f>
        <v>42699</v>
      </c>
      <c r="I131" s="121"/>
      <c r="J131" s="121">
        <f>H131</f>
        <v>42699</v>
      </c>
      <c r="K131" s="110"/>
      <c r="L131" s="110">
        <f t="shared" si="13"/>
        <v>1</v>
      </c>
      <c r="M131" s="104" t="str">
        <f t="shared" ref="M131:M147" si="14">IFERROR(L131/K131, "")</f>
        <v/>
      </c>
      <c r="N131" s="103"/>
    </row>
    <row r="132" spans="2:17" s="107" customFormat="1" ht="13.5" customHeight="1">
      <c r="B132" s="170"/>
      <c r="C132" s="173"/>
      <c r="D132" s="204" t="s">
        <v>100</v>
      </c>
      <c r="E132" s="76" t="s">
        <v>190</v>
      </c>
      <c r="F132" s="132" t="s">
        <v>210</v>
      </c>
      <c r="G132" s="120" t="s">
        <v>48</v>
      </c>
      <c r="H132" s="121">
        <f>J131</f>
        <v>42699</v>
      </c>
      <c r="I132" s="121"/>
      <c r="J132" s="118">
        <f>WORKDAY(H132, 3, 0)</f>
        <v>42704</v>
      </c>
      <c r="K132" s="110"/>
      <c r="L132" s="110">
        <f t="shared" si="13"/>
        <v>4</v>
      </c>
      <c r="M132" s="104"/>
      <c r="N132" s="103" t="s">
        <v>194</v>
      </c>
    </row>
    <row r="133" spans="2:17" ht="13.5" customHeight="1">
      <c r="B133" s="170"/>
      <c r="C133" s="173"/>
      <c r="D133" s="183"/>
      <c r="E133" s="76" t="s">
        <v>96</v>
      </c>
      <c r="F133" s="132" t="s">
        <v>210</v>
      </c>
      <c r="G133" s="120" t="s">
        <v>48</v>
      </c>
      <c r="H133" s="121">
        <f>WORKDAY(J128, 1, 0)</f>
        <v>42761</v>
      </c>
      <c r="I133" s="121"/>
      <c r="J133" s="121">
        <f>WORKDAY(H133, 1, 0)</f>
        <v>42762</v>
      </c>
      <c r="K133" s="110"/>
      <c r="L133" s="110">
        <f t="shared" si="13"/>
        <v>2</v>
      </c>
      <c r="M133" s="104" t="str">
        <f t="shared" si="14"/>
        <v/>
      </c>
      <c r="N133" s="103"/>
      <c r="O133" s="61"/>
      <c r="P133" s="61"/>
      <c r="Q133" s="61"/>
    </row>
    <row r="134" spans="2:17" ht="13.5" customHeight="1">
      <c r="B134" s="170"/>
      <c r="C134" s="173"/>
      <c r="D134" s="183"/>
      <c r="E134" s="76" t="s">
        <v>97</v>
      </c>
      <c r="F134" s="132" t="s">
        <v>210</v>
      </c>
      <c r="G134" s="120" t="s">
        <v>48</v>
      </c>
      <c r="H134" s="121">
        <f>WORKDAY(J133, 1, 0)</f>
        <v>42765</v>
      </c>
      <c r="I134" s="121"/>
      <c r="J134" s="121">
        <f>WORKDAY(H134, 1, 0)</f>
        <v>42766</v>
      </c>
      <c r="K134" s="110"/>
      <c r="L134" s="110">
        <f t="shared" si="13"/>
        <v>2</v>
      </c>
      <c r="M134" s="104" t="str">
        <f t="shared" si="14"/>
        <v/>
      </c>
      <c r="N134" s="103"/>
      <c r="O134" s="61"/>
      <c r="P134" s="61"/>
      <c r="Q134" s="61"/>
    </row>
    <row r="135" spans="2:17" ht="13.5" customHeight="1">
      <c r="B135" s="170"/>
      <c r="C135" s="173"/>
      <c r="D135" s="183"/>
      <c r="E135" s="76" t="s">
        <v>94</v>
      </c>
      <c r="F135" s="132" t="s">
        <v>210</v>
      </c>
      <c r="G135" s="120" t="s">
        <v>48</v>
      </c>
      <c r="H135" s="121">
        <f>WORKDAY(J134, 1, 0)</f>
        <v>42767</v>
      </c>
      <c r="I135" s="121"/>
      <c r="J135" s="121">
        <f>H135</f>
        <v>42767</v>
      </c>
      <c r="K135" s="110"/>
      <c r="L135" s="110">
        <f t="shared" si="13"/>
        <v>1</v>
      </c>
      <c r="M135" s="104" t="str">
        <f t="shared" si="14"/>
        <v/>
      </c>
      <c r="N135" s="103"/>
      <c r="O135" s="61"/>
      <c r="P135" s="61"/>
      <c r="Q135" s="61"/>
    </row>
    <row r="136" spans="2:17" ht="13.5" customHeight="1">
      <c r="B136" s="170"/>
      <c r="C136" s="173"/>
      <c r="D136" s="183"/>
      <c r="E136" s="76" t="s">
        <v>95</v>
      </c>
      <c r="F136" s="132" t="s">
        <v>210</v>
      </c>
      <c r="G136" s="120" t="s">
        <v>48</v>
      </c>
      <c r="H136" s="121">
        <f>WORKDAY(J135, 1, 0)</f>
        <v>42768</v>
      </c>
      <c r="I136" s="121"/>
      <c r="J136" s="121">
        <f>WORKDAY(H136, 1, 0)</f>
        <v>42769</v>
      </c>
      <c r="K136" s="110"/>
      <c r="L136" s="110">
        <f t="shared" si="13"/>
        <v>2</v>
      </c>
      <c r="M136" s="104" t="str">
        <f t="shared" si="14"/>
        <v/>
      </c>
      <c r="N136" s="103" t="s">
        <v>197</v>
      </c>
      <c r="O136" s="61"/>
      <c r="P136" s="61"/>
      <c r="Q136" s="61"/>
    </row>
    <row r="137" spans="2:17" ht="13.5" customHeight="1">
      <c r="B137" s="170"/>
      <c r="C137" s="173"/>
      <c r="D137" s="182"/>
      <c r="E137" s="76" t="s">
        <v>98</v>
      </c>
      <c r="F137" s="132" t="s">
        <v>210</v>
      </c>
      <c r="G137" s="120" t="s">
        <v>48</v>
      </c>
      <c r="H137" s="121">
        <f>J136</f>
        <v>42769</v>
      </c>
      <c r="I137" s="121"/>
      <c r="J137" s="121">
        <f>WORKDAY(H137, 1, 0)</f>
        <v>42772</v>
      </c>
      <c r="K137" s="110"/>
      <c r="L137" s="110">
        <f t="shared" si="13"/>
        <v>2</v>
      </c>
      <c r="M137" s="104" t="str">
        <f t="shared" si="14"/>
        <v/>
      </c>
      <c r="N137" s="103"/>
      <c r="O137" s="61"/>
      <c r="P137" s="61"/>
      <c r="Q137" s="61"/>
    </row>
    <row r="138" spans="2:17" ht="13.5" customHeight="1">
      <c r="B138" s="170"/>
      <c r="C138" s="173"/>
      <c r="D138" s="181" t="s">
        <v>103</v>
      </c>
      <c r="E138" s="76" t="s">
        <v>101</v>
      </c>
      <c r="F138" s="132" t="s">
        <v>210</v>
      </c>
      <c r="G138" s="120" t="s">
        <v>48</v>
      </c>
      <c r="H138" s="121">
        <f>J137</f>
        <v>42772</v>
      </c>
      <c r="I138" s="121"/>
      <c r="J138" s="121">
        <f>WORKDAY(H138, 1, 0)</f>
        <v>42773</v>
      </c>
      <c r="K138" s="110"/>
      <c r="L138" s="110">
        <f t="shared" si="13"/>
        <v>2</v>
      </c>
      <c r="M138" s="104" t="str">
        <f t="shared" si="14"/>
        <v/>
      </c>
      <c r="N138" s="103"/>
      <c r="O138" s="61"/>
      <c r="P138" s="61"/>
      <c r="Q138" s="61"/>
    </row>
    <row r="139" spans="2:17" ht="13.5" customHeight="1">
      <c r="B139" s="170"/>
      <c r="C139" s="173"/>
      <c r="D139" s="182"/>
      <c r="E139" s="76" t="s">
        <v>102</v>
      </c>
      <c r="F139" s="132" t="s">
        <v>210</v>
      </c>
      <c r="G139" s="120" t="s">
        <v>48</v>
      </c>
      <c r="H139" s="121">
        <f>J138</f>
        <v>42773</v>
      </c>
      <c r="I139" s="121"/>
      <c r="J139" s="121">
        <f>WORKDAY(H139, 1, 0)</f>
        <v>42774</v>
      </c>
      <c r="K139" s="110"/>
      <c r="L139" s="110">
        <f t="shared" si="13"/>
        <v>2</v>
      </c>
      <c r="M139" s="104" t="str">
        <f t="shared" si="14"/>
        <v/>
      </c>
      <c r="N139" s="103"/>
      <c r="O139" s="61"/>
      <c r="P139" s="61"/>
      <c r="Q139" s="61"/>
    </row>
    <row r="140" spans="2:17" ht="13.5" customHeight="1">
      <c r="B140" s="170"/>
      <c r="C140" s="173"/>
      <c r="D140" s="181" t="s">
        <v>104</v>
      </c>
      <c r="E140" s="76" t="s">
        <v>105</v>
      </c>
      <c r="F140" s="132" t="s">
        <v>210</v>
      </c>
      <c r="G140" s="120" t="s">
        <v>48</v>
      </c>
      <c r="H140" s="121">
        <f>J139</f>
        <v>42774</v>
      </c>
      <c r="I140" s="121"/>
      <c r="J140" s="121">
        <f>H140</f>
        <v>42774</v>
      </c>
      <c r="K140" s="110"/>
      <c r="L140" s="110">
        <f t="shared" si="13"/>
        <v>1</v>
      </c>
      <c r="M140" s="104" t="str">
        <f t="shared" si="14"/>
        <v/>
      </c>
      <c r="N140" s="103"/>
      <c r="O140" s="61"/>
      <c r="P140" s="61"/>
      <c r="Q140" s="61"/>
    </row>
    <row r="141" spans="2:17" ht="13.5" customHeight="1">
      <c r="B141" s="170"/>
      <c r="C141" s="173"/>
      <c r="D141" s="183"/>
      <c r="E141" s="76" t="s">
        <v>106</v>
      </c>
      <c r="F141" s="132" t="s">
        <v>210</v>
      </c>
      <c r="G141" s="120" t="s">
        <v>48</v>
      </c>
      <c r="H141" s="121">
        <f>J140</f>
        <v>42774</v>
      </c>
      <c r="I141" s="121"/>
      <c r="J141" s="121">
        <f>H141</f>
        <v>42774</v>
      </c>
      <c r="K141" s="110"/>
      <c r="L141" s="110">
        <f t="shared" si="13"/>
        <v>1</v>
      </c>
      <c r="M141" s="104" t="str">
        <f t="shared" si="14"/>
        <v/>
      </c>
      <c r="N141" s="103"/>
      <c r="O141" s="61"/>
      <c r="P141" s="61"/>
      <c r="Q141" s="61"/>
    </row>
    <row r="142" spans="2:17" ht="13.5" customHeight="1">
      <c r="B142" s="170"/>
      <c r="C142" s="173"/>
      <c r="D142" s="183"/>
      <c r="E142" s="76" t="s">
        <v>107</v>
      </c>
      <c r="F142" s="132" t="s">
        <v>210</v>
      </c>
      <c r="G142" s="120" t="s">
        <v>48</v>
      </c>
      <c r="H142" s="121">
        <f t="shared" ref="H142:H143" si="15">J141</f>
        <v>42774</v>
      </c>
      <c r="I142" s="121"/>
      <c r="J142" s="121">
        <f t="shared" ref="J142:J143" si="16">H142</f>
        <v>42774</v>
      </c>
      <c r="K142" s="110"/>
      <c r="L142" s="110">
        <f t="shared" si="13"/>
        <v>1</v>
      </c>
      <c r="M142" s="104" t="str">
        <f t="shared" si="14"/>
        <v/>
      </c>
      <c r="N142" s="103"/>
      <c r="O142" s="61"/>
      <c r="P142" s="61"/>
      <c r="Q142" s="61"/>
    </row>
    <row r="143" spans="2:17" ht="13.5" customHeight="1">
      <c r="B143" s="170"/>
      <c r="C143" s="173"/>
      <c r="D143" s="183"/>
      <c r="E143" s="76" t="s">
        <v>108</v>
      </c>
      <c r="F143" s="132" t="s">
        <v>210</v>
      </c>
      <c r="G143" s="120" t="s">
        <v>48</v>
      </c>
      <c r="H143" s="121">
        <f t="shared" si="15"/>
        <v>42774</v>
      </c>
      <c r="I143" s="121"/>
      <c r="J143" s="121">
        <f t="shared" si="16"/>
        <v>42774</v>
      </c>
      <c r="K143" s="110"/>
      <c r="L143" s="110">
        <f t="shared" si="13"/>
        <v>1</v>
      </c>
      <c r="M143" s="104" t="str">
        <f t="shared" si="14"/>
        <v/>
      </c>
      <c r="N143" s="103"/>
      <c r="O143" s="61"/>
      <c r="P143" s="61"/>
      <c r="Q143" s="61"/>
    </row>
    <row r="144" spans="2:17" ht="13.5" customHeight="1">
      <c r="B144" s="170"/>
      <c r="C144" s="173"/>
      <c r="D144" s="95" t="s">
        <v>91</v>
      </c>
      <c r="E144" s="66"/>
      <c r="F144" s="132" t="s">
        <v>210</v>
      </c>
      <c r="G144" s="62" t="s">
        <v>48</v>
      </c>
      <c r="H144" s="65">
        <f>WORKDAY(J143, 1, 0)</f>
        <v>42775</v>
      </c>
      <c r="I144" s="65"/>
      <c r="J144" s="88">
        <f>H144</f>
        <v>42775</v>
      </c>
      <c r="K144" s="63"/>
      <c r="L144" s="63">
        <f t="shared" si="13"/>
        <v>1</v>
      </c>
      <c r="M144" s="64" t="str">
        <f t="shared" si="14"/>
        <v/>
      </c>
      <c r="N144" s="99"/>
      <c r="O144" s="61"/>
      <c r="P144" s="61"/>
      <c r="Q144" s="61"/>
    </row>
    <row r="145" spans="2:17" ht="13.5" customHeight="1">
      <c r="B145" s="170"/>
      <c r="C145" s="173"/>
      <c r="D145" s="95" t="s">
        <v>109</v>
      </c>
      <c r="E145" s="66"/>
      <c r="F145" s="132" t="s">
        <v>210</v>
      </c>
      <c r="G145" s="62" t="s">
        <v>48</v>
      </c>
      <c r="H145" s="65">
        <f>J144</f>
        <v>42775</v>
      </c>
      <c r="I145" s="65"/>
      <c r="J145" s="65">
        <f>WORKDAY(H145, 1, 0)</f>
        <v>42776</v>
      </c>
      <c r="K145" s="63"/>
      <c r="L145" s="63">
        <f t="shared" si="13"/>
        <v>2</v>
      </c>
      <c r="M145" s="64" t="str">
        <f t="shared" si="14"/>
        <v/>
      </c>
      <c r="N145" s="99"/>
      <c r="O145" s="61"/>
      <c r="P145" s="61"/>
      <c r="Q145" s="61"/>
    </row>
    <row r="146" spans="2:17" ht="13.5" customHeight="1">
      <c r="B146" s="170"/>
      <c r="C146" s="173"/>
      <c r="D146" s="178" t="s">
        <v>111</v>
      </c>
      <c r="E146" s="66" t="s">
        <v>110</v>
      </c>
      <c r="F146" s="132" t="s">
        <v>210</v>
      </c>
      <c r="G146" s="62" t="s">
        <v>48</v>
      </c>
      <c r="H146" s="65">
        <f>J145</f>
        <v>42776</v>
      </c>
      <c r="I146" s="65"/>
      <c r="J146" s="65">
        <f>WORKDAY(H146, 1, 0)</f>
        <v>42779</v>
      </c>
      <c r="K146" s="63"/>
      <c r="L146" s="63">
        <f t="shared" si="13"/>
        <v>2</v>
      </c>
      <c r="M146" s="64" t="str">
        <f t="shared" si="14"/>
        <v/>
      </c>
      <c r="N146" s="99"/>
      <c r="O146" s="61"/>
      <c r="P146" s="61"/>
      <c r="Q146" s="61"/>
    </row>
    <row r="147" spans="2:17" ht="13.5" customHeight="1">
      <c r="B147" s="171"/>
      <c r="C147" s="173"/>
      <c r="D147" s="179"/>
      <c r="E147" s="66" t="s">
        <v>92</v>
      </c>
      <c r="F147" s="132" t="s">
        <v>210</v>
      </c>
      <c r="G147" s="62" t="s">
        <v>48</v>
      </c>
      <c r="H147" s="65">
        <f>J146</f>
        <v>42779</v>
      </c>
      <c r="I147" s="65"/>
      <c r="J147" s="65">
        <f>WORKDAY(H147, 1, 0)</f>
        <v>42780</v>
      </c>
      <c r="K147" s="63"/>
      <c r="L147" s="63">
        <f t="shared" si="13"/>
        <v>2</v>
      </c>
      <c r="M147" s="64" t="str">
        <f t="shared" si="14"/>
        <v/>
      </c>
      <c r="N147" s="99"/>
      <c r="O147" s="61"/>
      <c r="P147" s="61"/>
      <c r="Q147" s="61"/>
    </row>
    <row r="148" spans="2:17" ht="13.5" customHeight="1">
      <c r="B148" s="25"/>
      <c r="C148" s="40"/>
      <c r="D148" s="42"/>
      <c r="E148" s="26"/>
      <c r="F148" s="133"/>
      <c r="G148" s="38"/>
      <c r="H148" s="30">
        <f>MIN(H131:H147)</f>
        <v>42699</v>
      </c>
      <c r="I148" s="30"/>
      <c r="J148" s="30">
        <f>MAX(J131:J147)</f>
        <v>42780</v>
      </c>
      <c r="K148" s="37" t="str">
        <f>IF(NETWORKDAYS(H148,I148)&gt;0,  NETWORKDAYS(H148,I148), "")</f>
        <v/>
      </c>
      <c r="L148" s="37">
        <f>(NETWORKDAYS(H148,J148))-33</f>
        <v>25</v>
      </c>
      <c r="M148" s="31"/>
      <c r="N148" s="100"/>
      <c r="O148" s="61"/>
      <c r="P148" s="61"/>
      <c r="Q148" s="61"/>
    </row>
    <row r="149" spans="2:17" ht="13.5" customHeight="1">
      <c r="B149" s="169">
        <v>8</v>
      </c>
      <c r="C149" s="173" t="s">
        <v>112</v>
      </c>
      <c r="D149" s="87" t="s">
        <v>93</v>
      </c>
      <c r="E149" s="66"/>
      <c r="F149" s="132" t="s">
        <v>210</v>
      </c>
      <c r="G149" s="62" t="s">
        <v>48</v>
      </c>
      <c r="H149" s="118">
        <f>WORKDAY(J147, 1, 0)</f>
        <v>42781</v>
      </c>
      <c r="I149" s="65"/>
      <c r="J149" s="65">
        <f>H149</f>
        <v>42781</v>
      </c>
      <c r="K149" s="63"/>
      <c r="L149" s="63">
        <f t="shared" si="13"/>
        <v>1</v>
      </c>
      <c r="M149" s="64" t="str">
        <f t="shared" ref="M149:M151" si="17">IFERROR(L149/K149, "")</f>
        <v/>
      </c>
      <c r="N149" s="99"/>
      <c r="O149" s="61"/>
      <c r="P149" s="61"/>
      <c r="Q149" s="61"/>
    </row>
    <row r="150" spans="2:17" ht="13.5" customHeight="1">
      <c r="B150" s="170"/>
      <c r="C150" s="173"/>
      <c r="D150" s="87" t="s">
        <v>113</v>
      </c>
      <c r="E150" s="66"/>
      <c r="F150" s="132" t="s">
        <v>210</v>
      </c>
      <c r="G150" s="62" t="s">
        <v>48</v>
      </c>
      <c r="H150" s="65">
        <f>WORKDAY(J149, 1, 0)</f>
        <v>42782</v>
      </c>
      <c r="I150" s="65"/>
      <c r="J150" s="65">
        <f>WORKDAY(H150, 2, 0)</f>
        <v>42786</v>
      </c>
      <c r="K150" s="63"/>
      <c r="L150" s="63">
        <f t="shared" si="13"/>
        <v>3</v>
      </c>
      <c r="M150" s="64" t="str">
        <f t="shared" si="17"/>
        <v/>
      </c>
      <c r="N150" s="99"/>
      <c r="O150" s="61"/>
      <c r="P150" s="61"/>
      <c r="Q150" s="61"/>
    </row>
    <row r="151" spans="2:17" ht="13.5" customHeight="1">
      <c r="B151" s="170"/>
      <c r="C151" s="173"/>
      <c r="D151" s="92" t="s">
        <v>91</v>
      </c>
      <c r="E151" s="66"/>
      <c r="F151" s="132" t="s">
        <v>210</v>
      </c>
      <c r="G151" s="62" t="s">
        <v>48</v>
      </c>
      <c r="H151" s="65">
        <f>WORKDAY(J150, 1, 0)</f>
        <v>42787</v>
      </c>
      <c r="I151" s="65"/>
      <c r="J151" s="65">
        <f>H151</f>
        <v>42787</v>
      </c>
      <c r="K151" s="63"/>
      <c r="L151" s="63">
        <f t="shared" si="13"/>
        <v>1</v>
      </c>
      <c r="M151" s="64" t="str">
        <f t="shared" si="17"/>
        <v/>
      </c>
      <c r="N151" s="126"/>
      <c r="O151" s="61"/>
      <c r="P151" s="61"/>
      <c r="Q151" s="61"/>
    </row>
    <row r="152" spans="2:17" ht="13.5" customHeight="1">
      <c r="B152" s="25"/>
      <c r="C152" s="40"/>
      <c r="D152" s="42"/>
      <c r="E152" s="26"/>
      <c r="F152" s="133"/>
      <c r="G152" s="38"/>
      <c r="H152" s="30">
        <f>MIN(H149:H151)</f>
        <v>42781</v>
      </c>
      <c r="I152" s="30"/>
      <c r="J152" s="30">
        <f>MAX(J149:J151)</f>
        <v>42787</v>
      </c>
      <c r="K152" s="37" t="str">
        <f>IF(NETWORKDAYS(H152,I152)&gt;0,  NETWORKDAYS(H152,I152), "")</f>
        <v/>
      </c>
      <c r="L152" s="37">
        <f t="shared" si="13"/>
        <v>5</v>
      </c>
      <c r="M152" s="31"/>
      <c r="N152" s="100"/>
      <c r="O152" s="61"/>
      <c r="P152" s="61"/>
      <c r="Q152" s="61"/>
    </row>
    <row r="153" spans="2:17" ht="13.5" customHeight="1">
      <c r="B153" s="169">
        <v>9</v>
      </c>
      <c r="C153" s="172" t="s">
        <v>43</v>
      </c>
      <c r="D153" s="44" t="s">
        <v>76</v>
      </c>
      <c r="E153" s="43" t="s">
        <v>19</v>
      </c>
      <c r="F153" s="132" t="s">
        <v>207</v>
      </c>
      <c r="G153" s="115" t="s">
        <v>203</v>
      </c>
      <c r="H153" s="65">
        <f>J59</f>
        <v>42699</v>
      </c>
      <c r="I153" s="65"/>
      <c r="J153" s="65">
        <f>H153</f>
        <v>42699</v>
      </c>
      <c r="K153" s="63"/>
      <c r="L153" s="63">
        <f t="shared" si="13"/>
        <v>1</v>
      </c>
      <c r="M153" s="64"/>
      <c r="N153" s="99"/>
      <c r="O153" s="61"/>
      <c r="P153" s="61"/>
      <c r="Q153" s="61"/>
    </row>
    <row r="154" spans="2:17" ht="13.5" customHeight="1">
      <c r="B154" s="170"/>
      <c r="C154" s="173"/>
      <c r="D154" s="111" t="s">
        <v>198</v>
      </c>
      <c r="E154" s="112" t="s">
        <v>199</v>
      </c>
      <c r="F154" s="136" t="s">
        <v>209</v>
      </c>
      <c r="G154" s="115" t="s">
        <v>200</v>
      </c>
      <c r="H154" s="65">
        <f>WORKDAY(J60, 1, 0)</f>
        <v>42716</v>
      </c>
      <c r="I154" s="65"/>
      <c r="J154" s="65">
        <f>WORKDAY(H154, 4, 0)</f>
        <v>42720</v>
      </c>
      <c r="K154" s="63"/>
      <c r="L154" s="63">
        <f t="shared" si="13"/>
        <v>5</v>
      </c>
      <c r="M154" s="64"/>
      <c r="N154" s="99"/>
      <c r="O154" s="61"/>
      <c r="P154" s="61"/>
      <c r="Q154" s="61"/>
    </row>
    <row r="155" spans="2:17" ht="13.5" customHeight="1">
      <c r="B155" s="170"/>
      <c r="C155" s="173"/>
      <c r="D155" s="44" t="s">
        <v>187</v>
      </c>
      <c r="E155" s="43" t="s">
        <v>187</v>
      </c>
      <c r="F155" s="136" t="s">
        <v>209</v>
      </c>
      <c r="G155" s="62" t="s">
        <v>188</v>
      </c>
      <c r="H155" s="65">
        <f>J154</f>
        <v>42720</v>
      </c>
      <c r="I155" s="65"/>
      <c r="J155" s="65">
        <f>H155</f>
        <v>42720</v>
      </c>
      <c r="K155" s="63"/>
      <c r="L155" s="63">
        <f t="shared" si="13"/>
        <v>1</v>
      </c>
      <c r="M155" s="64"/>
      <c r="N155" s="99"/>
      <c r="O155" s="61"/>
      <c r="P155" s="61"/>
      <c r="Q155" s="61"/>
    </row>
    <row r="156" spans="2:17" ht="13.5" customHeight="1">
      <c r="B156" s="170"/>
      <c r="C156" s="173"/>
      <c r="D156" s="44" t="s">
        <v>173</v>
      </c>
      <c r="E156" s="43" t="s">
        <v>19</v>
      </c>
      <c r="F156" s="132" t="s">
        <v>207</v>
      </c>
      <c r="G156" s="115" t="s">
        <v>203</v>
      </c>
      <c r="H156" s="65">
        <f>J63</f>
        <v>42732</v>
      </c>
      <c r="I156" s="65"/>
      <c r="J156" s="118">
        <f t="shared" ref="J156:J158" si="18">H156</f>
        <v>42732</v>
      </c>
      <c r="K156" s="63"/>
      <c r="L156" s="63">
        <f t="shared" si="13"/>
        <v>1</v>
      </c>
      <c r="M156" s="64"/>
      <c r="N156" s="99"/>
      <c r="O156" s="61"/>
      <c r="P156" s="61"/>
      <c r="Q156" s="61"/>
    </row>
    <row r="157" spans="2:17" ht="13.5" customHeight="1">
      <c r="B157" s="170"/>
      <c r="C157" s="173"/>
      <c r="D157" s="113" t="s">
        <v>201</v>
      </c>
      <c r="E157" s="112" t="s">
        <v>19</v>
      </c>
      <c r="F157" s="132" t="s">
        <v>207</v>
      </c>
      <c r="G157" s="115" t="s">
        <v>203</v>
      </c>
      <c r="H157" s="65">
        <f>J68</f>
        <v>42748</v>
      </c>
      <c r="I157" s="65"/>
      <c r="J157" s="118">
        <f t="shared" si="18"/>
        <v>42748</v>
      </c>
      <c r="K157" s="63"/>
      <c r="L157" s="63">
        <f t="shared" si="13"/>
        <v>1</v>
      </c>
      <c r="M157" s="64"/>
      <c r="N157" s="99"/>
      <c r="O157" s="61"/>
      <c r="P157" s="61"/>
      <c r="Q157" s="61"/>
    </row>
    <row r="158" spans="2:17" s="114" customFormat="1" ht="13.5" customHeight="1">
      <c r="B158" s="170"/>
      <c r="C158" s="173"/>
      <c r="D158" s="113" t="s">
        <v>202</v>
      </c>
      <c r="E158" s="112" t="s">
        <v>19</v>
      </c>
      <c r="F158" s="132" t="s">
        <v>207</v>
      </c>
      <c r="G158" s="115" t="s">
        <v>203</v>
      </c>
      <c r="H158" s="118">
        <f>J76</f>
        <v>42769</v>
      </c>
      <c r="I158" s="118"/>
      <c r="J158" s="118">
        <f t="shared" si="18"/>
        <v>42769</v>
      </c>
      <c r="K158" s="116"/>
      <c r="L158" s="116">
        <f t="shared" si="13"/>
        <v>1</v>
      </c>
      <c r="M158" s="117"/>
      <c r="N158" s="126"/>
    </row>
    <row r="159" spans="2:17" ht="13.5" customHeight="1">
      <c r="B159" s="170"/>
      <c r="C159" s="173"/>
      <c r="D159" s="44" t="s">
        <v>77</v>
      </c>
      <c r="E159" s="43" t="s">
        <v>78</v>
      </c>
      <c r="F159" s="136" t="s">
        <v>209</v>
      </c>
      <c r="G159" s="62" t="s">
        <v>79</v>
      </c>
      <c r="H159" s="65">
        <f>WORKDAY(J151, 2, 0)</f>
        <v>42789</v>
      </c>
      <c r="I159" s="65"/>
      <c r="J159" s="65">
        <f>WORKDAY(H159, 1, 0)</f>
        <v>42790</v>
      </c>
      <c r="K159" s="63"/>
      <c r="L159" s="63">
        <f t="shared" si="13"/>
        <v>2</v>
      </c>
      <c r="M159" s="64"/>
      <c r="N159" s="99"/>
      <c r="O159" s="61"/>
      <c r="P159" s="61"/>
      <c r="Q159" s="61"/>
    </row>
    <row r="160" spans="2:17" ht="13.5" customHeight="1">
      <c r="B160" s="170"/>
      <c r="C160" s="173"/>
      <c r="D160" s="11" t="s">
        <v>66</v>
      </c>
      <c r="E160" s="43" t="s">
        <v>20</v>
      </c>
      <c r="F160" s="136" t="s">
        <v>209</v>
      </c>
      <c r="G160" s="62" t="s">
        <v>83</v>
      </c>
      <c r="H160" s="118">
        <f>WORKDAY(J159, 1, 0)</f>
        <v>42793</v>
      </c>
      <c r="I160" s="65"/>
      <c r="J160" s="65">
        <f>WORKDAY(H160, 3, 0)</f>
        <v>42796</v>
      </c>
      <c r="K160" s="63"/>
      <c r="L160" s="63">
        <f>(NETWORKDAYS(H160,J160))</f>
        <v>4</v>
      </c>
      <c r="M160" s="64"/>
      <c r="N160" s="99"/>
      <c r="O160" s="61"/>
      <c r="P160" s="61"/>
      <c r="Q160" s="61"/>
    </row>
    <row r="161" spans="2:17" ht="13.5" customHeight="1">
      <c r="B161" s="25"/>
      <c r="C161" s="12"/>
      <c r="D161" s="13"/>
      <c r="E161" s="26"/>
      <c r="F161" s="133"/>
      <c r="G161" s="27"/>
      <c r="H161" s="30">
        <f>MIN(H153:H160)</f>
        <v>42699</v>
      </c>
      <c r="I161" s="30"/>
      <c r="J161" s="30">
        <f>MAX(J153:J160)</f>
        <v>42796</v>
      </c>
      <c r="K161" s="37" t="str">
        <f>IF(NETWORKDAYS(H161,I161)&gt;0,  NETWORKDAYS(H161,I161), "")</f>
        <v/>
      </c>
      <c r="L161" s="37">
        <f>SUM(L153:L160)</f>
        <v>16</v>
      </c>
      <c r="M161" s="31"/>
      <c r="N161" s="100"/>
      <c r="O161" s="61"/>
      <c r="P161" s="61"/>
      <c r="Q161" s="61"/>
    </row>
    <row r="162" spans="2:17" ht="13.5" customHeight="1">
      <c r="B162" s="169">
        <v>10</v>
      </c>
      <c r="C162" s="172" t="s">
        <v>56</v>
      </c>
      <c r="D162" s="167" t="s">
        <v>21</v>
      </c>
      <c r="E162" s="43" t="s">
        <v>21</v>
      </c>
      <c r="F162" s="132" t="s">
        <v>210</v>
      </c>
      <c r="G162" s="62"/>
      <c r="H162" s="118">
        <f>J160</f>
        <v>42796</v>
      </c>
      <c r="I162" s="65"/>
      <c r="J162" s="65">
        <f>H162</f>
        <v>42796</v>
      </c>
      <c r="K162" s="63"/>
      <c r="L162" s="63">
        <f t="shared" si="13"/>
        <v>1</v>
      </c>
      <c r="M162" s="64" t="str">
        <f t="shared" ref="M162:M170" si="19">IFERROR(L162/K162, "")</f>
        <v/>
      </c>
      <c r="N162" s="99"/>
      <c r="O162" s="61"/>
      <c r="P162" s="61"/>
      <c r="Q162" s="61"/>
    </row>
    <row r="163" spans="2:17" s="114" customFormat="1" ht="13.5" customHeight="1">
      <c r="B163" s="170"/>
      <c r="C163" s="173"/>
      <c r="D163" s="168"/>
      <c r="E163" s="141" t="s">
        <v>217</v>
      </c>
      <c r="F163" s="148" t="s">
        <v>218</v>
      </c>
      <c r="G163" s="143"/>
      <c r="H163" s="146">
        <f>J162</f>
        <v>42796</v>
      </c>
      <c r="I163" s="146"/>
      <c r="J163" s="146">
        <f>WORKDAY(H163, 4, 0)</f>
        <v>42802</v>
      </c>
      <c r="K163" s="144"/>
      <c r="L163" s="144">
        <v>5</v>
      </c>
      <c r="M163" s="145" t="s">
        <v>219</v>
      </c>
      <c r="N163" s="147"/>
      <c r="O163" s="142"/>
    </row>
    <row r="164" spans="2:17" ht="13.5" customHeight="1">
      <c r="B164" s="170"/>
      <c r="C164" s="173"/>
      <c r="D164" s="167" t="s">
        <v>25</v>
      </c>
      <c r="E164" s="43" t="s">
        <v>174</v>
      </c>
      <c r="F164" s="132" t="s">
        <v>210</v>
      </c>
      <c r="G164" s="62" t="s">
        <v>86</v>
      </c>
      <c r="H164" s="118">
        <f>WORKDAY(J162, 1, 0)</f>
        <v>42797</v>
      </c>
      <c r="I164" s="65"/>
      <c r="J164" s="65">
        <f>WORKDAY(H164, 2, 0)</f>
        <v>42801</v>
      </c>
      <c r="K164" s="63"/>
      <c r="L164" s="63">
        <f t="shared" si="13"/>
        <v>3</v>
      </c>
      <c r="M164" s="64" t="str">
        <f t="shared" si="19"/>
        <v/>
      </c>
      <c r="N164" s="99"/>
      <c r="O164" s="61"/>
      <c r="P164" s="61"/>
      <c r="Q164" s="61"/>
    </row>
    <row r="165" spans="2:17" ht="13.5" customHeight="1">
      <c r="B165" s="170"/>
      <c r="C165" s="173"/>
      <c r="D165" s="174"/>
      <c r="E165" s="43" t="s">
        <v>176</v>
      </c>
      <c r="F165" s="132" t="s">
        <v>210</v>
      </c>
      <c r="G165" s="62" t="s">
        <v>175</v>
      </c>
      <c r="H165" s="65">
        <f>H164</f>
        <v>42797</v>
      </c>
      <c r="I165" s="65"/>
      <c r="J165" s="65">
        <f>WORKDAY(H165, 2, 0)</f>
        <v>42801</v>
      </c>
      <c r="K165" s="63"/>
      <c r="L165" s="63">
        <f t="shared" si="13"/>
        <v>3</v>
      </c>
      <c r="M165" s="64" t="str">
        <f t="shared" si="19"/>
        <v/>
      </c>
      <c r="N165" s="99"/>
      <c r="O165" s="61"/>
      <c r="P165" s="61"/>
      <c r="Q165" s="61"/>
    </row>
    <row r="166" spans="2:17" ht="13.5" customHeight="1">
      <c r="B166" s="170"/>
      <c r="C166" s="173"/>
      <c r="D166" s="168"/>
      <c r="E166" s="43" t="s">
        <v>26</v>
      </c>
      <c r="F166" s="132" t="s">
        <v>210</v>
      </c>
      <c r="G166" s="62"/>
      <c r="H166" s="65">
        <f>WORKDAY(J165, 1, 0)</f>
        <v>42802</v>
      </c>
      <c r="I166" s="65"/>
      <c r="J166" s="65">
        <f>H166</f>
        <v>42802</v>
      </c>
      <c r="K166" s="63"/>
      <c r="L166" s="63">
        <f t="shared" si="13"/>
        <v>1</v>
      </c>
      <c r="M166" s="64" t="str">
        <f t="shared" si="19"/>
        <v/>
      </c>
      <c r="N166" s="99"/>
      <c r="O166" s="61"/>
      <c r="P166" s="61"/>
      <c r="Q166" s="61"/>
    </row>
    <row r="167" spans="2:17" ht="13.5" customHeight="1">
      <c r="B167" s="170"/>
      <c r="C167" s="173"/>
      <c r="D167" s="167" t="s">
        <v>63</v>
      </c>
      <c r="E167" s="43" t="s">
        <v>80</v>
      </c>
      <c r="F167" s="136" t="s">
        <v>209</v>
      </c>
      <c r="G167" s="62" t="s">
        <v>89</v>
      </c>
      <c r="H167" s="65">
        <f>WORKDAY(J166, 1, 0)</f>
        <v>42803</v>
      </c>
      <c r="I167" s="65"/>
      <c r="J167" s="65">
        <f>WORKDAY(H167, 1, 0)</f>
        <v>42804</v>
      </c>
      <c r="K167" s="63"/>
      <c r="L167" s="63">
        <f t="shared" si="13"/>
        <v>2</v>
      </c>
      <c r="M167" s="64" t="str">
        <f t="shared" si="19"/>
        <v/>
      </c>
      <c r="N167" s="99"/>
      <c r="O167" s="61"/>
      <c r="P167" s="61"/>
      <c r="Q167" s="61"/>
    </row>
    <row r="168" spans="2:17" ht="13.5" customHeight="1">
      <c r="B168" s="170"/>
      <c r="C168" s="173"/>
      <c r="D168" s="174"/>
      <c r="E168" s="43" t="s">
        <v>81</v>
      </c>
      <c r="F168" s="136" t="s">
        <v>209</v>
      </c>
      <c r="G168" s="62" t="s">
        <v>88</v>
      </c>
      <c r="H168" s="65">
        <f>WORKDAY(J167, 1, 0)</f>
        <v>42807</v>
      </c>
      <c r="I168" s="65"/>
      <c r="J168" s="65">
        <f>WORKDAY(H168, 1, 0)</f>
        <v>42808</v>
      </c>
      <c r="K168" s="63"/>
      <c r="L168" s="63">
        <f t="shared" si="13"/>
        <v>2</v>
      </c>
      <c r="M168" s="64" t="str">
        <f t="shared" si="19"/>
        <v/>
      </c>
      <c r="N168" s="99"/>
      <c r="O168" s="61"/>
      <c r="P168" s="61"/>
      <c r="Q168" s="61"/>
    </row>
    <row r="169" spans="2:17" ht="13.5" customHeight="1">
      <c r="B169" s="170"/>
      <c r="C169" s="173"/>
      <c r="D169" s="168"/>
      <c r="E169" s="43" t="s">
        <v>22</v>
      </c>
      <c r="F169" s="136" t="s">
        <v>209</v>
      </c>
      <c r="G169" s="62"/>
      <c r="H169" s="65">
        <f>WORKDAY(J168, 2, 0)</f>
        <v>42810</v>
      </c>
      <c r="I169" s="65"/>
      <c r="J169" s="65">
        <f>H169</f>
        <v>42810</v>
      </c>
      <c r="K169" s="63"/>
      <c r="L169" s="63">
        <f t="shared" si="13"/>
        <v>1</v>
      </c>
      <c r="M169" s="64" t="str">
        <f t="shared" si="19"/>
        <v/>
      </c>
      <c r="N169" s="99"/>
      <c r="O169" s="61"/>
      <c r="P169" s="61"/>
      <c r="Q169" s="61"/>
    </row>
    <row r="170" spans="2:17" ht="13.5" customHeight="1">
      <c r="B170" s="171"/>
      <c r="C170" s="173"/>
      <c r="D170" s="44" t="s">
        <v>23</v>
      </c>
      <c r="E170" s="43" t="s">
        <v>24</v>
      </c>
      <c r="F170" s="136" t="s">
        <v>209</v>
      </c>
      <c r="G170" s="62" t="s">
        <v>82</v>
      </c>
      <c r="H170" s="65">
        <f>WORKDAY(J169, 1, 0)</f>
        <v>42811</v>
      </c>
      <c r="I170" s="65"/>
      <c r="J170" s="65">
        <f>H170</f>
        <v>42811</v>
      </c>
      <c r="K170" s="63"/>
      <c r="L170" s="63">
        <f t="shared" si="13"/>
        <v>1</v>
      </c>
      <c r="M170" s="64" t="str">
        <f t="shared" si="19"/>
        <v/>
      </c>
      <c r="N170" s="99"/>
      <c r="O170" s="61"/>
      <c r="P170" s="61"/>
      <c r="Q170" s="61"/>
    </row>
    <row r="171" spans="2:17" ht="13.5" customHeight="1" thickBot="1">
      <c r="B171" s="14"/>
      <c r="C171" s="28"/>
      <c r="D171" s="32"/>
      <c r="E171" s="33"/>
      <c r="F171" s="134"/>
      <c r="G171" s="34"/>
      <c r="H171" s="30">
        <f>MIN(H162:H170)</f>
        <v>42796</v>
      </c>
      <c r="I171" s="30"/>
      <c r="J171" s="30">
        <f>MAX(J162:J170)</f>
        <v>42811</v>
      </c>
      <c r="K171" s="37" t="str">
        <f>IF(NETWORKDAYS(H171,I171)&gt;0,  NETWORKDAYS(H171,I171), "")</f>
        <v/>
      </c>
      <c r="L171" s="37">
        <f t="shared" si="13"/>
        <v>12</v>
      </c>
      <c r="M171" s="31"/>
      <c r="N171" s="100"/>
      <c r="O171" s="61"/>
      <c r="P171" s="61"/>
      <c r="Q171" s="61"/>
    </row>
    <row r="172" spans="2:17" ht="20.100000000000001" customHeight="1" thickTop="1">
      <c r="B172" s="29"/>
      <c r="C172" s="15"/>
      <c r="D172" s="15"/>
      <c r="E172" s="15"/>
      <c r="F172" s="29"/>
      <c r="G172" s="15"/>
      <c r="H172" s="29"/>
      <c r="I172" s="29"/>
      <c r="J172" s="29"/>
      <c r="K172" s="29"/>
      <c r="L172" s="29">
        <f>SUM(L32,L34,L38,L47,L77,L129,L148,L152,L161,L171)</f>
        <v>231</v>
      </c>
      <c r="M172" s="16"/>
      <c r="N172" s="101"/>
      <c r="O172" s="61"/>
      <c r="P172" s="61"/>
      <c r="Q172" s="61"/>
    </row>
    <row r="173" spans="2:17" ht="13.5" customHeight="1">
      <c r="B173" s="17"/>
    </row>
  </sheetData>
  <mergeCells count="53">
    <mergeCell ref="N24:N26"/>
    <mergeCell ref="D28:D30"/>
    <mergeCell ref="D164:D166"/>
    <mergeCell ref="H24:J25"/>
    <mergeCell ref="K24:K26"/>
    <mergeCell ref="M24:M26"/>
    <mergeCell ref="E24:E26"/>
    <mergeCell ref="F24:F26"/>
    <mergeCell ref="G24:G26"/>
    <mergeCell ref="D70:D72"/>
    <mergeCell ref="D56:D60"/>
    <mergeCell ref="D49:D51"/>
    <mergeCell ref="D54:D55"/>
    <mergeCell ref="D61:D62"/>
    <mergeCell ref="D65:D69"/>
    <mergeCell ref="D132:D137"/>
    <mergeCell ref="B27:B31"/>
    <mergeCell ref="C27:C31"/>
    <mergeCell ref="B24:B26"/>
    <mergeCell ref="C24:C26"/>
    <mergeCell ref="D24:D26"/>
    <mergeCell ref="B35:B37"/>
    <mergeCell ref="C35:C37"/>
    <mergeCell ref="B39:B46"/>
    <mergeCell ref="C39:C46"/>
    <mergeCell ref="B48:B76"/>
    <mergeCell ref="C48:C76"/>
    <mergeCell ref="B78:B128"/>
    <mergeCell ref="C78:C128"/>
    <mergeCell ref="D80:D83"/>
    <mergeCell ref="D84:D86"/>
    <mergeCell ref="D87:D92"/>
    <mergeCell ref="D93:D96"/>
    <mergeCell ref="D97:D101"/>
    <mergeCell ref="D102:D105"/>
    <mergeCell ref="D106:D110"/>
    <mergeCell ref="D111:D118"/>
    <mergeCell ref="D162:D163"/>
    <mergeCell ref="B130:B147"/>
    <mergeCell ref="C130:C147"/>
    <mergeCell ref="D167:D169"/>
    <mergeCell ref="L24:L26"/>
    <mergeCell ref="B149:B151"/>
    <mergeCell ref="C149:C151"/>
    <mergeCell ref="B153:B160"/>
    <mergeCell ref="C153:C160"/>
    <mergeCell ref="B162:B170"/>
    <mergeCell ref="C162:C170"/>
    <mergeCell ref="D120:D123"/>
    <mergeCell ref="D124:D127"/>
    <mergeCell ref="D138:D139"/>
    <mergeCell ref="D140:D143"/>
    <mergeCell ref="D146:D147"/>
  </mergeCells>
  <phoneticPr fontId="30" type="noConversion"/>
  <dataValidations disablePrompts="1" count="1">
    <dataValidation type="list" allowBlank="1" showInputMessage="1" showErrorMessage="1" sqref="M983180:M983191 M852108:M852119 M786572:M786583 M721036:M721047 M655500:M655511 M589964:M589975 M524428:M524439 M458892:M458903 M393356:M393367 M327820:M327831 M262284:M262295 M196748:M196759 M131212:M131223 M65676:M65687 M983193:M983198 M917657:M917662 M852121:M852126 M786585:M786590 M721049:M721054 M655513:M655518 M589977:M589982 M524441:M524446 M458905:M458910 M393369:M393374 M327833:M327838 M262297:M262302 M196761:M196766 M131225:M131230 M65689:M65694 M983200:M983210 M917664:M917674 M852128:M852138 M786592:M786602 M721056:M721066 M655520:M655530 M589984:M589994 M524448:M524458 M458912:M458922 M393376:M393386 M327840:M327850 M262304:M262314 M196768:M196778 M131232:M131242 M65696:M65706 M983128:M983136 M917592:M917600 M852056:M852064 M786520:M786528 M720984:M720992 M655448:M655456 M589912:M589920 M524376:M524384 M458840:M458848 M393304:M393312 M327768:M327776 M262232:M262240 M196696:M196704 M131160:M131168 M65624:M65632 M983138:M983143 M917602:M917607 M852066:M852071 M786530:M786535 M720994:M720999 M655458:M655463 M589922:M589927 M524386:M524391 M458850:M458855 M393314:M393319 M327778:M327783 M262242:M262247 M196706:M196711 M131170:M131175 M65634:M65639 M983145:M983178 M917609:M917642 M852073:M852106 M786537:M786570 M721001:M721034 M655465:M655498 M589929:M589962 M524393:M524426 M458857:M458890 M393321:M393354 M327785:M327818 M262249:M262282 M196713:M196746 M131177:M131210 M65641:M65674 LR65641:LR65674 VN65641:VN65674 AFJ65641:AFJ65674 APF65641:APF65674 AZB65641:AZB65674 BIX65641:BIX65674 BST65641:BST65674 CCP65641:CCP65674 CML65641:CML65674 CWH65641:CWH65674 DGD65641:DGD65674 DPZ65641:DPZ65674 DZV65641:DZV65674 EJR65641:EJR65674 ETN65641:ETN65674 FDJ65641:FDJ65674 FNF65641:FNF65674 FXB65641:FXB65674 GGX65641:GGX65674 GQT65641:GQT65674 HAP65641:HAP65674 HKL65641:HKL65674 HUH65641:HUH65674 IED65641:IED65674 INZ65641:INZ65674 IXV65641:IXV65674 JHR65641:JHR65674 JRN65641:JRN65674 KBJ65641:KBJ65674 KLF65641:KLF65674 KVB65641:KVB65674 LEX65641:LEX65674 LOT65641:LOT65674 LYP65641:LYP65674 MIL65641:MIL65674 MSH65641:MSH65674 NCD65641:NCD65674 NLZ65641:NLZ65674 NVV65641:NVV65674 OFR65641:OFR65674 OPN65641:OPN65674 OZJ65641:OZJ65674 PJF65641:PJF65674 PTB65641:PTB65674 QCX65641:QCX65674 QMT65641:QMT65674 QWP65641:QWP65674 RGL65641:RGL65674 RQH65641:RQH65674 SAD65641:SAD65674 SJZ65641:SJZ65674 STV65641:STV65674 TDR65641:TDR65674 TNN65641:TNN65674 TXJ65641:TXJ65674 UHF65641:UHF65674 URB65641:URB65674 VAX65641:VAX65674 VKT65641:VKT65674 VUP65641:VUP65674 WEL65641:WEL65674 WOH65641:WOH65674 BV131177:BV131210 LR131177:LR131210 VN131177:VN131210 AFJ131177:AFJ131210 APF131177:APF131210 AZB131177:AZB131210 BIX131177:BIX131210 BST131177:BST131210 CCP131177:CCP131210 CML131177:CML131210 CWH131177:CWH131210 DGD131177:DGD131210 DPZ131177:DPZ131210 DZV131177:DZV131210 EJR131177:EJR131210 ETN131177:ETN131210 FDJ131177:FDJ131210 FNF131177:FNF131210 FXB131177:FXB131210 GGX131177:GGX131210 GQT131177:GQT131210 HAP131177:HAP131210 HKL131177:HKL131210 HUH131177:HUH131210 IED131177:IED131210 INZ131177:INZ131210 IXV131177:IXV131210 JHR131177:JHR131210 JRN131177:JRN131210 KBJ131177:KBJ131210 KLF131177:KLF131210 KVB131177:KVB131210 LEX131177:LEX131210 LOT131177:LOT131210 LYP131177:LYP131210 MIL131177:MIL131210 MSH131177:MSH131210 NCD131177:NCD131210 NLZ131177:NLZ131210 NVV131177:NVV131210 OFR131177:OFR131210 OPN131177:OPN131210 OZJ131177:OZJ131210 PJF131177:PJF131210 PTB131177:PTB131210 QCX131177:QCX131210 QMT131177:QMT131210 QWP131177:QWP131210 RGL131177:RGL131210 RQH131177:RQH131210 SAD131177:SAD131210 SJZ131177:SJZ131210 STV131177:STV131210 TDR131177:TDR131210 TNN131177:TNN131210 TXJ131177:TXJ131210 UHF131177:UHF131210 URB131177:URB131210 VAX131177:VAX131210 VKT131177:VKT131210 VUP131177:VUP131210 WEL131177:WEL131210 WOH131177:WOH131210 BV196713:BV196746 LR196713:LR196746 VN196713:VN196746 AFJ196713:AFJ196746 APF196713:APF196746 AZB196713:AZB196746 BIX196713:BIX196746 BST196713:BST196746 CCP196713:CCP196746 CML196713:CML196746 CWH196713:CWH196746 DGD196713:DGD196746 DPZ196713:DPZ196746 DZV196713:DZV196746 EJR196713:EJR196746 ETN196713:ETN196746 FDJ196713:FDJ196746 FNF196713:FNF196746 FXB196713:FXB196746 GGX196713:GGX196746 GQT196713:GQT196746 HAP196713:HAP196746 HKL196713:HKL196746 HUH196713:HUH196746 IED196713:IED196746 INZ196713:INZ196746 IXV196713:IXV196746 JHR196713:JHR196746 JRN196713:JRN196746 KBJ196713:KBJ196746 KLF196713:KLF196746 KVB196713:KVB196746 LEX196713:LEX196746 LOT196713:LOT196746 LYP196713:LYP196746 MIL196713:MIL196746 MSH196713:MSH196746 NCD196713:NCD196746 NLZ196713:NLZ196746 NVV196713:NVV196746 OFR196713:OFR196746 OPN196713:OPN196746 OZJ196713:OZJ196746 PJF196713:PJF196746 PTB196713:PTB196746 QCX196713:QCX196746 QMT196713:QMT196746 QWP196713:QWP196746 RGL196713:RGL196746 RQH196713:RQH196746 SAD196713:SAD196746 SJZ196713:SJZ196746 STV196713:STV196746 TDR196713:TDR196746 TNN196713:TNN196746 TXJ196713:TXJ196746 UHF196713:UHF196746 URB196713:URB196746 VAX196713:VAX196746 VKT196713:VKT196746 VUP196713:VUP196746 WEL196713:WEL196746 WOH196713:WOH196746 BV262249:BV262282 LR262249:LR262282 VN262249:VN262282 AFJ262249:AFJ262282 APF262249:APF262282 AZB262249:AZB262282 BIX262249:BIX262282 BST262249:BST262282 CCP262249:CCP262282 CML262249:CML262282 CWH262249:CWH262282 DGD262249:DGD262282 DPZ262249:DPZ262282 DZV262249:DZV262282 EJR262249:EJR262282 ETN262249:ETN262282 FDJ262249:FDJ262282 FNF262249:FNF262282 FXB262249:FXB262282 GGX262249:GGX262282 GQT262249:GQT262282 HAP262249:HAP262282 HKL262249:HKL262282 HUH262249:HUH262282 IED262249:IED262282 INZ262249:INZ262282 IXV262249:IXV262282 JHR262249:JHR262282 JRN262249:JRN262282 KBJ262249:KBJ262282 KLF262249:KLF262282 KVB262249:KVB262282 LEX262249:LEX262282 LOT262249:LOT262282 LYP262249:LYP262282 MIL262249:MIL262282 MSH262249:MSH262282 NCD262249:NCD262282 NLZ262249:NLZ262282 NVV262249:NVV262282 OFR262249:OFR262282 OPN262249:OPN262282 OZJ262249:OZJ262282 PJF262249:PJF262282 PTB262249:PTB262282 QCX262249:QCX262282 QMT262249:QMT262282 QWP262249:QWP262282 RGL262249:RGL262282 RQH262249:RQH262282 SAD262249:SAD262282 SJZ262249:SJZ262282 STV262249:STV262282 TDR262249:TDR262282 TNN262249:TNN262282 TXJ262249:TXJ262282 UHF262249:UHF262282 URB262249:URB262282 VAX262249:VAX262282 VKT262249:VKT262282 VUP262249:VUP262282 WEL262249:WEL262282 WOH262249:WOH262282 BV327785:BV327818 LR327785:LR327818 VN327785:VN327818 AFJ327785:AFJ327818 APF327785:APF327818 AZB327785:AZB327818 BIX327785:BIX327818 BST327785:BST327818 CCP327785:CCP327818 CML327785:CML327818 CWH327785:CWH327818 DGD327785:DGD327818 DPZ327785:DPZ327818 DZV327785:DZV327818 EJR327785:EJR327818 ETN327785:ETN327818 FDJ327785:FDJ327818 FNF327785:FNF327818 FXB327785:FXB327818 GGX327785:GGX327818 GQT327785:GQT327818 HAP327785:HAP327818 HKL327785:HKL327818 HUH327785:HUH327818 IED327785:IED327818 INZ327785:INZ327818 IXV327785:IXV327818 JHR327785:JHR327818 JRN327785:JRN327818 KBJ327785:KBJ327818 KLF327785:KLF327818 KVB327785:KVB327818 LEX327785:LEX327818 LOT327785:LOT327818 LYP327785:LYP327818 MIL327785:MIL327818 MSH327785:MSH327818 NCD327785:NCD327818 NLZ327785:NLZ327818 NVV327785:NVV327818 OFR327785:OFR327818 OPN327785:OPN327818 OZJ327785:OZJ327818 PJF327785:PJF327818 PTB327785:PTB327818 QCX327785:QCX327818 QMT327785:QMT327818 QWP327785:QWP327818 RGL327785:RGL327818 RQH327785:RQH327818 SAD327785:SAD327818 SJZ327785:SJZ327818 STV327785:STV327818 TDR327785:TDR327818 TNN327785:TNN327818 TXJ327785:TXJ327818 UHF327785:UHF327818 URB327785:URB327818 VAX327785:VAX327818 VKT327785:VKT327818 VUP327785:VUP327818 WEL327785:WEL327818 WOH327785:WOH327818 BV393321:BV393354 LR393321:LR393354 VN393321:VN393354 AFJ393321:AFJ393354 APF393321:APF393354 AZB393321:AZB393354 BIX393321:BIX393354 BST393321:BST393354 CCP393321:CCP393354 CML393321:CML393354 CWH393321:CWH393354 DGD393321:DGD393354 DPZ393321:DPZ393354 DZV393321:DZV393354 EJR393321:EJR393354 ETN393321:ETN393354 FDJ393321:FDJ393354 FNF393321:FNF393354 FXB393321:FXB393354 GGX393321:GGX393354 GQT393321:GQT393354 HAP393321:HAP393354 HKL393321:HKL393354 HUH393321:HUH393354 IED393321:IED393354 INZ393321:INZ393354 IXV393321:IXV393354 JHR393321:JHR393354 JRN393321:JRN393354 KBJ393321:KBJ393354 KLF393321:KLF393354 KVB393321:KVB393354 LEX393321:LEX393354 LOT393321:LOT393354 LYP393321:LYP393354 MIL393321:MIL393354 MSH393321:MSH393354 NCD393321:NCD393354 NLZ393321:NLZ393354 NVV393321:NVV393354 OFR393321:OFR393354 OPN393321:OPN393354 OZJ393321:OZJ393354 PJF393321:PJF393354 PTB393321:PTB393354 QCX393321:QCX393354 QMT393321:QMT393354 QWP393321:QWP393354 RGL393321:RGL393354 RQH393321:RQH393354 SAD393321:SAD393354 SJZ393321:SJZ393354 STV393321:STV393354 TDR393321:TDR393354 TNN393321:TNN393354 TXJ393321:TXJ393354 UHF393321:UHF393354 URB393321:URB393354 VAX393321:VAX393354 VKT393321:VKT393354 VUP393321:VUP393354 WEL393321:WEL393354 WOH393321:WOH393354 BV458857:BV458890 LR458857:LR458890 VN458857:VN458890 AFJ458857:AFJ458890 APF458857:APF458890 AZB458857:AZB458890 BIX458857:BIX458890 BST458857:BST458890 CCP458857:CCP458890 CML458857:CML458890 CWH458857:CWH458890 DGD458857:DGD458890 DPZ458857:DPZ458890 DZV458857:DZV458890 EJR458857:EJR458890 ETN458857:ETN458890 FDJ458857:FDJ458890 FNF458857:FNF458890 FXB458857:FXB458890 GGX458857:GGX458890 GQT458857:GQT458890 HAP458857:HAP458890 HKL458857:HKL458890 HUH458857:HUH458890 IED458857:IED458890 INZ458857:INZ458890 IXV458857:IXV458890 JHR458857:JHR458890 JRN458857:JRN458890 KBJ458857:KBJ458890 KLF458857:KLF458890 KVB458857:KVB458890 LEX458857:LEX458890 LOT458857:LOT458890 LYP458857:LYP458890 MIL458857:MIL458890 MSH458857:MSH458890 NCD458857:NCD458890 NLZ458857:NLZ458890 NVV458857:NVV458890 OFR458857:OFR458890 OPN458857:OPN458890 OZJ458857:OZJ458890 PJF458857:PJF458890 PTB458857:PTB458890 QCX458857:QCX458890 QMT458857:QMT458890 QWP458857:QWP458890 RGL458857:RGL458890 RQH458857:RQH458890 SAD458857:SAD458890 SJZ458857:SJZ458890 STV458857:STV458890 TDR458857:TDR458890 TNN458857:TNN458890 TXJ458857:TXJ458890 UHF458857:UHF458890 URB458857:URB458890 VAX458857:VAX458890 VKT458857:VKT458890 VUP458857:VUP458890 WEL458857:WEL458890 WOH458857:WOH458890 BV524393:BV524426 LR524393:LR524426 VN524393:VN524426 AFJ524393:AFJ524426 APF524393:APF524426 AZB524393:AZB524426 BIX524393:BIX524426 BST524393:BST524426 CCP524393:CCP524426 CML524393:CML524426 CWH524393:CWH524426 DGD524393:DGD524426 DPZ524393:DPZ524426 DZV524393:DZV524426 EJR524393:EJR524426 ETN524393:ETN524426 FDJ524393:FDJ524426 FNF524393:FNF524426 FXB524393:FXB524426 GGX524393:GGX524426 GQT524393:GQT524426 HAP524393:HAP524426 HKL524393:HKL524426 HUH524393:HUH524426 IED524393:IED524426 INZ524393:INZ524426 IXV524393:IXV524426 JHR524393:JHR524426 JRN524393:JRN524426 KBJ524393:KBJ524426 KLF524393:KLF524426 KVB524393:KVB524426 LEX524393:LEX524426 LOT524393:LOT524426 LYP524393:LYP524426 MIL524393:MIL524426 MSH524393:MSH524426 NCD524393:NCD524426 NLZ524393:NLZ524426 NVV524393:NVV524426 OFR524393:OFR524426 OPN524393:OPN524426 OZJ524393:OZJ524426 PJF524393:PJF524426 PTB524393:PTB524426 QCX524393:QCX524426 QMT524393:QMT524426 QWP524393:QWP524426 RGL524393:RGL524426 RQH524393:RQH524426 SAD524393:SAD524426 SJZ524393:SJZ524426 STV524393:STV524426 TDR524393:TDR524426 TNN524393:TNN524426 TXJ524393:TXJ524426 UHF524393:UHF524426 URB524393:URB524426 VAX524393:VAX524426 VKT524393:VKT524426 VUP524393:VUP524426 WEL524393:WEL524426 WOH524393:WOH524426 BV589929:BV589962 LR589929:LR589962 VN589929:VN589962 AFJ589929:AFJ589962 APF589929:APF589962 AZB589929:AZB589962 BIX589929:BIX589962 BST589929:BST589962 CCP589929:CCP589962 CML589929:CML589962 CWH589929:CWH589962 DGD589929:DGD589962 DPZ589929:DPZ589962 DZV589929:DZV589962 EJR589929:EJR589962 ETN589929:ETN589962 FDJ589929:FDJ589962 FNF589929:FNF589962 FXB589929:FXB589962 GGX589929:GGX589962 GQT589929:GQT589962 HAP589929:HAP589962 HKL589929:HKL589962 HUH589929:HUH589962 IED589929:IED589962 INZ589929:INZ589962 IXV589929:IXV589962 JHR589929:JHR589962 JRN589929:JRN589962 KBJ589929:KBJ589962 KLF589929:KLF589962 KVB589929:KVB589962 LEX589929:LEX589962 LOT589929:LOT589962 LYP589929:LYP589962 MIL589929:MIL589962 MSH589929:MSH589962 NCD589929:NCD589962 NLZ589929:NLZ589962 NVV589929:NVV589962 OFR589929:OFR589962 OPN589929:OPN589962 OZJ589929:OZJ589962 PJF589929:PJF589962 PTB589929:PTB589962 QCX589929:QCX589962 QMT589929:QMT589962 QWP589929:QWP589962 RGL589929:RGL589962 RQH589929:RQH589962 SAD589929:SAD589962 SJZ589929:SJZ589962 STV589929:STV589962 TDR589929:TDR589962 TNN589929:TNN589962 TXJ589929:TXJ589962 UHF589929:UHF589962 URB589929:URB589962 VAX589929:VAX589962 VKT589929:VKT589962 VUP589929:VUP589962 WEL589929:WEL589962 WOH589929:WOH589962 BV655465:BV655498 LR655465:LR655498 VN655465:VN655498 AFJ655465:AFJ655498 APF655465:APF655498 AZB655465:AZB655498 BIX655465:BIX655498 BST655465:BST655498 CCP655465:CCP655498 CML655465:CML655498 CWH655465:CWH655498 DGD655465:DGD655498 DPZ655465:DPZ655498 DZV655465:DZV655498 EJR655465:EJR655498 ETN655465:ETN655498 FDJ655465:FDJ655498 FNF655465:FNF655498 FXB655465:FXB655498 GGX655465:GGX655498 GQT655465:GQT655498 HAP655465:HAP655498 HKL655465:HKL655498 HUH655465:HUH655498 IED655465:IED655498 INZ655465:INZ655498 IXV655465:IXV655498 JHR655465:JHR655498 JRN655465:JRN655498 KBJ655465:KBJ655498 KLF655465:KLF655498 KVB655465:KVB655498 LEX655465:LEX655498 LOT655465:LOT655498 LYP655465:LYP655498 MIL655465:MIL655498 MSH655465:MSH655498 NCD655465:NCD655498 NLZ655465:NLZ655498 NVV655465:NVV655498 OFR655465:OFR655498 OPN655465:OPN655498 OZJ655465:OZJ655498 PJF655465:PJF655498 PTB655465:PTB655498 QCX655465:QCX655498 QMT655465:QMT655498 QWP655465:QWP655498 RGL655465:RGL655498 RQH655465:RQH655498 SAD655465:SAD655498 SJZ655465:SJZ655498 STV655465:STV655498 TDR655465:TDR655498 TNN655465:TNN655498 TXJ655465:TXJ655498 UHF655465:UHF655498 URB655465:URB655498 VAX655465:VAX655498 VKT655465:VKT655498 VUP655465:VUP655498 WEL655465:WEL655498 WOH655465:WOH655498 BV721001:BV721034 LR721001:LR721034 VN721001:VN721034 AFJ721001:AFJ721034 APF721001:APF721034 AZB721001:AZB721034 BIX721001:BIX721034 BST721001:BST721034 CCP721001:CCP721034 CML721001:CML721034 CWH721001:CWH721034 DGD721001:DGD721034 DPZ721001:DPZ721034 DZV721001:DZV721034 EJR721001:EJR721034 ETN721001:ETN721034 FDJ721001:FDJ721034 FNF721001:FNF721034 FXB721001:FXB721034 GGX721001:GGX721034 GQT721001:GQT721034 HAP721001:HAP721034 HKL721001:HKL721034 HUH721001:HUH721034 IED721001:IED721034 INZ721001:INZ721034 IXV721001:IXV721034 JHR721001:JHR721034 JRN721001:JRN721034 KBJ721001:KBJ721034 KLF721001:KLF721034 KVB721001:KVB721034 LEX721001:LEX721034 LOT721001:LOT721034 LYP721001:LYP721034 MIL721001:MIL721034 MSH721001:MSH721034 NCD721001:NCD721034 NLZ721001:NLZ721034 NVV721001:NVV721034 OFR721001:OFR721034 OPN721001:OPN721034 OZJ721001:OZJ721034 PJF721001:PJF721034 PTB721001:PTB721034 QCX721001:QCX721034 QMT721001:QMT721034 QWP721001:QWP721034 RGL721001:RGL721034 RQH721001:RQH721034 SAD721001:SAD721034 SJZ721001:SJZ721034 STV721001:STV721034 TDR721001:TDR721034 TNN721001:TNN721034 TXJ721001:TXJ721034 UHF721001:UHF721034 URB721001:URB721034 VAX721001:VAX721034 VKT721001:VKT721034 VUP721001:VUP721034 WEL721001:WEL721034 WOH721001:WOH721034 BV786537:BV786570 LR786537:LR786570 VN786537:VN786570 AFJ786537:AFJ786570 APF786537:APF786570 AZB786537:AZB786570 BIX786537:BIX786570 BST786537:BST786570 CCP786537:CCP786570 CML786537:CML786570 CWH786537:CWH786570 DGD786537:DGD786570 DPZ786537:DPZ786570 DZV786537:DZV786570 EJR786537:EJR786570 ETN786537:ETN786570 FDJ786537:FDJ786570 FNF786537:FNF786570 FXB786537:FXB786570 GGX786537:GGX786570 GQT786537:GQT786570 HAP786537:HAP786570 HKL786537:HKL786570 HUH786537:HUH786570 IED786537:IED786570 INZ786537:INZ786570 IXV786537:IXV786570 JHR786537:JHR786570 JRN786537:JRN786570 KBJ786537:KBJ786570 KLF786537:KLF786570 KVB786537:KVB786570 LEX786537:LEX786570 LOT786537:LOT786570 LYP786537:LYP786570 MIL786537:MIL786570 MSH786537:MSH786570 NCD786537:NCD786570 NLZ786537:NLZ786570 NVV786537:NVV786570 OFR786537:OFR786570 OPN786537:OPN786570 OZJ786537:OZJ786570 PJF786537:PJF786570 PTB786537:PTB786570 QCX786537:QCX786570 QMT786537:QMT786570 QWP786537:QWP786570 RGL786537:RGL786570 RQH786537:RQH786570 SAD786537:SAD786570 SJZ786537:SJZ786570 STV786537:STV786570 TDR786537:TDR786570 TNN786537:TNN786570 TXJ786537:TXJ786570 UHF786537:UHF786570 URB786537:URB786570 VAX786537:VAX786570 VKT786537:VKT786570 VUP786537:VUP786570 WEL786537:WEL786570 WOH786537:WOH786570 BV852073:BV852106 LR852073:LR852106 VN852073:VN852106 AFJ852073:AFJ852106 APF852073:APF852106 AZB852073:AZB852106 BIX852073:BIX852106 BST852073:BST852106 CCP852073:CCP852106 CML852073:CML852106 CWH852073:CWH852106 DGD852073:DGD852106 DPZ852073:DPZ852106 DZV852073:DZV852106 EJR852073:EJR852106 ETN852073:ETN852106 FDJ852073:FDJ852106 FNF852073:FNF852106 FXB852073:FXB852106 GGX852073:GGX852106 GQT852073:GQT852106 HAP852073:HAP852106 HKL852073:HKL852106 HUH852073:HUH852106 IED852073:IED852106 INZ852073:INZ852106 IXV852073:IXV852106 JHR852073:JHR852106 JRN852073:JRN852106 KBJ852073:KBJ852106 KLF852073:KLF852106 KVB852073:KVB852106 LEX852073:LEX852106 LOT852073:LOT852106 LYP852073:LYP852106 MIL852073:MIL852106 MSH852073:MSH852106 NCD852073:NCD852106 NLZ852073:NLZ852106 NVV852073:NVV852106 OFR852073:OFR852106 OPN852073:OPN852106 OZJ852073:OZJ852106 PJF852073:PJF852106 PTB852073:PTB852106 QCX852073:QCX852106 QMT852073:QMT852106 QWP852073:QWP852106 RGL852073:RGL852106 RQH852073:RQH852106 SAD852073:SAD852106 SJZ852073:SJZ852106 STV852073:STV852106 TDR852073:TDR852106 TNN852073:TNN852106 TXJ852073:TXJ852106 UHF852073:UHF852106 URB852073:URB852106 VAX852073:VAX852106 VKT852073:VKT852106 VUP852073:VUP852106 WEL852073:WEL852106 WOH852073:WOH852106 BV917609:BV917642 LR917609:LR917642 VN917609:VN917642 AFJ917609:AFJ917642 APF917609:APF917642 AZB917609:AZB917642 BIX917609:BIX917642 BST917609:BST917642 CCP917609:CCP917642 CML917609:CML917642 CWH917609:CWH917642 DGD917609:DGD917642 DPZ917609:DPZ917642 DZV917609:DZV917642 EJR917609:EJR917642 ETN917609:ETN917642 FDJ917609:FDJ917642 FNF917609:FNF917642 FXB917609:FXB917642 GGX917609:GGX917642 GQT917609:GQT917642 HAP917609:HAP917642 HKL917609:HKL917642 HUH917609:HUH917642 IED917609:IED917642 INZ917609:INZ917642 IXV917609:IXV917642 JHR917609:JHR917642 JRN917609:JRN917642 KBJ917609:KBJ917642 KLF917609:KLF917642 KVB917609:KVB917642 LEX917609:LEX917642 LOT917609:LOT917642 LYP917609:LYP917642 MIL917609:MIL917642 MSH917609:MSH917642 NCD917609:NCD917642 NLZ917609:NLZ917642 NVV917609:NVV917642 OFR917609:OFR917642 OPN917609:OPN917642 OZJ917609:OZJ917642 PJF917609:PJF917642 PTB917609:PTB917642 QCX917609:QCX917642 QMT917609:QMT917642 QWP917609:QWP917642 RGL917609:RGL917642 RQH917609:RQH917642 SAD917609:SAD917642 SJZ917609:SJZ917642 STV917609:STV917642 TDR917609:TDR917642 TNN917609:TNN917642 TXJ917609:TXJ917642 UHF917609:UHF917642 URB917609:URB917642 VAX917609:VAX917642 VKT917609:VKT917642 VUP917609:VUP917642 WEL917609:WEL917642 WOH917609:WOH917642 BV983145:BV983178 LR983145:LR983178 VN983145:VN983178 AFJ983145:AFJ983178 APF983145:APF983178 AZB983145:AZB983178 BIX983145:BIX983178 BST983145:BST983178 CCP983145:CCP983178 CML983145:CML983178 CWH983145:CWH983178 DGD983145:DGD983178 DPZ983145:DPZ983178 DZV983145:DZV983178 EJR983145:EJR983178 ETN983145:ETN983178 FDJ983145:FDJ983178 FNF983145:FNF983178 FXB983145:FXB983178 GGX983145:GGX983178 GQT983145:GQT983178 HAP983145:HAP983178 HKL983145:HKL983178 HUH983145:HUH983178 IED983145:IED983178 INZ983145:INZ983178 IXV983145:IXV983178 JHR983145:JHR983178 JRN983145:JRN983178 KBJ983145:KBJ983178 KLF983145:KLF983178 KVB983145:KVB983178 LEX983145:LEX983178 LOT983145:LOT983178 LYP983145:LYP983178 MIL983145:MIL983178 MSH983145:MSH983178 NCD983145:NCD983178 NLZ983145:NLZ983178 NVV983145:NVV983178 OFR983145:OFR983178 OPN983145:OPN983178 OZJ983145:OZJ983178 PJF983145:PJF983178 PTB983145:PTB983178 QCX983145:QCX983178 QMT983145:QMT983178 QWP983145:QWP983178 RGL983145:RGL983178 RQH983145:RQH983178 SAD983145:SAD983178 SJZ983145:SJZ983178 STV983145:STV983178 TDR983145:TDR983178 TNN983145:TNN983178 TXJ983145:TXJ983178 UHF983145:UHF983178 URB983145:URB983178 VAX983145:VAX983178 VKT983145:VKT983178 VUP983145:VUP983178 WEL983145:WEL983178 WOH983145:WOH983178 BV65634:BV65639 LR65634:LR65639 VN65634:VN65639 AFJ65634:AFJ65639 APF65634:APF65639 AZB65634:AZB65639 BIX65634:BIX65639 BST65634:BST65639 CCP65634:CCP65639 CML65634:CML65639 CWH65634:CWH65639 DGD65634:DGD65639 DPZ65634:DPZ65639 DZV65634:DZV65639 EJR65634:EJR65639 ETN65634:ETN65639 FDJ65634:FDJ65639 FNF65634:FNF65639 FXB65634:FXB65639 GGX65634:GGX65639 GQT65634:GQT65639 HAP65634:HAP65639 HKL65634:HKL65639 HUH65634:HUH65639 IED65634:IED65639 INZ65634:INZ65639 IXV65634:IXV65639 JHR65634:JHR65639 JRN65634:JRN65639 KBJ65634:KBJ65639 KLF65634:KLF65639 KVB65634:KVB65639 LEX65634:LEX65639 LOT65634:LOT65639 LYP65634:LYP65639 MIL65634:MIL65639 MSH65634:MSH65639 NCD65634:NCD65639 NLZ65634:NLZ65639 NVV65634:NVV65639 OFR65634:OFR65639 OPN65634:OPN65639 OZJ65634:OZJ65639 PJF65634:PJF65639 PTB65634:PTB65639 QCX65634:QCX65639 QMT65634:QMT65639 QWP65634:QWP65639 RGL65634:RGL65639 RQH65634:RQH65639 SAD65634:SAD65639 SJZ65634:SJZ65639 STV65634:STV65639 TDR65634:TDR65639 TNN65634:TNN65639 TXJ65634:TXJ65639 UHF65634:UHF65639 URB65634:URB65639 VAX65634:VAX65639 VKT65634:VKT65639 VUP65634:VUP65639 WEL65634:WEL65639 WOH65634:WOH65639 BV131170:BV131175 LR131170:LR131175 VN131170:VN131175 AFJ131170:AFJ131175 APF131170:APF131175 AZB131170:AZB131175 BIX131170:BIX131175 BST131170:BST131175 CCP131170:CCP131175 CML131170:CML131175 CWH131170:CWH131175 DGD131170:DGD131175 DPZ131170:DPZ131175 DZV131170:DZV131175 EJR131170:EJR131175 ETN131170:ETN131175 FDJ131170:FDJ131175 FNF131170:FNF131175 FXB131170:FXB131175 GGX131170:GGX131175 GQT131170:GQT131175 HAP131170:HAP131175 HKL131170:HKL131175 HUH131170:HUH131175 IED131170:IED131175 INZ131170:INZ131175 IXV131170:IXV131175 JHR131170:JHR131175 JRN131170:JRN131175 KBJ131170:KBJ131175 KLF131170:KLF131175 KVB131170:KVB131175 LEX131170:LEX131175 LOT131170:LOT131175 LYP131170:LYP131175 MIL131170:MIL131175 MSH131170:MSH131175 NCD131170:NCD131175 NLZ131170:NLZ131175 NVV131170:NVV131175 OFR131170:OFR131175 OPN131170:OPN131175 OZJ131170:OZJ131175 PJF131170:PJF131175 PTB131170:PTB131175 QCX131170:QCX131175 QMT131170:QMT131175 QWP131170:QWP131175 RGL131170:RGL131175 RQH131170:RQH131175 SAD131170:SAD131175 SJZ131170:SJZ131175 STV131170:STV131175 TDR131170:TDR131175 TNN131170:TNN131175 TXJ131170:TXJ131175 UHF131170:UHF131175 URB131170:URB131175 VAX131170:VAX131175 VKT131170:VKT131175 VUP131170:VUP131175 WEL131170:WEL131175 WOH131170:WOH131175 BV196706:BV196711 LR196706:LR196711 VN196706:VN196711 AFJ196706:AFJ196711 APF196706:APF196711 AZB196706:AZB196711 BIX196706:BIX196711 BST196706:BST196711 CCP196706:CCP196711 CML196706:CML196711 CWH196706:CWH196711 DGD196706:DGD196711 DPZ196706:DPZ196711 DZV196706:DZV196711 EJR196706:EJR196711 ETN196706:ETN196711 FDJ196706:FDJ196711 FNF196706:FNF196711 FXB196706:FXB196711 GGX196706:GGX196711 GQT196706:GQT196711 HAP196706:HAP196711 HKL196706:HKL196711 HUH196706:HUH196711 IED196706:IED196711 INZ196706:INZ196711 IXV196706:IXV196711 JHR196706:JHR196711 JRN196706:JRN196711 KBJ196706:KBJ196711 KLF196706:KLF196711 KVB196706:KVB196711 LEX196706:LEX196711 LOT196706:LOT196711 LYP196706:LYP196711 MIL196706:MIL196711 MSH196706:MSH196711 NCD196706:NCD196711 NLZ196706:NLZ196711 NVV196706:NVV196711 OFR196706:OFR196711 OPN196706:OPN196711 OZJ196706:OZJ196711 PJF196706:PJF196711 PTB196706:PTB196711 QCX196706:QCX196711 QMT196706:QMT196711 QWP196706:QWP196711 RGL196706:RGL196711 RQH196706:RQH196711 SAD196706:SAD196711 SJZ196706:SJZ196711 STV196706:STV196711 TDR196706:TDR196711 TNN196706:TNN196711 TXJ196706:TXJ196711 UHF196706:UHF196711 URB196706:URB196711 VAX196706:VAX196711 VKT196706:VKT196711 VUP196706:VUP196711 WEL196706:WEL196711 WOH196706:WOH196711 BV262242:BV262247 LR262242:LR262247 VN262242:VN262247 AFJ262242:AFJ262247 APF262242:APF262247 AZB262242:AZB262247 BIX262242:BIX262247 BST262242:BST262247 CCP262242:CCP262247 CML262242:CML262247 CWH262242:CWH262247 DGD262242:DGD262247 DPZ262242:DPZ262247 DZV262242:DZV262247 EJR262242:EJR262247 ETN262242:ETN262247 FDJ262242:FDJ262247 FNF262242:FNF262247 FXB262242:FXB262247 GGX262242:GGX262247 GQT262242:GQT262247 HAP262242:HAP262247 HKL262242:HKL262247 HUH262242:HUH262247 IED262242:IED262247 INZ262242:INZ262247 IXV262242:IXV262247 JHR262242:JHR262247 JRN262242:JRN262247 KBJ262242:KBJ262247 KLF262242:KLF262247 KVB262242:KVB262247 LEX262242:LEX262247 LOT262242:LOT262247 LYP262242:LYP262247 MIL262242:MIL262247 MSH262242:MSH262247 NCD262242:NCD262247 NLZ262242:NLZ262247 NVV262242:NVV262247 OFR262242:OFR262247 OPN262242:OPN262247 OZJ262242:OZJ262247 PJF262242:PJF262247 PTB262242:PTB262247 QCX262242:QCX262247 QMT262242:QMT262247 QWP262242:QWP262247 RGL262242:RGL262247 RQH262242:RQH262247 SAD262242:SAD262247 SJZ262242:SJZ262247 STV262242:STV262247 TDR262242:TDR262247 TNN262242:TNN262247 TXJ262242:TXJ262247 UHF262242:UHF262247 URB262242:URB262247 VAX262242:VAX262247 VKT262242:VKT262247 VUP262242:VUP262247 WEL262242:WEL262247 WOH262242:WOH262247 BV327778:BV327783 LR327778:LR327783 VN327778:VN327783 AFJ327778:AFJ327783 APF327778:APF327783 AZB327778:AZB327783 BIX327778:BIX327783 BST327778:BST327783 CCP327778:CCP327783 CML327778:CML327783 CWH327778:CWH327783 DGD327778:DGD327783 DPZ327778:DPZ327783 DZV327778:DZV327783 EJR327778:EJR327783 ETN327778:ETN327783 FDJ327778:FDJ327783 FNF327778:FNF327783 FXB327778:FXB327783 GGX327778:GGX327783 GQT327778:GQT327783 HAP327778:HAP327783 HKL327778:HKL327783 HUH327778:HUH327783 IED327778:IED327783 INZ327778:INZ327783 IXV327778:IXV327783 JHR327778:JHR327783 JRN327778:JRN327783 KBJ327778:KBJ327783 KLF327778:KLF327783 KVB327778:KVB327783 LEX327778:LEX327783 LOT327778:LOT327783 LYP327778:LYP327783 MIL327778:MIL327783 MSH327778:MSH327783 NCD327778:NCD327783 NLZ327778:NLZ327783 NVV327778:NVV327783 OFR327778:OFR327783 OPN327778:OPN327783 OZJ327778:OZJ327783 PJF327778:PJF327783 PTB327778:PTB327783 QCX327778:QCX327783 QMT327778:QMT327783 QWP327778:QWP327783 RGL327778:RGL327783 RQH327778:RQH327783 SAD327778:SAD327783 SJZ327778:SJZ327783 STV327778:STV327783 TDR327778:TDR327783 TNN327778:TNN327783 TXJ327778:TXJ327783 UHF327778:UHF327783 URB327778:URB327783 VAX327778:VAX327783 VKT327778:VKT327783 VUP327778:VUP327783 WEL327778:WEL327783 WOH327778:WOH327783 BV393314:BV393319 LR393314:LR393319 VN393314:VN393319 AFJ393314:AFJ393319 APF393314:APF393319 AZB393314:AZB393319 BIX393314:BIX393319 BST393314:BST393319 CCP393314:CCP393319 CML393314:CML393319 CWH393314:CWH393319 DGD393314:DGD393319 DPZ393314:DPZ393319 DZV393314:DZV393319 EJR393314:EJR393319 ETN393314:ETN393319 FDJ393314:FDJ393319 FNF393314:FNF393319 FXB393314:FXB393319 GGX393314:GGX393319 GQT393314:GQT393319 HAP393314:HAP393319 HKL393314:HKL393319 HUH393314:HUH393319 IED393314:IED393319 INZ393314:INZ393319 IXV393314:IXV393319 JHR393314:JHR393319 JRN393314:JRN393319 KBJ393314:KBJ393319 KLF393314:KLF393319 KVB393314:KVB393319 LEX393314:LEX393319 LOT393314:LOT393319 LYP393314:LYP393319 MIL393314:MIL393319 MSH393314:MSH393319 NCD393314:NCD393319 NLZ393314:NLZ393319 NVV393314:NVV393319 OFR393314:OFR393319 OPN393314:OPN393319 OZJ393314:OZJ393319 PJF393314:PJF393319 PTB393314:PTB393319 QCX393314:QCX393319 QMT393314:QMT393319 QWP393314:QWP393319 RGL393314:RGL393319 RQH393314:RQH393319 SAD393314:SAD393319 SJZ393314:SJZ393319 STV393314:STV393319 TDR393314:TDR393319 TNN393314:TNN393319 TXJ393314:TXJ393319 UHF393314:UHF393319 URB393314:URB393319 VAX393314:VAX393319 VKT393314:VKT393319 VUP393314:VUP393319 WEL393314:WEL393319 WOH393314:WOH393319 BV458850:BV458855 LR458850:LR458855 VN458850:VN458855 AFJ458850:AFJ458855 APF458850:APF458855 AZB458850:AZB458855 BIX458850:BIX458855 BST458850:BST458855 CCP458850:CCP458855 CML458850:CML458855 CWH458850:CWH458855 DGD458850:DGD458855 DPZ458850:DPZ458855 DZV458850:DZV458855 EJR458850:EJR458855 ETN458850:ETN458855 FDJ458850:FDJ458855 FNF458850:FNF458855 FXB458850:FXB458855 GGX458850:GGX458855 GQT458850:GQT458855 HAP458850:HAP458855 HKL458850:HKL458855 HUH458850:HUH458855 IED458850:IED458855 INZ458850:INZ458855 IXV458850:IXV458855 JHR458850:JHR458855 JRN458850:JRN458855 KBJ458850:KBJ458855 KLF458850:KLF458855 KVB458850:KVB458855 LEX458850:LEX458855 LOT458850:LOT458855 LYP458850:LYP458855 MIL458850:MIL458855 MSH458850:MSH458855 NCD458850:NCD458855 NLZ458850:NLZ458855 NVV458850:NVV458855 OFR458850:OFR458855 OPN458850:OPN458855 OZJ458850:OZJ458855 PJF458850:PJF458855 PTB458850:PTB458855 QCX458850:QCX458855 QMT458850:QMT458855 QWP458850:QWP458855 RGL458850:RGL458855 RQH458850:RQH458855 SAD458850:SAD458855 SJZ458850:SJZ458855 STV458850:STV458855 TDR458850:TDR458855 TNN458850:TNN458855 TXJ458850:TXJ458855 UHF458850:UHF458855 URB458850:URB458855 VAX458850:VAX458855 VKT458850:VKT458855 VUP458850:VUP458855 WEL458850:WEL458855 WOH458850:WOH458855 BV524386:BV524391 LR524386:LR524391 VN524386:VN524391 AFJ524386:AFJ524391 APF524386:APF524391 AZB524386:AZB524391 BIX524386:BIX524391 BST524386:BST524391 CCP524386:CCP524391 CML524386:CML524391 CWH524386:CWH524391 DGD524386:DGD524391 DPZ524386:DPZ524391 DZV524386:DZV524391 EJR524386:EJR524391 ETN524386:ETN524391 FDJ524386:FDJ524391 FNF524386:FNF524391 FXB524386:FXB524391 GGX524386:GGX524391 GQT524386:GQT524391 HAP524386:HAP524391 HKL524386:HKL524391 HUH524386:HUH524391 IED524386:IED524391 INZ524386:INZ524391 IXV524386:IXV524391 JHR524386:JHR524391 JRN524386:JRN524391 KBJ524386:KBJ524391 KLF524386:KLF524391 KVB524386:KVB524391 LEX524386:LEX524391 LOT524386:LOT524391 LYP524386:LYP524391 MIL524386:MIL524391 MSH524386:MSH524391 NCD524386:NCD524391 NLZ524386:NLZ524391 NVV524386:NVV524391 OFR524386:OFR524391 OPN524386:OPN524391 OZJ524386:OZJ524391 PJF524386:PJF524391 PTB524386:PTB524391 QCX524386:QCX524391 QMT524386:QMT524391 QWP524386:QWP524391 RGL524386:RGL524391 RQH524386:RQH524391 SAD524386:SAD524391 SJZ524386:SJZ524391 STV524386:STV524391 TDR524386:TDR524391 TNN524386:TNN524391 TXJ524386:TXJ524391 UHF524386:UHF524391 URB524386:URB524391 VAX524386:VAX524391 VKT524386:VKT524391 VUP524386:VUP524391 WEL524386:WEL524391 WOH524386:WOH524391 BV589922:BV589927 LR589922:LR589927 VN589922:VN589927 AFJ589922:AFJ589927 APF589922:APF589927 AZB589922:AZB589927 BIX589922:BIX589927 BST589922:BST589927 CCP589922:CCP589927 CML589922:CML589927 CWH589922:CWH589927 DGD589922:DGD589927 DPZ589922:DPZ589927 DZV589922:DZV589927 EJR589922:EJR589927 ETN589922:ETN589927 FDJ589922:FDJ589927 FNF589922:FNF589927 FXB589922:FXB589927 GGX589922:GGX589927 GQT589922:GQT589927 HAP589922:HAP589927 HKL589922:HKL589927 HUH589922:HUH589927 IED589922:IED589927 INZ589922:INZ589927 IXV589922:IXV589927 JHR589922:JHR589927 JRN589922:JRN589927 KBJ589922:KBJ589927 KLF589922:KLF589927 KVB589922:KVB589927 LEX589922:LEX589927 LOT589922:LOT589927 LYP589922:LYP589927 MIL589922:MIL589927 MSH589922:MSH589927 NCD589922:NCD589927 NLZ589922:NLZ589927 NVV589922:NVV589927 OFR589922:OFR589927 OPN589922:OPN589927 OZJ589922:OZJ589927 PJF589922:PJF589927 PTB589922:PTB589927 QCX589922:QCX589927 QMT589922:QMT589927 QWP589922:QWP589927 RGL589922:RGL589927 RQH589922:RQH589927 SAD589922:SAD589927 SJZ589922:SJZ589927 STV589922:STV589927 TDR589922:TDR589927 TNN589922:TNN589927 TXJ589922:TXJ589927 UHF589922:UHF589927 URB589922:URB589927 VAX589922:VAX589927 VKT589922:VKT589927 VUP589922:VUP589927 WEL589922:WEL589927 WOH589922:WOH589927 BV655458:BV655463 LR655458:LR655463 VN655458:VN655463 AFJ655458:AFJ655463 APF655458:APF655463 AZB655458:AZB655463 BIX655458:BIX655463 BST655458:BST655463 CCP655458:CCP655463 CML655458:CML655463 CWH655458:CWH655463 DGD655458:DGD655463 DPZ655458:DPZ655463 DZV655458:DZV655463 EJR655458:EJR655463 ETN655458:ETN655463 FDJ655458:FDJ655463 FNF655458:FNF655463 FXB655458:FXB655463 GGX655458:GGX655463 GQT655458:GQT655463 HAP655458:HAP655463 HKL655458:HKL655463 HUH655458:HUH655463 IED655458:IED655463 INZ655458:INZ655463 IXV655458:IXV655463 JHR655458:JHR655463 JRN655458:JRN655463 KBJ655458:KBJ655463 KLF655458:KLF655463 KVB655458:KVB655463 LEX655458:LEX655463 LOT655458:LOT655463 LYP655458:LYP655463 MIL655458:MIL655463 MSH655458:MSH655463 NCD655458:NCD655463 NLZ655458:NLZ655463 NVV655458:NVV655463 OFR655458:OFR655463 OPN655458:OPN655463 OZJ655458:OZJ655463 PJF655458:PJF655463 PTB655458:PTB655463 QCX655458:QCX655463 QMT655458:QMT655463 QWP655458:QWP655463 RGL655458:RGL655463 RQH655458:RQH655463 SAD655458:SAD655463 SJZ655458:SJZ655463 STV655458:STV655463 TDR655458:TDR655463 TNN655458:TNN655463 TXJ655458:TXJ655463 UHF655458:UHF655463 URB655458:URB655463 VAX655458:VAX655463 VKT655458:VKT655463 VUP655458:VUP655463 WEL655458:WEL655463 WOH655458:WOH655463 BV720994:BV720999 LR720994:LR720999 VN720994:VN720999 AFJ720994:AFJ720999 APF720994:APF720999 AZB720994:AZB720999 BIX720994:BIX720999 BST720994:BST720999 CCP720994:CCP720999 CML720994:CML720999 CWH720994:CWH720999 DGD720994:DGD720999 DPZ720994:DPZ720999 DZV720994:DZV720999 EJR720994:EJR720999 ETN720994:ETN720999 FDJ720994:FDJ720999 FNF720994:FNF720999 FXB720994:FXB720999 GGX720994:GGX720999 GQT720994:GQT720999 HAP720994:HAP720999 HKL720994:HKL720999 HUH720994:HUH720999 IED720994:IED720999 INZ720994:INZ720999 IXV720994:IXV720999 JHR720994:JHR720999 JRN720994:JRN720999 KBJ720994:KBJ720999 KLF720994:KLF720999 KVB720994:KVB720999 LEX720994:LEX720999 LOT720994:LOT720999 LYP720994:LYP720999 MIL720994:MIL720999 MSH720994:MSH720999 NCD720994:NCD720999 NLZ720994:NLZ720999 NVV720994:NVV720999 OFR720994:OFR720999 OPN720994:OPN720999 OZJ720994:OZJ720999 PJF720994:PJF720999 PTB720994:PTB720999 QCX720994:QCX720999 QMT720994:QMT720999 QWP720994:QWP720999 RGL720994:RGL720999 RQH720994:RQH720999 SAD720994:SAD720999 SJZ720994:SJZ720999 STV720994:STV720999 TDR720994:TDR720999 TNN720994:TNN720999 TXJ720994:TXJ720999 UHF720994:UHF720999 URB720994:URB720999 VAX720994:VAX720999 VKT720994:VKT720999 VUP720994:VUP720999 WEL720994:WEL720999 WOH720994:WOH720999 BV786530:BV786535 LR786530:LR786535 VN786530:VN786535 AFJ786530:AFJ786535 APF786530:APF786535 AZB786530:AZB786535 BIX786530:BIX786535 BST786530:BST786535 CCP786530:CCP786535 CML786530:CML786535 CWH786530:CWH786535 DGD786530:DGD786535 DPZ786530:DPZ786535 DZV786530:DZV786535 EJR786530:EJR786535 ETN786530:ETN786535 FDJ786530:FDJ786535 FNF786530:FNF786535 FXB786530:FXB786535 GGX786530:GGX786535 GQT786530:GQT786535 HAP786530:HAP786535 HKL786530:HKL786535 HUH786530:HUH786535 IED786530:IED786535 INZ786530:INZ786535 IXV786530:IXV786535 JHR786530:JHR786535 JRN786530:JRN786535 KBJ786530:KBJ786535 KLF786530:KLF786535 KVB786530:KVB786535 LEX786530:LEX786535 LOT786530:LOT786535 LYP786530:LYP786535 MIL786530:MIL786535 MSH786530:MSH786535 NCD786530:NCD786535 NLZ786530:NLZ786535 NVV786530:NVV786535 OFR786530:OFR786535 OPN786530:OPN786535 OZJ786530:OZJ786535 PJF786530:PJF786535 PTB786530:PTB786535 QCX786530:QCX786535 QMT786530:QMT786535 QWP786530:QWP786535 RGL786530:RGL786535 RQH786530:RQH786535 SAD786530:SAD786535 SJZ786530:SJZ786535 STV786530:STV786535 TDR786530:TDR786535 TNN786530:TNN786535 TXJ786530:TXJ786535 UHF786530:UHF786535 URB786530:URB786535 VAX786530:VAX786535 VKT786530:VKT786535 VUP786530:VUP786535 WEL786530:WEL786535 WOH786530:WOH786535 BV852066:BV852071 LR852066:LR852071 VN852066:VN852071 AFJ852066:AFJ852071 APF852066:APF852071 AZB852066:AZB852071 BIX852066:BIX852071 BST852066:BST852071 CCP852066:CCP852071 CML852066:CML852071 CWH852066:CWH852071 DGD852066:DGD852071 DPZ852066:DPZ852071 DZV852066:DZV852071 EJR852066:EJR852071 ETN852066:ETN852071 FDJ852066:FDJ852071 FNF852066:FNF852071 FXB852066:FXB852071 GGX852066:GGX852071 GQT852066:GQT852071 HAP852066:HAP852071 HKL852066:HKL852071 HUH852066:HUH852071 IED852066:IED852071 INZ852066:INZ852071 IXV852066:IXV852071 JHR852066:JHR852071 JRN852066:JRN852071 KBJ852066:KBJ852071 KLF852066:KLF852071 KVB852066:KVB852071 LEX852066:LEX852071 LOT852066:LOT852071 LYP852066:LYP852071 MIL852066:MIL852071 MSH852066:MSH852071 NCD852066:NCD852071 NLZ852066:NLZ852071 NVV852066:NVV852071 OFR852066:OFR852071 OPN852066:OPN852071 OZJ852066:OZJ852071 PJF852066:PJF852071 PTB852066:PTB852071 QCX852066:QCX852071 QMT852066:QMT852071 QWP852066:QWP852071 RGL852066:RGL852071 RQH852066:RQH852071 SAD852066:SAD852071 SJZ852066:SJZ852071 STV852066:STV852071 TDR852066:TDR852071 TNN852066:TNN852071 TXJ852066:TXJ852071 UHF852066:UHF852071 URB852066:URB852071 VAX852066:VAX852071 VKT852066:VKT852071 VUP852066:VUP852071 WEL852066:WEL852071 WOH852066:WOH852071 BV917602:BV917607 LR917602:LR917607 VN917602:VN917607 AFJ917602:AFJ917607 APF917602:APF917607 AZB917602:AZB917607 BIX917602:BIX917607 BST917602:BST917607 CCP917602:CCP917607 CML917602:CML917607 CWH917602:CWH917607 DGD917602:DGD917607 DPZ917602:DPZ917607 DZV917602:DZV917607 EJR917602:EJR917607 ETN917602:ETN917607 FDJ917602:FDJ917607 FNF917602:FNF917607 FXB917602:FXB917607 GGX917602:GGX917607 GQT917602:GQT917607 HAP917602:HAP917607 HKL917602:HKL917607 HUH917602:HUH917607 IED917602:IED917607 INZ917602:INZ917607 IXV917602:IXV917607 JHR917602:JHR917607 JRN917602:JRN917607 KBJ917602:KBJ917607 KLF917602:KLF917607 KVB917602:KVB917607 LEX917602:LEX917607 LOT917602:LOT917607 LYP917602:LYP917607 MIL917602:MIL917607 MSH917602:MSH917607 NCD917602:NCD917607 NLZ917602:NLZ917607 NVV917602:NVV917607 OFR917602:OFR917607 OPN917602:OPN917607 OZJ917602:OZJ917607 PJF917602:PJF917607 PTB917602:PTB917607 QCX917602:QCX917607 QMT917602:QMT917607 QWP917602:QWP917607 RGL917602:RGL917607 RQH917602:RQH917607 SAD917602:SAD917607 SJZ917602:SJZ917607 STV917602:STV917607 TDR917602:TDR917607 TNN917602:TNN917607 TXJ917602:TXJ917607 UHF917602:UHF917607 URB917602:URB917607 VAX917602:VAX917607 VKT917602:VKT917607 VUP917602:VUP917607 WEL917602:WEL917607 WOH917602:WOH917607 BV983138:BV983143 LR983138:LR983143 VN983138:VN983143 AFJ983138:AFJ983143 APF983138:APF983143 AZB983138:AZB983143 BIX983138:BIX983143 BST983138:BST983143 CCP983138:CCP983143 CML983138:CML983143 CWH983138:CWH983143 DGD983138:DGD983143 DPZ983138:DPZ983143 DZV983138:DZV983143 EJR983138:EJR983143 ETN983138:ETN983143 FDJ983138:FDJ983143 FNF983138:FNF983143 FXB983138:FXB983143 GGX983138:GGX983143 GQT983138:GQT983143 HAP983138:HAP983143 HKL983138:HKL983143 HUH983138:HUH983143 IED983138:IED983143 INZ983138:INZ983143 IXV983138:IXV983143 JHR983138:JHR983143 JRN983138:JRN983143 KBJ983138:KBJ983143 KLF983138:KLF983143 KVB983138:KVB983143 LEX983138:LEX983143 LOT983138:LOT983143 LYP983138:LYP983143 MIL983138:MIL983143 MSH983138:MSH983143 NCD983138:NCD983143 NLZ983138:NLZ983143 NVV983138:NVV983143 OFR983138:OFR983143 OPN983138:OPN983143 OZJ983138:OZJ983143 PJF983138:PJF983143 PTB983138:PTB983143 QCX983138:QCX983143 QMT983138:QMT983143 QWP983138:QWP983143 RGL983138:RGL983143 RQH983138:RQH983143 SAD983138:SAD983143 SJZ983138:SJZ983143 STV983138:STV983143 TDR983138:TDR983143 TNN983138:TNN983143 TXJ983138:TXJ983143 UHF983138:UHF983143 URB983138:URB983143 VAX983138:VAX983143 VKT983138:VKT983143 VUP983138:VUP983143 WEL983138:WEL983143 WOH983138:WOH983143 BV65624:BV65632 LR65624:LR65632 VN65624:VN65632 AFJ65624:AFJ65632 APF65624:APF65632 AZB65624:AZB65632 BIX65624:BIX65632 BST65624:BST65632 CCP65624:CCP65632 CML65624:CML65632 CWH65624:CWH65632 DGD65624:DGD65632 DPZ65624:DPZ65632 DZV65624:DZV65632 EJR65624:EJR65632 ETN65624:ETN65632 FDJ65624:FDJ65632 FNF65624:FNF65632 FXB65624:FXB65632 GGX65624:GGX65632 GQT65624:GQT65632 HAP65624:HAP65632 HKL65624:HKL65632 HUH65624:HUH65632 IED65624:IED65632 INZ65624:INZ65632 IXV65624:IXV65632 JHR65624:JHR65632 JRN65624:JRN65632 KBJ65624:KBJ65632 KLF65624:KLF65632 KVB65624:KVB65632 LEX65624:LEX65632 LOT65624:LOT65632 LYP65624:LYP65632 MIL65624:MIL65632 MSH65624:MSH65632 NCD65624:NCD65632 NLZ65624:NLZ65632 NVV65624:NVV65632 OFR65624:OFR65632 OPN65624:OPN65632 OZJ65624:OZJ65632 PJF65624:PJF65632 PTB65624:PTB65632 QCX65624:QCX65632 QMT65624:QMT65632 QWP65624:QWP65632 RGL65624:RGL65632 RQH65624:RQH65632 SAD65624:SAD65632 SJZ65624:SJZ65632 STV65624:STV65632 TDR65624:TDR65632 TNN65624:TNN65632 TXJ65624:TXJ65632 UHF65624:UHF65632 URB65624:URB65632 VAX65624:VAX65632 VKT65624:VKT65632 VUP65624:VUP65632 WEL65624:WEL65632 WOH65624:WOH65632 BV131160:BV131168 LR131160:LR131168 VN131160:VN131168 AFJ131160:AFJ131168 APF131160:APF131168 AZB131160:AZB131168 BIX131160:BIX131168 BST131160:BST131168 CCP131160:CCP131168 CML131160:CML131168 CWH131160:CWH131168 DGD131160:DGD131168 DPZ131160:DPZ131168 DZV131160:DZV131168 EJR131160:EJR131168 ETN131160:ETN131168 FDJ131160:FDJ131168 FNF131160:FNF131168 FXB131160:FXB131168 GGX131160:GGX131168 GQT131160:GQT131168 HAP131160:HAP131168 HKL131160:HKL131168 HUH131160:HUH131168 IED131160:IED131168 INZ131160:INZ131168 IXV131160:IXV131168 JHR131160:JHR131168 JRN131160:JRN131168 KBJ131160:KBJ131168 KLF131160:KLF131168 KVB131160:KVB131168 LEX131160:LEX131168 LOT131160:LOT131168 LYP131160:LYP131168 MIL131160:MIL131168 MSH131160:MSH131168 NCD131160:NCD131168 NLZ131160:NLZ131168 NVV131160:NVV131168 OFR131160:OFR131168 OPN131160:OPN131168 OZJ131160:OZJ131168 PJF131160:PJF131168 PTB131160:PTB131168 QCX131160:QCX131168 QMT131160:QMT131168 QWP131160:QWP131168 RGL131160:RGL131168 RQH131160:RQH131168 SAD131160:SAD131168 SJZ131160:SJZ131168 STV131160:STV131168 TDR131160:TDR131168 TNN131160:TNN131168 TXJ131160:TXJ131168 UHF131160:UHF131168 URB131160:URB131168 VAX131160:VAX131168 VKT131160:VKT131168 VUP131160:VUP131168 WEL131160:WEL131168 WOH131160:WOH131168 BV196696:BV196704 LR196696:LR196704 VN196696:VN196704 AFJ196696:AFJ196704 APF196696:APF196704 AZB196696:AZB196704 BIX196696:BIX196704 BST196696:BST196704 CCP196696:CCP196704 CML196696:CML196704 CWH196696:CWH196704 DGD196696:DGD196704 DPZ196696:DPZ196704 DZV196696:DZV196704 EJR196696:EJR196704 ETN196696:ETN196704 FDJ196696:FDJ196704 FNF196696:FNF196704 FXB196696:FXB196704 GGX196696:GGX196704 GQT196696:GQT196704 HAP196696:HAP196704 HKL196696:HKL196704 HUH196696:HUH196704 IED196696:IED196704 INZ196696:INZ196704 IXV196696:IXV196704 JHR196696:JHR196704 JRN196696:JRN196704 KBJ196696:KBJ196704 KLF196696:KLF196704 KVB196696:KVB196704 LEX196696:LEX196704 LOT196696:LOT196704 LYP196696:LYP196704 MIL196696:MIL196704 MSH196696:MSH196704 NCD196696:NCD196704 NLZ196696:NLZ196704 NVV196696:NVV196704 OFR196696:OFR196704 OPN196696:OPN196704 OZJ196696:OZJ196704 PJF196696:PJF196704 PTB196696:PTB196704 QCX196696:QCX196704 QMT196696:QMT196704 QWP196696:QWP196704 RGL196696:RGL196704 RQH196696:RQH196704 SAD196696:SAD196704 SJZ196696:SJZ196704 STV196696:STV196704 TDR196696:TDR196704 TNN196696:TNN196704 TXJ196696:TXJ196704 UHF196696:UHF196704 URB196696:URB196704 VAX196696:VAX196704 VKT196696:VKT196704 VUP196696:VUP196704 WEL196696:WEL196704 WOH196696:WOH196704 BV262232:BV262240 LR262232:LR262240 VN262232:VN262240 AFJ262232:AFJ262240 APF262232:APF262240 AZB262232:AZB262240 BIX262232:BIX262240 BST262232:BST262240 CCP262232:CCP262240 CML262232:CML262240 CWH262232:CWH262240 DGD262232:DGD262240 DPZ262232:DPZ262240 DZV262232:DZV262240 EJR262232:EJR262240 ETN262232:ETN262240 FDJ262232:FDJ262240 FNF262232:FNF262240 FXB262232:FXB262240 GGX262232:GGX262240 GQT262232:GQT262240 HAP262232:HAP262240 HKL262232:HKL262240 HUH262232:HUH262240 IED262232:IED262240 INZ262232:INZ262240 IXV262232:IXV262240 JHR262232:JHR262240 JRN262232:JRN262240 KBJ262232:KBJ262240 KLF262232:KLF262240 KVB262232:KVB262240 LEX262232:LEX262240 LOT262232:LOT262240 LYP262232:LYP262240 MIL262232:MIL262240 MSH262232:MSH262240 NCD262232:NCD262240 NLZ262232:NLZ262240 NVV262232:NVV262240 OFR262232:OFR262240 OPN262232:OPN262240 OZJ262232:OZJ262240 PJF262232:PJF262240 PTB262232:PTB262240 QCX262232:QCX262240 QMT262232:QMT262240 QWP262232:QWP262240 RGL262232:RGL262240 RQH262232:RQH262240 SAD262232:SAD262240 SJZ262232:SJZ262240 STV262232:STV262240 TDR262232:TDR262240 TNN262232:TNN262240 TXJ262232:TXJ262240 UHF262232:UHF262240 URB262232:URB262240 VAX262232:VAX262240 VKT262232:VKT262240 VUP262232:VUP262240 WEL262232:WEL262240 WOH262232:WOH262240 BV327768:BV327776 LR327768:LR327776 VN327768:VN327776 AFJ327768:AFJ327776 APF327768:APF327776 AZB327768:AZB327776 BIX327768:BIX327776 BST327768:BST327776 CCP327768:CCP327776 CML327768:CML327776 CWH327768:CWH327776 DGD327768:DGD327776 DPZ327768:DPZ327776 DZV327768:DZV327776 EJR327768:EJR327776 ETN327768:ETN327776 FDJ327768:FDJ327776 FNF327768:FNF327776 FXB327768:FXB327776 GGX327768:GGX327776 GQT327768:GQT327776 HAP327768:HAP327776 HKL327768:HKL327776 HUH327768:HUH327776 IED327768:IED327776 INZ327768:INZ327776 IXV327768:IXV327776 JHR327768:JHR327776 JRN327768:JRN327776 KBJ327768:KBJ327776 KLF327768:KLF327776 KVB327768:KVB327776 LEX327768:LEX327776 LOT327768:LOT327776 LYP327768:LYP327776 MIL327768:MIL327776 MSH327768:MSH327776 NCD327768:NCD327776 NLZ327768:NLZ327776 NVV327768:NVV327776 OFR327768:OFR327776 OPN327768:OPN327776 OZJ327768:OZJ327776 PJF327768:PJF327776 PTB327768:PTB327776 QCX327768:QCX327776 QMT327768:QMT327776 QWP327768:QWP327776 RGL327768:RGL327776 RQH327768:RQH327776 SAD327768:SAD327776 SJZ327768:SJZ327776 STV327768:STV327776 TDR327768:TDR327776 TNN327768:TNN327776 TXJ327768:TXJ327776 UHF327768:UHF327776 URB327768:URB327776 VAX327768:VAX327776 VKT327768:VKT327776 VUP327768:VUP327776 WEL327768:WEL327776 WOH327768:WOH327776 BV393304:BV393312 LR393304:LR393312 VN393304:VN393312 AFJ393304:AFJ393312 APF393304:APF393312 AZB393304:AZB393312 BIX393304:BIX393312 BST393304:BST393312 CCP393304:CCP393312 CML393304:CML393312 CWH393304:CWH393312 DGD393304:DGD393312 DPZ393304:DPZ393312 DZV393304:DZV393312 EJR393304:EJR393312 ETN393304:ETN393312 FDJ393304:FDJ393312 FNF393304:FNF393312 FXB393304:FXB393312 GGX393304:GGX393312 GQT393304:GQT393312 HAP393304:HAP393312 HKL393304:HKL393312 HUH393304:HUH393312 IED393304:IED393312 INZ393304:INZ393312 IXV393304:IXV393312 JHR393304:JHR393312 JRN393304:JRN393312 KBJ393304:KBJ393312 KLF393304:KLF393312 KVB393304:KVB393312 LEX393304:LEX393312 LOT393304:LOT393312 LYP393304:LYP393312 MIL393304:MIL393312 MSH393304:MSH393312 NCD393304:NCD393312 NLZ393304:NLZ393312 NVV393304:NVV393312 OFR393304:OFR393312 OPN393304:OPN393312 OZJ393304:OZJ393312 PJF393304:PJF393312 PTB393304:PTB393312 QCX393304:QCX393312 QMT393304:QMT393312 QWP393304:QWP393312 RGL393304:RGL393312 RQH393304:RQH393312 SAD393304:SAD393312 SJZ393304:SJZ393312 STV393304:STV393312 TDR393304:TDR393312 TNN393304:TNN393312 TXJ393304:TXJ393312 UHF393304:UHF393312 URB393304:URB393312 VAX393304:VAX393312 VKT393304:VKT393312 VUP393304:VUP393312 WEL393304:WEL393312 WOH393304:WOH393312 BV458840:BV458848 LR458840:LR458848 VN458840:VN458848 AFJ458840:AFJ458848 APF458840:APF458848 AZB458840:AZB458848 BIX458840:BIX458848 BST458840:BST458848 CCP458840:CCP458848 CML458840:CML458848 CWH458840:CWH458848 DGD458840:DGD458848 DPZ458840:DPZ458848 DZV458840:DZV458848 EJR458840:EJR458848 ETN458840:ETN458848 FDJ458840:FDJ458848 FNF458840:FNF458848 FXB458840:FXB458848 GGX458840:GGX458848 GQT458840:GQT458848 HAP458840:HAP458848 HKL458840:HKL458848 HUH458840:HUH458848 IED458840:IED458848 INZ458840:INZ458848 IXV458840:IXV458848 JHR458840:JHR458848 JRN458840:JRN458848 KBJ458840:KBJ458848 KLF458840:KLF458848 KVB458840:KVB458848 LEX458840:LEX458848 LOT458840:LOT458848 LYP458840:LYP458848 MIL458840:MIL458848 MSH458840:MSH458848 NCD458840:NCD458848 NLZ458840:NLZ458848 NVV458840:NVV458848 OFR458840:OFR458848 OPN458840:OPN458848 OZJ458840:OZJ458848 PJF458840:PJF458848 PTB458840:PTB458848 QCX458840:QCX458848 QMT458840:QMT458848 QWP458840:QWP458848 RGL458840:RGL458848 RQH458840:RQH458848 SAD458840:SAD458848 SJZ458840:SJZ458848 STV458840:STV458848 TDR458840:TDR458848 TNN458840:TNN458848 TXJ458840:TXJ458848 UHF458840:UHF458848 URB458840:URB458848 VAX458840:VAX458848 VKT458840:VKT458848 VUP458840:VUP458848 WEL458840:WEL458848 WOH458840:WOH458848 BV524376:BV524384 LR524376:LR524384 VN524376:VN524384 AFJ524376:AFJ524384 APF524376:APF524384 AZB524376:AZB524384 BIX524376:BIX524384 BST524376:BST524384 CCP524376:CCP524384 CML524376:CML524384 CWH524376:CWH524384 DGD524376:DGD524384 DPZ524376:DPZ524384 DZV524376:DZV524384 EJR524376:EJR524384 ETN524376:ETN524384 FDJ524376:FDJ524384 FNF524376:FNF524384 FXB524376:FXB524384 GGX524376:GGX524384 GQT524376:GQT524384 HAP524376:HAP524384 HKL524376:HKL524384 HUH524376:HUH524384 IED524376:IED524384 INZ524376:INZ524384 IXV524376:IXV524384 JHR524376:JHR524384 JRN524376:JRN524384 KBJ524376:KBJ524384 KLF524376:KLF524384 KVB524376:KVB524384 LEX524376:LEX524384 LOT524376:LOT524384 LYP524376:LYP524384 MIL524376:MIL524384 MSH524376:MSH524384 NCD524376:NCD524384 NLZ524376:NLZ524384 NVV524376:NVV524384 OFR524376:OFR524384 OPN524376:OPN524384 OZJ524376:OZJ524384 PJF524376:PJF524384 PTB524376:PTB524384 QCX524376:QCX524384 QMT524376:QMT524384 QWP524376:QWP524384 RGL524376:RGL524384 RQH524376:RQH524384 SAD524376:SAD524384 SJZ524376:SJZ524384 STV524376:STV524384 TDR524376:TDR524384 TNN524376:TNN524384 TXJ524376:TXJ524384 UHF524376:UHF524384 URB524376:URB524384 VAX524376:VAX524384 VKT524376:VKT524384 VUP524376:VUP524384 WEL524376:WEL524384 WOH524376:WOH524384 BV589912:BV589920 LR589912:LR589920 VN589912:VN589920 AFJ589912:AFJ589920 APF589912:APF589920 AZB589912:AZB589920 BIX589912:BIX589920 BST589912:BST589920 CCP589912:CCP589920 CML589912:CML589920 CWH589912:CWH589920 DGD589912:DGD589920 DPZ589912:DPZ589920 DZV589912:DZV589920 EJR589912:EJR589920 ETN589912:ETN589920 FDJ589912:FDJ589920 FNF589912:FNF589920 FXB589912:FXB589920 GGX589912:GGX589920 GQT589912:GQT589920 HAP589912:HAP589920 HKL589912:HKL589920 HUH589912:HUH589920 IED589912:IED589920 INZ589912:INZ589920 IXV589912:IXV589920 JHR589912:JHR589920 JRN589912:JRN589920 KBJ589912:KBJ589920 KLF589912:KLF589920 KVB589912:KVB589920 LEX589912:LEX589920 LOT589912:LOT589920 LYP589912:LYP589920 MIL589912:MIL589920 MSH589912:MSH589920 NCD589912:NCD589920 NLZ589912:NLZ589920 NVV589912:NVV589920 OFR589912:OFR589920 OPN589912:OPN589920 OZJ589912:OZJ589920 PJF589912:PJF589920 PTB589912:PTB589920 QCX589912:QCX589920 QMT589912:QMT589920 QWP589912:QWP589920 RGL589912:RGL589920 RQH589912:RQH589920 SAD589912:SAD589920 SJZ589912:SJZ589920 STV589912:STV589920 TDR589912:TDR589920 TNN589912:TNN589920 TXJ589912:TXJ589920 UHF589912:UHF589920 URB589912:URB589920 VAX589912:VAX589920 VKT589912:VKT589920 VUP589912:VUP589920 WEL589912:WEL589920 WOH589912:WOH589920 BV655448:BV655456 LR655448:LR655456 VN655448:VN655456 AFJ655448:AFJ655456 APF655448:APF655456 AZB655448:AZB655456 BIX655448:BIX655456 BST655448:BST655456 CCP655448:CCP655456 CML655448:CML655456 CWH655448:CWH655456 DGD655448:DGD655456 DPZ655448:DPZ655456 DZV655448:DZV655456 EJR655448:EJR655456 ETN655448:ETN655456 FDJ655448:FDJ655456 FNF655448:FNF655456 FXB655448:FXB655456 GGX655448:GGX655456 GQT655448:GQT655456 HAP655448:HAP655456 HKL655448:HKL655456 HUH655448:HUH655456 IED655448:IED655456 INZ655448:INZ655456 IXV655448:IXV655456 JHR655448:JHR655456 JRN655448:JRN655456 KBJ655448:KBJ655456 KLF655448:KLF655456 KVB655448:KVB655456 LEX655448:LEX655456 LOT655448:LOT655456 LYP655448:LYP655456 MIL655448:MIL655456 MSH655448:MSH655456 NCD655448:NCD655456 NLZ655448:NLZ655456 NVV655448:NVV655456 OFR655448:OFR655456 OPN655448:OPN655456 OZJ655448:OZJ655456 PJF655448:PJF655456 PTB655448:PTB655456 QCX655448:QCX655456 QMT655448:QMT655456 QWP655448:QWP655456 RGL655448:RGL655456 RQH655448:RQH655456 SAD655448:SAD655456 SJZ655448:SJZ655456 STV655448:STV655456 TDR655448:TDR655456 TNN655448:TNN655456 TXJ655448:TXJ655456 UHF655448:UHF655456 URB655448:URB655456 VAX655448:VAX655456 VKT655448:VKT655456 VUP655448:VUP655456 WEL655448:WEL655456 WOH655448:WOH655456 BV720984:BV720992 LR720984:LR720992 VN720984:VN720992 AFJ720984:AFJ720992 APF720984:APF720992 AZB720984:AZB720992 BIX720984:BIX720992 BST720984:BST720992 CCP720984:CCP720992 CML720984:CML720992 CWH720984:CWH720992 DGD720984:DGD720992 DPZ720984:DPZ720992 DZV720984:DZV720992 EJR720984:EJR720992 ETN720984:ETN720992 FDJ720984:FDJ720992 FNF720984:FNF720992 FXB720984:FXB720992 GGX720984:GGX720992 GQT720984:GQT720992 HAP720984:HAP720992 HKL720984:HKL720992 HUH720984:HUH720992 IED720984:IED720992 INZ720984:INZ720992 IXV720984:IXV720992 JHR720984:JHR720992 JRN720984:JRN720992 KBJ720984:KBJ720992 KLF720984:KLF720992 KVB720984:KVB720992 LEX720984:LEX720992 LOT720984:LOT720992 LYP720984:LYP720992 MIL720984:MIL720992 MSH720984:MSH720992 NCD720984:NCD720992 NLZ720984:NLZ720992 NVV720984:NVV720992 OFR720984:OFR720992 OPN720984:OPN720992 OZJ720984:OZJ720992 PJF720984:PJF720992 PTB720984:PTB720992 QCX720984:QCX720992 QMT720984:QMT720992 QWP720984:QWP720992 RGL720984:RGL720992 RQH720984:RQH720992 SAD720984:SAD720992 SJZ720984:SJZ720992 STV720984:STV720992 TDR720984:TDR720992 TNN720984:TNN720992 TXJ720984:TXJ720992 UHF720984:UHF720992 URB720984:URB720992 VAX720984:VAX720992 VKT720984:VKT720992 VUP720984:VUP720992 WEL720984:WEL720992 WOH720984:WOH720992 BV786520:BV786528 LR786520:LR786528 VN786520:VN786528 AFJ786520:AFJ786528 APF786520:APF786528 AZB786520:AZB786528 BIX786520:BIX786528 BST786520:BST786528 CCP786520:CCP786528 CML786520:CML786528 CWH786520:CWH786528 DGD786520:DGD786528 DPZ786520:DPZ786528 DZV786520:DZV786528 EJR786520:EJR786528 ETN786520:ETN786528 FDJ786520:FDJ786528 FNF786520:FNF786528 FXB786520:FXB786528 GGX786520:GGX786528 GQT786520:GQT786528 HAP786520:HAP786528 HKL786520:HKL786528 HUH786520:HUH786528 IED786520:IED786528 INZ786520:INZ786528 IXV786520:IXV786528 JHR786520:JHR786528 JRN786520:JRN786528 KBJ786520:KBJ786528 KLF786520:KLF786528 KVB786520:KVB786528 LEX786520:LEX786528 LOT786520:LOT786528 LYP786520:LYP786528 MIL786520:MIL786528 MSH786520:MSH786528 NCD786520:NCD786528 NLZ786520:NLZ786528 NVV786520:NVV786528 OFR786520:OFR786528 OPN786520:OPN786528 OZJ786520:OZJ786528 PJF786520:PJF786528 PTB786520:PTB786528 QCX786520:QCX786528 QMT786520:QMT786528 QWP786520:QWP786528 RGL786520:RGL786528 RQH786520:RQH786528 SAD786520:SAD786528 SJZ786520:SJZ786528 STV786520:STV786528 TDR786520:TDR786528 TNN786520:TNN786528 TXJ786520:TXJ786528 UHF786520:UHF786528 URB786520:URB786528 VAX786520:VAX786528 VKT786520:VKT786528 VUP786520:VUP786528 WEL786520:WEL786528 WOH786520:WOH786528 BV852056:BV852064 LR852056:LR852064 VN852056:VN852064 AFJ852056:AFJ852064 APF852056:APF852064 AZB852056:AZB852064 BIX852056:BIX852064 BST852056:BST852064 CCP852056:CCP852064 CML852056:CML852064 CWH852056:CWH852064 DGD852056:DGD852064 DPZ852056:DPZ852064 DZV852056:DZV852064 EJR852056:EJR852064 ETN852056:ETN852064 FDJ852056:FDJ852064 FNF852056:FNF852064 FXB852056:FXB852064 GGX852056:GGX852064 GQT852056:GQT852064 HAP852056:HAP852064 HKL852056:HKL852064 HUH852056:HUH852064 IED852056:IED852064 INZ852056:INZ852064 IXV852056:IXV852064 JHR852056:JHR852064 JRN852056:JRN852064 KBJ852056:KBJ852064 KLF852056:KLF852064 KVB852056:KVB852064 LEX852056:LEX852064 LOT852056:LOT852064 LYP852056:LYP852064 MIL852056:MIL852064 MSH852056:MSH852064 NCD852056:NCD852064 NLZ852056:NLZ852064 NVV852056:NVV852064 OFR852056:OFR852064 OPN852056:OPN852064 OZJ852056:OZJ852064 PJF852056:PJF852064 PTB852056:PTB852064 QCX852056:QCX852064 QMT852056:QMT852064 QWP852056:QWP852064 RGL852056:RGL852064 RQH852056:RQH852064 SAD852056:SAD852064 SJZ852056:SJZ852064 STV852056:STV852064 TDR852056:TDR852064 TNN852056:TNN852064 TXJ852056:TXJ852064 UHF852056:UHF852064 URB852056:URB852064 VAX852056:VAX852064 VKT852056:VKT852064 VUP852056:VUP852064 WEL852056:WEL852064 WOH852056:WOH852064 BV917592:BV917600 LR917592:LR917600 VN917592:VN917600 AFJ917592:AFJ917600 APF917592:APF917600 AZB917592:AZB917600 BIX917592:BIX917600 BST917592:BST917600 CCP917592:CCP917600 CML917592:CML917600 CWH917592:CWH917600 DGD917592:DGD917600 DPZ917592:DPZ917600 DZV917592:DZV917600 EJR917592:EJR917600 ETN917592:ETN917600 FDJ917592:FDJ917600 FNF917592:FNF917600 FXB917592:FXB917600 GGX917592:GGX917600 GQT917592:GQT917600 HAP917592:HAP917600 HKL917592:HKL917600 HUH917592:HUH917600 IED917592:IED917600 INZ917592:INZ917600 IXV917592:IXV917600 JHR917592:JHR917600 JRN917592:JRN917600 KBJ917592:KBJ917600 KLF917592:KLF917600 KVB917592:KVB917600 LEX917592:LEX917600 LOT917592:LOT917600 LYP917592:LYP917600 MIL917592:MIL917600 MSH917592:MSH917600 NCD917592:NCD917600 NLZ917592:NLZ917600 NVV917592:NVV917600 OFR917592:OFR917600 OPN917592:OPN917600 OZJ917592:OZJ917600 PJF917592:PJF917600 PTB917592:PTB917600 QCX917592:QCX917600 QMT917592:QMT917600 QWP917592:QWP917600 RGL917592:RGL917600 RQH917592:RQH917600 SAD917592:SAD917600 SJZ917592:SJZ917600 STV917592:STV917600 TDR917592:TDR917600 TNN917592:TNN917600 TXJ917592:TXJ917600 UHF917592:UHF917600 URB917592:URB917600 VAX917592:VAX917600 VKT917592:VKT917600 VUP917592:VUP917600 WEL917592:WEL917600 WOH917592:WOH917600 BV983128:BV983136 LR983128:LR983136 VN983128:VN983136 AFJ983128:AFJ983136 APF983128:APF983136 AZB983128:AZB983136 BIX983128:BIX983136 BST983128:BST983136 CCP983128:CCP983136 CML983128:CML983136 CWH983128:CWH983136 DGD983128:DGD983136 DPZ983128:DPZ983136 DZV983128:DZV983136 EJR983128:EJR983136 ETN983128:ETN983136 FDJ983128:FDJ983136 FNF983128:FNF983136 FXB983128:FXB983136 GGX983128:GGX983136 GQT983128:GQT983136 HAP983128:HAP983136 HKL983128:HKL983136 HUH983128:HUH983136 IED983128:IED983136 INZ983128:INZ983136 IXV983128:IXV983136 JHR983128:JHR983136 JRN983128:JRN983136 KBJ983128:KBJ983136 KLF983128:KLF983136 KVB983128:KVB983136 LEX983128:LEX983136 LOT983128:LOT983136 LYP983128:LYP983136 MIL983128:MIL983136 MSH983128:MSH983136 NCD983128:NCD983136 NLZ983128:NLZ983136 NVV983128:NVV983136 OFR983128:OFR983136 OPN983128:OPN983136 OZJ983128:OZJ983136 PJF983128:PJF983136 PTB983128:PTB983136 QCX983128:QCX983136 QMT983128:QMT983136 QWP983128:QWP983136 RGL983128:RGL983136 RQH983128:RQH983136 SAD983128:SAD983136 SJZ983128:SJZ983136 STV983128:STV983136 TDR983128:TDR983136 TNN983128:TNN983136 TXJ983128:TXJ983136 UHF983128:UHF983136 URB983128:URB983136 VAX983128:VAX983136 VKT983128:VKT983136 VUP983128:VUP983136 WEL983128:WEL983136 WOH983128:WOH983136 BV65696:BV65706 LR65696:LR65706 VN65696:VN65706 AFJ65696:AFJ65706 APF65696:APF65706 AZB65696:AZB65706 BIX65696:BIX65706 BST65696:BST65706 CCP65696:CCP65706 CML65696:CML65706 CWH65696:CWH65706 DGD65696:DGD65706 DPZ65696:DPZ65706 DZV65696:DZV65706 EJR65696:EJR65706 ETN65696:ETN65706 FDJ65696:FDJ65706 FNF65696:FNF65706 FXB65696:FXB65706 GGX65696:GGX65706 GQT65696:GQT65706 HAP65696:HAP65706 HKL65696:HKL65706 HUH65696:HUH65706 IED65696:IED65706 INZ65696:INZ65706 IXV65696:IXV65706 JHR65696:JHR65706 JRN65696:JRN65706 KBJ65696:KBJ65706 KLF65696:KLF65706 KVB65696:KVB65706 LEX65696:LEX65706 LOT65696:LOT65706 LYP65696:LYP65706 MIL65696:MIL65706 MSH65696:MSH65706 NCD65696:NCD65706 NLZ65696:NLZ65706 NVV65696:NVV65706 OFR65696:OFR65706 OPN65696:OPN65706 OZJ65696:OZJ65706 PJF65696:PJF65706 PTB65696:PTB65706 QCX65696:QCX65706 QMT65696:QMT65706 QWP65696:QWP65706 RGL65696:RGL65706 RQH65696:RQH65706 SAD65696:SAD65706 SJZ65696:SJZ65706 STV65696:STV65706 TDR65696:TDR65706 TNN65696:TNN65706 TXJ65696:TXJ65706 UHF65696:UHF65706 URB65696:URB65706 VAX65696:VAX65706 VKT65696:VKT65706 VUP65696:VUP65706 WEL65696:WEL65706 WOH65696:WOH65706 BV131232:BV131242 LR131232:LR131242 VN131232:VN131242 AFJ131232:AFJ131242 APF131232:APF131242 AZB131232:AZB131242 BIX131232:BIX131242 BST131232:BST131242 CCP131232:CCP131242 CML131232:CML131242 CWH131232:CWH131242 DGD131232:DGD131242 DPZ131232:DPZ131242 DZV131232:DZV131242 EJR131232:EJR131242 ETN131232:ETN131242 FDJ131232:FDJ131242 FNF131232:FNF131242 FXB131232:FXB131242 GGX131232:GGX131242 GQT131232:GQT131242 HAP131232:HAP131242 HKL131232:HKL131242 HUH131232:HUH131242 IED131232:IED131242 INZ131232:INZ131242 IXV131232:IXV131242 JHR131232:JHR131242 JRN131232:JRN131242 KBJ131232:KBJ131242 KLF131232:KLF131242 KVB131232:KVB131242 LEX131232:LEX131242 LOT131232:LOT131242 LYP131232:LYP131242 MIL131232:MIL131242 MSH131232:MSH131242 NCD131232:NCD131242 NLZ131232:NLZ131242 NVV131232:NVV131242 OFR131232:OFR131242 OPN131232:OPN131242 OZJ131232:OZJ131242 PJF131232:PJF131242 PTB131232:PTB131242 QCX131232:QCX131242 QMT131232:QMT131242 QWP131232:QWP131242 RGL131232:RGL131242 RQH131232:RQH131242 SAD131232:SAD131242 SJZ131232:SJZ131242 STV131232:STV131242 TDR131232:TDR131242 TNN131232:TNN131242 TXJ131232:TXJ131242 UHF131232:UHF131242 URB131232:URB131242 VAX131232:VAX131242 VKT131232:VKT131242 VUP131232:VUP131242 WEL131232:WEL131242 WOH131232:WOH131242 BV196768:BV196778 LR196768:LR196778 VN196768:VN196778 AFJ196768:AFJ196778 APF196768:APF196778 AZB196768:AZB196778 BIX196768:BIX196778 BST196768:BST196778 CCP196768:CCP196778 CML196768:CML196778 CWH196768:CWH196778 DGD196768:DGD196778 DPZ196768:DPZ196778 DZV196768:DZV196778 EJR196768:EJR196778 ETN196768:ETN196778 FDJ196768:FDJ196778 FNF196768:FNF196778 FXB196768:FXB196778 GGX196768:GGX196778 GQT196768:GQT196778 HAP196768:HAP196778 HKL196768:HKL196778 HUH196768:HUH196778 IED196768:IED196778 INZ196768:INZ196778 IXV196768:IXV196778 JHR196768:JHR196778 JRN196768:JRN196778 KBJ196768:KBJ196778 KLF196768:KLF196778 KVB196768:KVB196778 LEX196768:LEX196778 LOT196768:LOT196778 LYP196768:LYP196778 MIL196768:MIL196778 MSH196768:MSH196778 NCD196768:NCD196778 NLZ196768:NLZ196778 NVV196768:NVV196778 OFR196768:OFR196778 OPN196768:OPN196778 OZJ196768:OZJ196778 PJF196768:PJF196778 PTB196768:PTB196778 QCX196768:QCX196778 QMT196768:QMT196778 QWP196768:QWP196778 RGL196768:RGL196778 RQH196768:RQH196778 SAD196768:SAD196778 SJZ196768:SJZ196778 STV196768:STV196778 TDR196768:TDR196778 TNN196768:TNN196778 TXJ196768:TXJ196778 UHF196768:UHF196778 URB196768:URB196778 VAX196768:VAX196778 VKT196768:VKT196778 VUP196768:VUP196778 WEL196768:WEL196778 WOH196768:WOH196778 BV262304:BV262314 LR262304:LR262314 VN262304:VN262314 AFJ262304:AFJ262314 APF262304:APF262314 AZB262304:AZB262314 BIX262304:BIX262314 BST262304:BST262314 CCP262304:CCP262314 CML262304:CML262314 CWH262304:CWH262314 DGD262304:DGD262314 DPZ262304:DPZ262314 DZV262304:DZV262314 EJR262304:EJR262314 ETN262304:ETN262314 FDJ262304:FDJ262314 FNF262304:FNF262314 FXB262304:FXB262314 GGX262304:GGX262314 GQT262304:GQT262314 HAP262304:HAP262314 HKL262304:HKL262314 HUH262304:HUH262314 IED262304:IED262314 INZ262304:INZ262314 IXV262304:IXV262314 JHR262304:JHR262314 JRN262304:JRN262314 KBJ262304:KBJ262314 KLF262304:KLF262314 KVB262304:KVB262314 LEX262304:LEX262314 LOT262304:LOT262314 LYP262304:LYP262314 MIL262304:MIL262314 MSH262304:MSH262314 NCD262304:NCD262314 NLZ262304:NLZ262314 NVV262304:NVV262314 OFR262304:OFR262314 OPN262304:OPN262314 OZJ262304:OZJ262314 PJF262304:PJF262314 PTB262304:PTB262314 QCX262304:QCX262314 QMT262304:QMT262314 QWP262304:QWP262314 RGL262304:RGL262314 RQH262304:RQH262314 SAD262304:SAD262314 SJZ262304:SJZ262314 STV262304:STV262314 TDR262304:TDR262314 TNN262304:TNN262314 TXJ262304:TXJ262314 UHF262304:UHF262314 URB262304:URB262314 VAX262304:VAX262314 VKT262304:VKT262314 VUP262304:VUP262314 WEL262304:WEL262314 WOH262304:WOH262314 BV327840:BV327850 LR327840:LR327850 VN327840:VN327850 AFJ327840:AFJ327850 APF327840:APF327850 AZB327840:AZB327850 BIX327840:BIX327850 BST327840:BST327850 CCP327840:CCP327850 CML327840:CML327850 CWH327840:CWH327850 DGD327840:DGD327850 DPZ327840:DPZ327850 DZV327840:DZV327850 EJR327840:EJR327850 ETN327840:ETN327850 FDJ327840:FDJ327850 FNF327840:FNF327850 FXB327840:FXB327850 GGX327840:GGX327850 GQT327840:GQT327850 HAP327840:HAP327850 HKL327840:HKL327850 HUH327840:HUH327850 IED327840:IED327850 INZ327840:INZ327850 IXV327840:IXV327850 JHR327840:JHR327850 JRN327840:JRN327850 KBJ327840:KBJ327850 KLF327840:KLF327850 KVB327840:KVB327850 LEX327840:LEX327850 LOT327840:LOT327850 LYP327840:LYP327850 MIL327840:MIL327850 MSH327840:MSH327850 NCD327840:NCD327850 NLZ327840:NLZ327850 NVV327840:NVV327850 OFR327840:OFR327850 OPN327840:OPN327850 OZJ327840:OZJ327850 PJF327840:PJF327850 PTB327840:PTB327850 QCX327840:QCX327850 QMT327840:QMT327850 QWP327840:QWP327850 RGL327840:RGL327850 RQH327840:RQH327850 SAD327840:SAD327850 SJZ327840:SJZ327850 STV327840:STV327850 TDR327840:TDR327850 TNN327840:TNN327850 TXJ327840:TXJ327850 UHF327840:UHF327850 URB327840:URB327850 VAX327840:VAX327850 VKT327840:VKT327850 VUP327840:VUP327850 WEL327840:WEL327850 WOH327840:WOH327850 BV393376:BV393386 LR393376:LR393386 VN393376:VN393386 AFJ393376:AFJ393386 APF393376:APF393386 AZB393376:AZB393386 BIX393376:BIX393386 BST393376:BST393386 CCP393376:CCP393386 CML393376:CML393386 CWH393376:CWH393386 DGD393376:DGD393386 DPZ393376:DPZ393386 DZV393376:DZV393386 EJR393376:EJR393386 ETN393376:ETN393386 FDJ393376:FDJ393386 FNF393376:FNF393386 FXB393376:FXB393386 GGX393376:GGX393386 GQT393376:GQT393386 HAP393376:HAP393386 HKL393376:HKL393386 HUH393376:HUH393386 IED393376:IED393386 INZ393376:INZ393386 IXV393376:IXV393386 JHR393376:JHR393386 JRN393376:JRN393386 KBJ393376:KBJ393386 KLF393376:KLF393386 KVB393376:KVB393386 LEX393376:LEX393386 LOT393376:LOT393386 LYP393376:LYP393386 MIL393376:MIL393386 MSH393376:MSH393386 NCD393376:NCD393386 NLZ393376:NLZ393386 NVV393376:NVV393386 OFR393376:OFR393386 OPN393376:OPN393386 OZJ393376:OZJ393386 PJF393376:PJF393386 PTB393376:PTB393386 QCX393376:QCX393386 QMT393376:QMT393386 QWP393376:QWP393386 RGL393376:RGL393386 RQH393376:RQH393386 SAD393376:SAD393386 SJZ393376:SJZ393386 STV393376:STV393386 TDR393376:TDR393386 TNN393376:TNN393386 TXJ393376:TXJ393386 UHF393376:UHF393386 URB393376:URB393386 VAX393376:VAX393386 VKT393376:VKT393386 VUP393376:VUP393386 WEL393376:WEL393386 WOH393376:WOH393386 BV458912:BV458922 LR458912:LR458922 VN458912:VN458922 AFJ458912:AFJ458922 APF458912:APF458922 AZB458912:AZB458922 BIX458912:BIX458922 BST458912:BST458922 CCP458912:CCP458922 CML458912:CML458922 CWH458912:CWH458922 DGD458912:DGD458922 DPZ458912:DPZ458922 DZV458912:DZV458922 EJR458912:EJR458922 ETN458912:ETN458922 FDJ458912:FDJ458922 FNF458912:FNF458922 FXB458912:FXB458922 GGX458912:GGX458922 GQT458912:GQT458922 HAP458912:HAP458922 HKL458912:HKL458922 HUH458912:HUH458922 IED458912:IED458922 INZ458912:INZ458922 IXV458912:IXV458922 JHR458912:JHR458922 JRN458912:JRN458922 KBJ458912:KBJ458922 KLF458912:KLF458922 KVB458912:KVB458922 LEX458912:LEX458922 LOT458912:LOT458922 LYP458912:LYP458922 MIL458912:MIL458922 MSH458912:MSH458922 NCD458912:NCD458922 NLZ458912:NLZ458922 NVV458912:NVV458922 OFR458912:OFR458922 OPN458912:OPN458922 OZJ458912:OZJ458922 PJF458912:PJF458922 PTB458912:PTB458922 QCX458912:QCX458922 QMT458912:QMT458922 QWP458912:QWP458922 RGL458912:RGL458922 RQH458912:RQH458922 SAD458912:SAD458922 SJZ458912:SJZ458922 STV458912:STV458922 TDR458912:TDR458922 TNN458912:TNN458922 TXJ458912:TXJ458922 UHF458912:UHF458922 URB458912:URB458922 VAX458912:VAX458922 VKT458912:VKT458922 VUP458912:VUP458922 WEL458912:WEL458922 WOH458912:WOH458922 BV524448:BV524458 LR524448:LR524458 VN524448:VN524458 AFJ524448:AFJ524458 APF524448:APF524458 AZB524448:AZB524458 BIX524448:BIX524458 BST524448:BST524458 CCP524448:CCP524458 CML524448:CML524458 CWH524448:CWH524458 DGD524448:DGD524458 DPZ524448:DPZ524458 DZV524448:DZV524458 EJR524448:EJR524458 ETN524448:ETN524458 FDJ524448:FDJ524458 FNF524448:FNF524458 FXB524448:FXB524458 GGX524448:GGX524458 GQT524448:GQT524458 HAP524448:HAP524458 HKL524448:HKL524458 HUH524448:HUH524458 IED524448:IED524458 INZ524448:INZ524458 IXV524448:IXV524458 JHR524448:JHR524458 JRN524448:JRN524458 KBJ524448:KBJ524458 KLF524448:KLF524458 KVB524448:KVB524458 LEX524448:LEX524458 LOT524448:LOT524458 LYP524448:LYP524458 MIL524448:MIL524458 MSH524448:MSH524458 NCD524448:NCD524458 NLZ524448:NLZ524458 NVV524448:NVV524458 OFR524448:OFR524458 OPN524448:OPN524458 OZJ524448:OZJ524458 PJF524448:PJF524458 PTB524448:PTB524458 QCX524448:QCX524458 QMT524448:QMT524458 QWP524448:QWP524458 RGL524448:RGL524458 RQH524448:RQH524458 SAD524448:SAD524458 SJZ524448:SJZ524458 STV524448:STV524458 TDR524448:TDR524458 TNN524448:TNN524458 TXJ524448:TXJ524458 UHF524448:UHF524458 URB524448:URB524458 VAX524448:VAX524458 VKT524448:VKT524458 VUP524448:VUP524458 WEL524448:WEL524458 WOH524448:WOH524458 BV589984:BV589994 LR589984:LR589994 VN589984:VN589994 AFJ589984:AFJ589994 APF589984:APF589994 AZB589984:AZB589994 BIX589984:BIX589994 BST589984:BST589994 CCP589984:CCP589994 CML589984:CML589994 CWH589984:CWH589994 DGD589984:DGD589994 DPZ589984:DPZ589994 DZV589984:DZV589994 EJR589984:EJR589994 ETN589984:ETN589994 FDJ589984:FDJ589994 FNF589984:FNF589994 FXB589984:FXB589994 GGX589984:GGX589994 GQT589984:GQT589994 HAP589984:HAP589994 HKL589984:HKL589994 HUH589984:HUH589994 IED589984:IED589994 INZ589984:INZ589994 IXV589984:IXV589994 JHR589984:JHR589994 JRN589984:JRN589994 KBJ589984:KBJ589994 KLF589984:KLF589994 KVB589984:KVB589994 LEX589984:LEX589994 LOT589984:LOT589994 LYP589984:LYP589994 MIL589984:MIL589994 MSH589984:MSH589994 NCD589984:NCD589994 NLZ589984:NLZ589994 NVV589984:NVV589994 OFR589984:OFR589994 OPN589984:OPN589994 OZJ589984:OZJ589994 PJF589984:PJF589994 PTB589984:PTB589994 QCX589984:QCX589994 QMT589984:QMT589994 QWP589984:QWP589994 RGL589984:RGL589994 RQH589984:RQH589994 SAD589984:SAD589994 SJZ589984:SJZ589994 STV589984:STV589994 TDR589984:TDR589994 TNN589984:TNN589994 TXJ589984:TXJ589994 UHF589984:UHF589994 URB589984:URB589994 VAX589984:VAX589994 VKT589984:VKT589994 VUP589984:VUP589994 WEL589984:WEL589994 WOH589984:WOH589994 BV655520:BV655530 LR655520:LR655530 VN655520:VN655530 AFJ655520:AFJ655530 APF655520:APF655530 AZB655520:AZB655530 BIX655520:BIX655530 BST655520:BST655530 CCP655520:CCP655530 CML655520:CML655530 CWH655520:CWH655530 DGD655520:DGD655530 DPZ655520:DPZ655530 DZV655520:DZV655530 EJR655520:EJR655530 ETN655520:ETN655530 FDJ655520:FDJ655530 FNF655520:FNF655530 FXB655520:FXB655530 GGX655520:GGX655530 GQT655520:GQT655530 HAP655520:HAP655530 HKL655520:HKL655530 HUH655520:HUH655530 IED655520:IED655530 INZ655520:INZ655530 IXV655520:IXV655530 JHR655520:JHR655530 JRN655520:JRN655530 KBJ655520:KBJ655530 KLF655520:KLF655530 KVB655520:KVB655530 LEX655520:LEX655530 LOT655520:LOT655530 LYP655520:LYP655530 MIL655520:MIL655530 MSH655520:MSH655530 NCD655520:NCD655530 NLZ655520:NLZ655530 NVV655520:NVV655530 OFR655520:OFR655530 OPN655520:OPN655530 OZJ655520:OZJ655530 PJF655520:PJF655530 PTB655520:PTB655530 QCX655520:QCX655530 QMT655520:QMT655530 QWP655520:QWP655530 RGL655520:RGL655530 RQH655520:RQH655530 SAD655520:SAD655530 SJZ655520:SJZ655530 STV655520:STV655530 TDR655520:TDR655530 TNN655520:TNN655530 TXJ655520:TXJ655530 UHF655520:UHF655530 URB655520:URB655530 VAX655520:VAX655530 VKT655520:VKT655530 VUP655520:VUP655530 WEL655520:WEL655530 WOH655520:WOH655530 BV721056:BV721066 LR721056:LR721066 VN721056:VN721066 AFJ721056:AFJ721066 APF721056:APF721066 AZB721056:AZB721066 BIX721056:BIX721066 BST721056:BST721066 CCP721056:CCP721066 CML721056:CML721066 CWH721056:CWH721066 DGD721056:DGD721066 DPZ721056:DPZ721066 DZV721056:DZV721066 EJR721056:EJR721066 ETN721056:ETN721066 FDJ721056:FDJ721066 FNF721056:FNF721066 FXB721056:FXB721066 GGX721056:GGX721066 GQT721056:GQT721066 HAP721056:HAP721066 HKL721056:HKL721066 HUH721056:HUH721066 IED721056:IED721066 INZ721056:INZ721066 IXV721056:IXV721066 JHR721056:JHR721066 JRN721056:JRN721066 KBJ721056:KBJ721066 KLF721056:KLF721066 KVB721056:KVB721066 LEX721056:LEX721066 LOT721056:LOT721066 LYP721056:LYP721066 MIL721056:MIL721066 MSH721056:MSH721066 NCD721056:NCD721066 NLZ721056:NLZ721066 NVV721056:NVV721066 OFR721056:OFR721066 OPN721056:OPN721066 OZJ721056:OZJ721066 PJF721056:PJF721066 PTB721056:PTB721066 QCX721056:QCX721066 QMT721056:QMT721066 QWP721056:QWP721066 RGL721056:RGL721066 RQH721056:RQH721066 SAD721056:SAD721066 SJZ721056:SJZ721066 STV721056:STV721066 TDR721056:TDR721066 TNN721056:TNN721066 TXJ721056:TXJ721066 UHF721056:UHF721066 URB721056:URB721066 VAX721056:VAX721066 VKT721056:VKT721066 VUP721056:VUP721066 WEL721056:WEL721066 WOH721056:WOH721066 BV786592:BV786602 LR786592:LR786602 VN786592:VN786602 AFJ786592:AFJ786602 APF786592:APF786602 AZB786592:AZB786602 BIX786592:BIX786602 BST786592:BST786602 CCP786592:CCP786602 CML786592:CML786602 CWH786592:CWH786602 DGD786592:DGD786602 DPZ786592:DPZ786602 DZV786592:DZV786602 EJR786592:EJR786602 ETN786592:ETN786602 FDJ786592:FDJ786602 FNF786592:FNF786602 FXB786592:FXB786602 GGX786592:GGX786602 GQT786592:GQT786602 HAP786592:HAP786602 HKL786592:HKL786602 HUH786592:HUH786602 IED786592:IED786602 INZ786592:INZ786602 IXV786592:IXV786602 JHR786592:JHR786602 JRN786592:JRN786602 KBJ786592:KBJ786602 KLF786592:KLF786602 KVB786592:KVB786602 LEX786592:LEX786602 LOT786592:LOT786602 LYP786592:LYP786602 MIL786592:MIL786602 MSH786592:MSH786602 NCD786592:NCD786602 NLZ786592:NLZ786602 NVV786592:NVV786602 OFR786592:OFR786602 OPN786592:OPN786602 OZJ786592:OZJ786602 PJF786592:PJF786602 PTB786592:PTB786602 QCX786592:QCX786602 QMT786592:QMT786602 QWP786592:QWP786602 RGL786592:RGL786602 RQH786592:RQH786602 SAD786592:SAD786602 SJZ786592:SJZ786602 STV786592:STV786602 TDR786592:TDR786602 TNN786592:TNN786602 TXJ786592:TXJ786602 UHF786592:UHF786602 URB786592:URB786602 VAX786592:VAX786602 VKT786592:VKT786602 VUP786592:VUP786602 WEL786592:WEL786602 WOH786592:WOH786602 BV852128:BV852138 LR852128:LR852138 VN852128:VN852138 AFJ852128:AFJ852138 APF852128:APF852138 AZB852128:AZB852138 BIX852128:BIX852138 BST852128:BST852138 CCP852128:CCP852138 CML852128:CML852138 CWH852128:CWH852138 DGD852128:DGD852138 DPZ852128:DPZ852138 DZV852128:DZV852138 EJR852128:EJR852138 ETN852128:ETN852138 FDJ852128:FDJ852138 FNF852128:FNF852138 FXB852128:FXB852138 GGX852128:GGX852138 GQT852128:GQT852138 HAP852128:HAP852138 HKL852128:HKL852138 HUH852128:HUH852138 IED852128:IED852138 INZ852128:INZ852138 IXV852128:IXV852138 JHR852128:JHR852138 JRN852128:JRN852138 KBJ852128:KBJ852138 KLF852128:KLF852138 KVB852128:KVB852138 LEX852128:LEX852138 LOT852128:LOT852138 LYP852128:LYP852138 MIL852128:MIL852138 MSH852128:MSH852138 NCD852128:NCD852138 NLZ852128:NLZ852138 NVV852128:NVV852138 OFR852128:OFR852138 OPN852128:OPN852138 OZJ852128:OZJ852138 PJF852128:PJF852138 PTB852128:PTB852138 QCX852128:QCX852138 QMT852128:QMT852138 QWP852128:QWP852138 RGL852128:RGL852138 RQH852128:RQH852138 SAD852128:SAD852138 SJZ852128:SJZ852138 STV852128:STV852138 TDR852128:TDR852138 TNN852128:TNN852138 TXJ852128:TXJ852138 UHF852128:UHF852138 URB852128:URB852138 VAX852128:VAX852138 VKT852128:VKT852138 VUP852128:VUP852138 WEL852128:WEL852138 WOH852128:WOH852138 BV917664:BV917674 LR917664:LR917674 VN917664:VN917674 AFJ917664:AFJ917674 APF917664:APF917674 AZB917664:AZB917674 BIX917664:BIX917674 BST917664:BST917674 CCP917664:CCP917674 CML917664:CML917674 CWH917664:CWH917674 DGD917664:DGD917674 DPZ917664:DPZ917674 DZV917664:DZV917674 EJR917664:EJR917674 ETN917664:ETN917674 FDJ917664:FDJ917674 FNF917664:FNF917674 FXB917664:FXB917674 GGX917664:GGX917674 GQT917664:GQT917674 HAP917664:HAP917674 HKL917664:HKL917674 HUH917664:HUH917674 IED917664:IED917674 INZ917664:INZ917674 IXV917664:IXV917674 JHR917664:JHR917674 JRN917664:JRN917674 KBJ917664:KBJ917674 KLF917664:KLF917674 KVB917664:KVB917674 LEX917664:LEX917674 LOT917664:LOT917674 LYP917664:LYP917674 MIL917664:MIL917674 MSH917664:MSH917674 NCD917664:NCD917674 NLZ917664:NLZ917674 NVV917664:NVV917674 OFR917664:OFR917674 OPN917664:OPN917674 OZJ917664:OZJ917674 PJF917664:PJF917674 PTB917664:PTB917674 QCX917664:QCX917674 QMT917664:QMT917674 QWP917664:QWP917674 RGL917664:RGL917674 RQH917664:RQH917674 SAD917664:SAD917674 SJZ917664:SJZ917674 STV917664:STV917674 TDR917664:TDR917674 TNN917664:TNN917674 TXJ917664:TXJ917674 UHF917664:UHF917674 URB917664:URB917674 VAX917664:VAX917674 VKT917664:VKT917674 VUP917664:VUP917674 WEL917664:WEL917674 WOH917664:WOH917674 BV983200:BV983210 LR983200:LR983210 VN983200:VN983210 AFJ983200:AFJ983210 APF983200:APF983210 AZB983200:AZB983210 BIX983200:BIX983210 BST983200:BST983210 CCP983200:CCP983210 CML983200:CML983210 CWH983200:CWH983210 DGD983200:DGD983210 DPZ983200:DPZ983210 DZV983200:DZV983210 EJR983200:EJR983210 ETN983200:ETN983210 FDJ983200:FDJ983210 FNF983200:FNF983210 FXB983200:FXB983210 GGX983200:GGX983210 GQT983200:GQT983210 HAP983200:HAP983210 HKL983200:HKL983210 HUH983200:HUH983210 IED983200:IED983210 INZ983200:INZ983210 IXV983200:IXV983210 JHR983200:JHR983210 JRN983200:JRN983210 KBJ983200:KBJ983210 KLF983200:KLF983210 KVB983200:KVB983210 LEX983200:LEX983210 LOT983200:LOT983210 LYP983200:LYP983210 MIL983200:MIL983210 MSH983200:MSH983210 NCD983200:NCD983210 NLZ983200:NLZ983210 NVV983200:NVV983210 OFR983200:OFR983210 OPN983200:OPN983210 OZJ983200:OZJ983210 PJF983200:PJF983210 PTB983200:PTB983210 QCX983200:QCX983210 QMT983200:QMT983210 QWP983200:QWP983210 RGL983200:RGL983210 RQH983200:RQH983210 SAD983200:SAD983210 SJZ983200:SJZ983210 STV983200:STV983210 TDR983200:TDR983210 TNN983200:TNN983210 TXJ983200:TXJ983210 UHF983200:UHF983210 URB983200:URB983210 VAX983200:VAX983210 VKT983200:VKT983210 VUP983200:VUP983210 WEL983200:WEL983210 WOH983200:WOH983210 BV65689:BV65694 LR65689:LR65694 VN65689:VN65694 AFJ65689:AFJ65694 APF65689:APF65694 AZB65689:AZB65694 BIX65689:BIX65694 BST65689:BST65694 CCP65689:CCP65694 CML65689:CML65694 CWH65689:CWH65694 DGD65689:DGD65694 DPZ65689:DPZ65694 DZV65689:DZV65694 EJR65689:EJR65694 ETN65689:ETN65694 FDJ65689:FDJ65694 FNF65689:FNF65694 FXB65689:FXB65694 GGX65689:GGX65694 GQT65689:GQT65694 HAP65689:HAP65694 HKL65689:HKL65694 HUH65689:HUH65694 IED65689:IED65694 INZ65689:INZ65694 IXV65689:IXV65694 JHR65689:JHR65694 JRN65689:JRN65694 KBJ65689:KBJ65694 KLF65689:KLF65694 KVB65689:KVB65694 LEX65689:LEX65694 LOT65689:LOT65694 LYP65689:LYP65694 MIL65689:MIL65694 MSH65689:MSH65694 NCD65689:NCD65694 NLZ65689:NLZ65694 NVV65689:NVV65694 OFR65689:OFR65694 OPN65689:OPN65694 OZJ65689:OZJ65694 PJF65689:PJF65694 PTB65689:PTB65694 QCX65689:QCX65694 QMT65689:QMT65694 QWP65689:QWP65694 RGL65689:RGL65694 RQH65689:RQH65694 SAD65689:SAD65694 SJZ65689:SJZ65694 STV65689:STV65694 TDR65689:TDR65694 TNN65689:TNN65694 TXJ65689:TXJ65694 UHF65689:UHF65694 URB65689:URB65694 VAX65689:VAX65694 VKT65689:VKT65694 VUP65689:VUP65694 WEL65689:WEL65694 WOH65689:WOH65694 BV131225:BV131230 LR131225:LR131230 VN131225:VN131230 AFJ131225:AFJ131230 APF131225:APF131230 AZB131225:AZB131230 BIX131225:BIX131230 BST131225:BST131230 CCP131225:CCP131230 CML131225:CML131230 CWH131225:CWH131230 DGD131225:DGD131230 DPZ131225:DPZ131230 DZV131225:DZV131230 EJR131225:EJR131230 ETN131225:ETN131230 FDJ131225:FDJ131230 FNF131225:FNF131230 FXB131225:FXB131230 GGX131225:GGX131230 GQT131225:GQT131230 HAP131225:HAP131230 HKL131225:HKL131230 HUH131225:HUH131230 IED131225:IED131230 INZ131225:INZ131230 IXV131225:IXV131230 JHR131225:JHR131230 JRN131225:JRN131230 KBJ131225:KBJ131230 KLF131225:KLF131230 KVB131225:KVB131230 LEX131225:LEX131230 LOT131225:LOT131230 LYP131225:LYP131230 MIL131225:MIL131230 MSH131225:MSH131230 NCD131225:NCD131230 NLZ131225:NLZ131230 NVV131225:NVV131230 OFR131225:OFR131230 OPN131225:OPN131230 OZJ131225:OZJ131230 PJF131225:PJF131230 PTB131225:PTB131230 QCX131225:QCX131230 QMT131225:QMT131230 QWP131225:QWP131230 RGL131225:RGL131230 RQH131225:RQH131230 SAD131225:SAD131230 SJZ131225:SJZ131230 STV131225:STV131230 TDR131225:TDR131230 TNN131225:TNN131230 TXJ131225:TXJ131230 UHF131225:UHF131230 URB131225:URB131230 VAX131225:VAX131230 VKT131225:VKT131230 VUP131225:VUP131230 WEL131225:WEL131230 WOH131225:WOH131230 BV196761:BV196766 LR196761:LR196766 VN196761:VN196766 AFJ196761:AFJ196766 APF196761:APF196766 AZB196761:AZB196766 BIX196761:BIX196766 BST196761:BST196766 CCP196761:CCP196766 CML196761:CML196766 CWH196761:CWH196766 DGD196761:DGD196766 DPZ196761:DPZ196766 DZV196761:DZV196766 EJR196761:EJR196766 ETN196761:ETN196766 FDJ196761:FDJ196766 FNF196761:FNF196766 FXB196761:FXB196766 GGX196761:GGX196766 GQT196761:GQT196766 HAP196761:HAP196766 HKL196761:HKL196766 HUH196761:HUH196766 IED196761:IED196766 INZ196761:INZ196766 IXV196761:IXV196766 JHR196761:JHR196766 JRN196761:JRN196766 KBJ196761:KBJ196766 KLF196761:KLF196766 KVB196761:KVB196766 LEX196761:LEX196766 LOT196761:LOT196766 LYP196761:LYP196766 MIL196761:MIL196766 MSH196761:MSH196766 NCD196761:NCD196766 NLZ196761:NLZ196766 NVV196761:NVV196766 OFR196761:OFR196766 OPN196761:OPN196766 OZJ196761:OZJ196766 PJF196761:PJF196766 PTB196761:PTB196766 QCX196761:QCX196766 QMT196761:QMT196766 QWP196761:QWP196766 RGL196761:RGL196766 RQH196761:RQH196766 SAD196761:SAD196766 SJZ196761:SJZ196766 STV196761:STV196766 TDR196761:TDR196766 TNN196761:TNN196766 TXJ196761:TXJ196766 UHF196761:UHF196766 URB196761:URB196766 VAX196761:VAX196766 VKT196761:VKT196766 VUP196761:VUP196766 WEL196761:WEL196766 WOH196761:WOH196766 BV262297:BV262302 LR262297:LR262302 VN262297:VN262302 AFJ262297:AFJ262302 APF262297:APF262302 AZB262297:AZB262302 BIX262297:BIX262302 BST262297:BST262302 CCP262297:CCP262302 CML262297:CML262302 CWH262297:CWH262302 DGD262297:DGD262302 DPZ262297:DPZ262302 DZV262297:DZV262302 EJR262297:EJR262302 ETN262297:ETN262302 FDJ262297:FDJ262302 FNF262297:FNF262302 FXB262297:FXB262302 GGX262297:GGX262302 GQT262297:GQT262302 HAP262297:HAP262302 HKL262297:HKL262302 HUH262297:HUH262302 IED262297:IED262302 INZ262297:INZ262302 IXV262297:IXV262302 JHR262297:JHR262302 JRN262297:JRN262302 KBJ262297:KBJ262302 KLF262297:KLF262302 KVB262297:KVB262302 LEX262297:LEX262302 LOT262297:LOT262302 LYP262297:LYP262302 MIL262297:MIL262302 MSH262297:MSH262302 NCD262297:NCD262302 NLZ262297:NLZ262302 NVV262297:NVV262302 OFR262297:OFR262302 OPN262297:OPN262302 OZJ262297:OZJ262302 PJF262297:PJF262302 PTB262297:PTB262302 QCX262297:QCX262302 QMT262297:QMT262302 QWP262297:QWP262302 RGL262297:RGL262302 RQH262297:RQH262302 SAD262297:SAD262302 SJZ262297:SJZ262302 STV262297:STV262302 TDR262297:TDR262302 TNN262297:TNN262302 TXJ262297:TXJ262302 UHF262297:UHF262302 URB262297:URB262302 VAX262297:VAX262302 VKT262297:VKT262302 VUP262297:VUP262302 WEL262297:WEL262302 WOH262297:WOH262302 BV327833:BV327838 LR327833:LR327838 VN327833:VN327838 AFJ327833:AFJ327838 APF327833:APF327838 AZB327833:AZB327838 BIX327833:BIX327838 BST327833:BST327838 CCP327833:CCP327838 CML327833:CML327838 CWH327833:CWH327838 DGD327833:DGD327838 DPZ327833:DPZ327838 DZV327833:DZV327838 EJR327833:EJR327838 ETN327833:ETN327838 FDJ327833:FDJ327838 FNF327833:FNF327838 FXB327833:FXB327838 GGX327833:GGX327838 GQT327833:GQT327838 HAP327833:HAP327838 HKL327833:HKL327838 HUH327833:HUH327838 IED327833:IED327838 INZ327833:INZ327838 IXV327833:IXV327838 JHR327833:JHR327838 JRN327833:JRN327838 KBJ327833:KBJ327838 KLF327833:KLF327838 KVB327833:KVB327838 LEX327833:LEX327838 LOT327833:LOT327838 LYP327833:LYP327838 MIL327833:MIL327838 MSH327833:MSH327838 NCD327833:NCD327838 NLZ327833:NLZ327838 NVV327833:NVV327838 OFR327833:OFR327838 OPN327833:OPN327838 OZJ327833:OZJ327838 PJF327833:PJF327838 PTB327833:PTB327838 QCX327833:QCX327838 QMT327833:QMT327838 QWP327833:QWP327838 RGL327833:RGL327838 RQH327833:RQH327838 SAD327833:SAD327838 SJZ327833:SJZ327838 STV327833:STV327838 TDR327833:TDR327838 TNN327833:TNN327838 TXJ327833:TXJ327838 UHF327833:UHF327838 URB327833:URB327838 VAX327833:VAX327838 VKT327833:VKT327838 VUP327833:VUP327838 WEL327833:WEL327838 WOH327833:WOH327838 BV393369:BV393374 LR393369:LR393374 VN393369:VN393374 AFJ393369:AFJ393374 APF393369:APF393374 AZB393369:AZB393374 BIX393369:BIX393374 BST393369:BST393374 CCP393369:CCP393374 CML393369:CML393374 CWH393369:CWH393374 DGD393369:DGD393374 DPZ393369:DPZ393374 DZV393369:DZV393374 EJR393369:EJR393374 ETN393369:ETN393374 FDJ393369:FDJ393374 FNF393369:FNF393374 FXB393369:FXB393374 GGX393369:GGX393374 GQT393369:GQT393374 HAP393369:HAP393374 HKL393369:HKL393374 HUH393369:HUH393374 IED393369:IED393374 INZ393369:INZ393374 IXV393369:IXV393374 JHR393369:JHR393374 JRN393369:JRN393374 KBJ393369:KBJ393374 KLF393369:KLF393374 KVB393369:KVB393374 LEX393369:LEX393374 LOT393369:LOT393374 LYP393369:LYP393374 MIL393369:MIL393374 MSH393369:MSH393374 NCD393369:NCD393374 NLZ393369:NLZ393374 NVV393369:NVV393374 OFR393369:OFR393374 OPN393369:OPN393374 OZJ393369:OZJ393374 PJF393369:PJF393374 PTB393369:PTB393374 QCX393369:QCX393374 QMT393369:QMT393374 QWP393369:QWP393374 RGL393369:RGL393374 RQH393369:RQH393374 SAD393369:SAD393374 SJZ393369:SJZ393374 STV393369:STV393374 TDR393369:TDR393374 TNN393369:TNN393374 TXJ393369:TXJ393374 UHF393369:UHF393374 URB393369:URB393374 VAX393369:VAX393374 VKT393369:VKT393374 VUP393369:VUP393374 WEL393369:WEL393374 WOH393369:WOH393374 BV458905:BV458910 LR458905:LR458910 VN458905:VN458910 AFJ458905:AFJ458910 APF458905:APF458910 AZB458905:AZB458910 BIX458905:BIX458910 BST458905:BST458910 CCP458905:CCP458910 CML458905:CML458910 CWH458905:CWH458910 DGD458905:DGD458910 DPZ458905:DPZ458910 DZV458905:DZV458910 EJR458905:EJR458910 ETN458905:ETN458910 FDJ458905:FDJ458910 FNF458905:FNF458910 FXB458905:FXB458910 GGX458905:GGX458910 GQT458905:GQT458910 HAP458905:HAP458910 HKL458905:HKL458910 HUH458905:HUH458910 IED458905:IED458910 INZ458905:INZ458910 IXV458905:IXV458910 JHR458905:JHR458910 JRN458905:JRN458910 KBJ458905:KBJ458910 KLF458905:KLF458910 KVB458905:KVB458910 LEX458905:LEX458910 LOT458905:LOT458910 LYP458905:LYP458910 MIL458905:MIL458910 MSH458905:MSH458910 NCD458905:NCD458910 NLZ458905:NLZ458910 NVV458905:NVV458910 OFR458905:OFR458910 OPN458905:OPN458910 OZJ458905:OZJ458910 PJF458905:PJF458910 PTB458905:PTB458910 QCX458905:QCX458910 QMT458905:QMT458910 QWP458905:QWP458910 RGL458905:RGL458910 RQH458905:RQH458910 SAD458905:SAD458910 SJZ458905:SJZ458910 STV458905:STV458910 TDR458905:TDR458910 TNN458905:TNN458910 TXJ458905:TXJ458910 UHF458905:UHF458910 URB458905:URB458910 VAX458905:VAX458910 VKT458905:VKT458910 VUP458905:VUP458910 WEL458905:WEL458910 WOH458905:WOH458910 BV524441:BV524446 LR524441:LR524446 VN524441:VN524446 AFJ524441:AFJ524446 APF524441:APF524446 AZB524441:AZB524446 BIX524441:BIX524446 BST524441:BST524446 CCP524441:CCP524446 CML524441:CML524446 CWH524441:CWH524446 DGD524441:DGD524446 DPZ524441:DPZ524446 DZV524441:DZV524446 EJR524441:EJR524446 ETN524441:ETN524446 FDJ524441:FDJ524446 FNF524441:FNF524446 FXB524441:FXB524446 GGX524441:GGX524446 GQT524441:GQT524446 HAP524441:HAP524446 HKL524441:HKL524446 HUH524441:HUH524446 IED524441:IED524446 INZ524441:INZ524446 IXV524441:IXV524446 JHR524441:JHR524446 JRN524441:JRN524446 KBJ524441:KBJ524446 KLF524441:KLF524446 KVB524441:KVB524446 LEX524441:LEX524446 LOT524441:LOT524446 LYP524441:LYP524446 MIL524441:MIL524446 MSH524441:MSH524446 NCD524441:NCD524446 NLZ524441:NLZ524446 NVV524441:NVV524446 OFR524441:OFR524446 OPN524441:OPN524446 OZJ524441:OZJ524446 PJF524441:PJF524446 PTB524441:PTB524446 QCX524441:QCX524446 QMT524441:QMT524446 QWP524441:QWP524446 RGL524441:RGL524446 RQH524441:RQH524446 SAD524441:SAD524446 SJZ524441:SJZ524446 STV524441:STV524446 TDR524441:TDR524446 TNN524441:TNN524446 TXJ524441:TXJ524446 UHF524441:UHF524446 URB524441:URB524446 VAX524441:VAX524446 VKT524441:VKT524446 VUP524441:VUP524446 WEL524441:WEL524446 WOH524441:WOH524446 BV589977:BV589982 LR589977:LR589982 VN589977:VN589982 AFJ589977:AFJ589982 APF589977:APF589982 AZB589977:AZB589982 BIX589977:BIX589982 BST589977:BST589982 CCP589977:CCP589982 CML589977:CML589982 CWH589977:CWH589982 DGD589977:DGD589982 DPZ589977:DPZ589982 DZV589977:DZV589982 EJR589977:EJR589982 ETN589977:ETN589982 FDJ589977:FDJ589982 FNF589977:FNF589982 FXB589977:FXB589982 GGX589977:GGX589982 GQT589977:GQT589982 HAP589977:HAP589982 HKL589977:HKL589982 HUH589977:HUH589982 IED589977:IED589982 INZ589977:INZ589982 IXV589977:IXV589982 JHR589977:JHR589982 JRN589977:JRN589982 KBJ589977:KBJ589982 KLF589977:KLF589982 KVB589977:KVB589982 LEX589977:LEX589982 LOT589977:LOT589982 LYP589977:LYP589982 MIL589977:MIL589982 MSH589977:MSH589982 NCD589977:NCD589982 NLZ589977:NLZ589982 NVV589977:NVV589982 OFR589977:OFR589982 OPN589977:OPN589982 OZJ589977:OZJ589982 PJF589977:PJF589982 PTB589977:PTB589982 QCX589977:QCX589982 QMT589977:QMT589982 QWP589977:QWP589982 RGL589977:RGL589982 RQH589977:RQH589982 SAD589977:SAD589982 SJZ589977:SJZ589982 STV589977:STV589982 TDR589977:TDR589982 TNN589977:TNN589982 TXJ589977:TXJ589982 UHF589977:UHF589982 URB589977:URB589982 VAX589977:VAX589982 VKT589977:VKT589982 VUP589977:VUP589982 WEL589977:WEL589982 WOH589977:WOH589982 BV655513:BV655518 LR655513:LR655518 VN655513:VN655518 AFJ655513:AFJ655518 APF655513:APF655518 AZB655513:AZB655518 BIX655513:BIX655518 BST655513:BST655518 CCP655513:CCP655518 CML655513:CML655518 CWH655513:CWH655518 DGD655513:DGD655518 DPZ655513:DPZ655518 DZV655513:DZV655518 EJR655513:EJR655518 ETN655513:ETN655518 FDJ655513:FDJ655518 FNF655513:FNF655518 FXB655513:FXB655518 GGX655513:GGX655518 GQT655513:GQT655518 HAP655513:HAP655518 HKL655513:HKL655518 HUH655513:HUH655518 IED655513:IED655518 INZ655513:INZ655518 IXV655513:IXV655518 JHR655513:JHR655518 JRN655513:JRN655518 KBJ655513:KBJ655518 KLF655513:KLF655518 KVB655513:KVB655518 LEX655513:LEX655518 LOT655513:LOT655518 LYP655513:LYP655518 MIL655513:MIL655518 MSH655513:MSH655518 NCD655513:NCD655518 NLZ655513:NLZ655518 NVV655513:NVV655518 OFR655513:OFR655518 OPN655513:OPN655518 OZJ655513:OZJ655518 PJF655513:PJF655518 PTB655513:PTB655518 QCX655513:QCX655518 QMT655513:QMT655518 QWP655513:QWP655518 RGL655513:RGL655518 RQH655513:RQH655518 SAD655513:SAD655518 SJZ655513:SJZ655518 STV655513:STV655518 TDR655513:TDR655518 TNN655513:TNN655518 TXJ655513:TXJ655518 UHF655513:UHF655518 URB655513:URB655518 VAX655513:VAX655518 VKT655513:VKT655518 VUP655513:VUP655518 WEL655513:WEL655518 WOH655513:WOH655518 BV721049:BV721054 LR721049:LR721054 VN721049:VN721054 AFJ721049:AFJ721054 APF721049:APF721054 AZB721049:AZB721054 BIX721049:BIX721054 BST721049:BST721054 CCP721049:CCP721054 CML721049:CML721054 CWH721049:CWH721054 DGD721049:DGD721054 DPZ721049:DPZ721054 DZV721049:DZV721054 EJR721049:EJR721054 ETN721049:ETN721054 FDJ721049:FDJ721054 FNF721049:FNF721054 FXB721049:FXB721054 GGX721049:GGX721054 GQT721049:GQT721054 HAP721049:HAP721054 HKL721049:HKL721054 HUH721049:HUH721054 IED721049:IED721054 INZ721049:INZ721054 IXV721049:IXV721054 JHR721049:JHR721054 JRN721049:JRN721054 KBJ721049:KBJ721054 KLF721049:KLF721054 KVB721049:KVB721054 LEX721049:LEX721054 LOT721049:LOT721054 LYP721049:LYP721054 MIL721049:MIL721054 MSH721049:MSH721054 NCD721049:NCD721054 NLZ721049:NLZ721054 NVV721049:NVV721054 OFR721049:OFR721054 OPN721049:OPN721054 OZJ721049:OZJ721054 PJF721049:PJF721054 PTB721049:PTB721054 QCX721049:QCX721054 QMT721049:QMT721054 QWP721049:QWP721054 RGL721049:RGL721054 RQH721049:RQH721054 SAD721049:SAD721054 SJZ721049:SJZ721054 STV721049:STV721054 TDR721049:TDR721054 TNN721049:TNN721054 TXJ721049:TXJ721054 UHF721049:UHF721054 URB721049:URB721054 VAX721049:VAX721054 VKT721049:VKT721054 VUP721049:VUP721054 WEL721049:WEL721054 WOH721049:WOH721054 BV786585:BV786590 LR786585:LR786590 VN786585:VN786590 AFJ786585:AFJ786590 APF786585:APF786590 AZB786585:AZB786590 BIX786585:BIX786590 BST786585:BST786590 CCP786585:CCP786590 CML786585:CML786590 CWH786585:CWH786590 DGD786585:DGD786590 DPZ786585:DPZ786590 DZV786585:DZV786590 EJR786585:EJR786590 ETN786585:ETN786590 FDJ786585:FDJ786590 FNF786585:FNF786590 FXB786585:FXB786590 GGX786585:GGX786590 GQT786585:GQT786590 HAP786585:HAP786590 HKL786585:HKL786590 HUH786585:HUH786590 IED786585:IED786590 INZ786585:INZ786590 IXV786585:IXV786590 JHR786585:JHR786590 JRN786585:JRN786590 KBJ786585:KBJ786590 KLF786585:KLF786590 KVB786585:KVB786590 LEX786585:LEX786590 LOT786585:LOT786590 LYP786585:LYP786590 MIL786585:MIL786590 MSH786585:MSH786590 NCD786585:NCD786590 NLZ786585:NLZ786590 NVV786585:NVV786590 OFR786585:OFR786590 OPN786585:OPN786590 OZJ786585:OZJ786590 PJF786585:PJF786590 PTB786585:PTB786590 QCX786585:QCX786590 QMT786585:QMT786590 QWP786585:QWP786590 RGL786585:RGL786590 RQH786585:RQH786590 SAD786585:SAD786590 SJZ786585:SJZ786590 STV786585:STV786590 TDR786585:TDR786590 TNN786585:TNN786590 TXJ786585:TXJ786590 UHF786585:UHF786590 URB786585:URB786590 VAX786585:VAX786590 VKT786585:VKT786590 VUP786585:VUP786590 WEL786585:WEL786590 WOH786585:WOH786590 BV852121:BV852126 LR852121:LR852126 VN852121:VN852126 AFJ852121:AFJ852126 APF852121:APF852126 AZB852121:AZB852126 BIX852121:BIX852126 BST852121:BST852126 CCP852121:CCP852126 CML852121:CML852126 CWH852121:CWH852126 DGD852121:DGD852126 DPZ852121:DPZ852126 DZV852121:DZV852126 EJR852121:EJR852126 ETN852121:ETN852126 FDJ852121:FDJ852126 FNF852121:FNF852126 FXB852121:FXB852126 GGX852121:GGX852126 GQT852121:GQT852126 HAP852121:HAP852126 HKL852121:HKL852126 HUH852121:HUH852126 IED852121:IED852126 INZ852121:INZ852126 IXV852121:IXV852126 JHR852121:JHR852126 JRN852121:JRN852126 KBJ852121:KBJ852126 KLF852121:KLF852126 KVB852121:KVB852126 LEX852121:LEX852126 LOT852121:LOT852126 LYP852121:LYP852126 MIL852121:MIL852126 MSH852121:MSH852126 NCD852121:NCD852126 NLZ852121:NLZ852126 NVV852121:NVV852126 OFR852121:OFR852126 OPN852121:OPN852126 OZJ852121:OZJ852126 PJF852121:PJF852126 PTB852121:PTB852126 QCX852121:QCX852126 QMT852121:QMT852126 QWP852121:QWP852126 RGL852121:RGL852126 RQH852121:RQH852126 SAD852121:SAD852126 SJZ852121:SJZ852126 STV852121:STV852126 TDR852121:TDR852126 TNN852121:TNN852126 TXJ852121:TXJ852126 UHF852121:UHF852126 URB852121:URB852126 VAX852121:VAX852126 VKT852121:VKT852126 VUP852121:VUP852126 WEL852121:WEL852126 WOH852121:WOH852126 BV917657:BV917662 LR917657:LR917662 VN917657:VN917662 AFJ917657:AFJ917662 APF917657:APF917662 AZB917657:AZB917662 BIX917657:BIX917662 BST917657:BST917662 CCP917657:CCP917662 CML917657:CML917662 CWH917657:CWH917662 DGD917657:DGD917662 DPZ917657:DPZ917662 DZV917657:DZV917662 EJR917657:EJR917662 ETN917657:ETN917662 FDJ917657:FDJ917662 FNF917657:FNF917662 FXB917657:FXB917662 GGX917657:GGX917662 GQT917657:GQT917662 HAP917657:HAP917662 HKL917657:HKL917662 HUH917657:HUH917662 IED917657:IED917662 INZ917657:INZ917662 IXV917657:IXV917662 JHR917657:JHR917662 JRN917657:JRN917662 KBJ917657:KBJ917662 KLF917657:KLF917662 KVB917657:KVB917662 LEX917657:LEX917662 LOT917657:LOT917662 LYP917657:LYP917662 MIL917657:MIL917662 MSH917657:MSH917662 NCD917657:NCD917662 NLZ917657:NLZ917662 NVV917657:NVV917662 OFR917657:OFR917662 OPN917657:OPN917662 OZJ917657:OZJ917662 PJF917657:PJF917662 PTB917657:PTB917662 QCX917657:QCX917662 QMT917657:QMT917662 QWP917657:QWP917662 RGL917657:RGL917662 RQH917657:RQH917662 SAD917657:SAD917662 SJZ917657:SJZ917662 STV917657:STV917662 TDR917657:TDR917662 TNN917657:TNN917662 TXJ917657:TXJ917662 UHF917657:UHF917662 URB917657:URB917662 VAX917657:VAX917662 VKT917657:VKT917662 VUP917657:VUP917662 WEL917657:WEL917662 WOH917657:WOH917662 BV983193:BV983198 LR983193:LR983198 VN983193:VN983198 AFJ983193:AFJ983198 APF983193:APF983198 AZB983193:AZB983198 BIX983193:BIX983198 BST983193:BST983198 CCP983193:CCP983198 CML983193:CML983198 CWH983193:CWH983198 DGD983193:DGD983198 DPZ983193:DPZ983198 DZV983193:DZV983198 EJR983193:EJR983198 ETN983193:ETN983198 FDJ983193:FDJ983198 FNF983193:FNF983198 FXB983193:FXB983198 GGX983193:GGX983198 GQT983193:GQT983198 HAP983193:HAP983198 HKL983193:HKL983198 HUH983193:HUH983198 IED983193:IED983198 INZ983193:INZ983198 IXV983193:IXV983198 JHR983193:JHR983198 JRN983193:JRN983198 KBJ983193:KBJ983198 KLF983193:KLF983198 KVB983193:KVB983198 LEX983193:LEX983198 LOT983193:LOT983198 LYP983193:LYP983198 MIL983193:MIL983198 MSH983193:MSH983198 NCD983193:NCD983198 NLZ983193:NLZ983198 NVV983193:NVV983198 OFR983193:OFR983198 OPN983193:OPN983198 OZJ983193:OZJ983198 PJF983193:PJF983198 PTB983193:PTB983198 QCX983193:QCX983198 QMT983193:QMT983198 QWP983193:QWP983198 RGL983193:RGL983198 RQH983193:RQH983198 SAD983193:SAD983198 SJZ983193:SJZ983198 STV983193:STV983198 TDR983193:TDR983198 TNN983193:TNN983198 TXJ983193:TXJ983198 UHF983193:UHF983198 URB983193:URB983198 VAX983193:VAX983198 VKT983193:VKT983198 VUP983193:VUP983198 WEL983193:WEL983198 WOH983193:WOH983198 BV65676:BV65687 LR65676:LR65687 VN65676:VN65687 AFJ65676:AFJ65687 APF65676:APF65687 AZB65676:AZB65687 BIX65676:BIX65687 BST65676:BST65687 CCP65676:CCP65687 CML65676:CML65687 CWH65676:CWH65687 DGD65676:DGD65687 DPZ65676:DPZ65687 DZV65676:DZV65687 EJR65676:EJR65687 ETN65676:ETN65687 FDJ65676:FDJ65687 FNF65676:FNF65687 FXB65676:FXB65687 GGX65676:GGX65687 GQT65676:GQT65687 HAP65676:HAP65687 HKL65676:HKL65687 HUH65676:HUH65687 IED65676:IED65687 INZ65676:INZ65687 IXV65676:IXV65687 JHR65676:JHR65687 JRN65676:JRN65687 KBJ65676:KBJ65687 KLF65676:KLF65687 KVB65676:KVB65687 LEX65676:LEX65687 LOT65676:LOT65687 LYP65676:LYP65687 MIL65676:MIL65687 MSH65676:MSH65687 NCD65676:NCD65687 NLZ65676:NLZ65687 NVV65676:NVV65687 OFR65676:OFR65687 OPN65676:OPN65687 OZJ65676:OZJ65687 PJF65676:PJF65687 PTB65676:PTB65687 QCX65676:QCX65687 QMT65676:QMT65687 QWP65676:QWP65687 RGL65676:RGL65687 RQH65676:RQH65687 SAD65676:SAD65687 SJZ65676:SJZ65687 STV65676:STV65687 TDR65676:TDR65687 TNN65676:TNN65687 TXJ65676:TXJ65687 UHF65676:UHF65687 URB65676:URB65687 VAX65676:VAX65687 VKT65676:VKT65687 VUP65676:VUP65687 WEL65676:WEL65687 WOH65676:WOH65687 BV131212:BV131223 LR131212:LR131223 VN131212:VN131223 AFJ131212:AFJ131223 APF131212:APF131223 AZB131212:AZB131223 BIX131212:BIX131223 BST131212:BST131223 CCP131212:CCP131223 CML131212:CML131223 CWH131212:CWH131223 DGD131212:DGD131223 DPZ131212:DPZ131223 DZV131212:DZV131223 EJR131212:EJR131223 ETN131212:ETN131223 FDJ131212:FDJ131223 FNF131212:FNF131223 FXB131212:FXB131223 GGX131212:GGX131223 GQT131212:GQT131223 HAP131212:HAP131223 HKL131212:HKL131223 HUH131212:HUH131223 IED131212:IED131223 INZ131212:INZ131223 IXV131212:IXV131223 JHR131212:JHR131223 JRN131212:JRN131223 KBJ131212:KBJ131223 KLF131212:KLF131223 KVB131212:KVB131223 LEX131212:LEX131223 LOT131212:LOT131223 LYP131212:LYP131223 MIL131212:MIL131223 MSH131212:MSH131223 NCD131212:NCD131223 NLZ131212:NLZ131223 NVV131212:NVV131223 OFR131212:OFR131223 OPN131212:OPN131223 OZJ131212:OZJ131223 PJF131212:PJF131223 PTB131212:PTB131223 QCX131212:QCX131223 QMT131212:QMT131223 QWP131212:QWP131223 RGL131212:RGL131223 RQH131212:RQH131223 SAD131212:SAD131223 SJZ131212:SJZ131223 STV131212:STV131223 TDR131212:TDR131223 TNN131212:TNN131223 TXJ131212:TXJ131223 UHF131212:UHF131223 URB131212:URB131223 VAX131212:VAX131223 VKT131212:VKT131223 VUP131212:VUP131223 WEL131212:WEL131223 WOH131212:WOH131223 BV196748:BV196759 LR196748:LR196759 VN196748:VN196759 AFJ196748:AFJ196759 APF196748:APF196759 AZB196748:AZB196759 BIX196748:BIX196759 BST196748:BST196759 CCP196748:CCP196759 CML196748:CML196759 CWH196748:CWH196759 DGD196748:DGD196759 DPZ196748:DPZ196759 DZV196748:DZV196759 EJR196748:EJR196759 ETN196748:ETN196759 FDJ196748:FDJ196759 FNF196748:FNF196759 FXB196748:FXB196759 GGX196748:GGX196759 GQT196748:GQT196759 HAP196748:HAP196759 HKL196748:HKL196759 HUH196748:HUH196759 IED196748:IED196759 INZ196748:INZ196759 IXV196748:IXV196759 JHR196748:JHR196759 JRN196748:JRN196759 KBJ196748:KBJ196759 KLF196748:KLF196759 KVB196748:KVB196759 LEX196748:LEX196759 LOT196748:LOT196759 LYP196748:LYP196759 MIL196748:MIL196759 MSH196748:MSH196759 NCD196748:NCD196759 NLZ196748:NLZ196759 NVV196748:NVV196759 OFR196748:OFR196759 OPN196748:OPN196759 OZJ196748:OZJ196759 PJF196748:PJF196759 PTB196748:PTB196759 QCX196748:QCX196759 QMT196748:QMT196759 QWP196748:QWP196759 RGL196748:RGL196759 RQH196748:RQH196759 SAD196748:SAD196759 SJZ196748:SJZ196759 STV196748:STV196759 TDR196748:TDR196759 TNN196748:TNN196759 TXJ196748:TXJ196759 UHF196748:UHF196759 URB196748:URB196759 VAX196748:VAX196759 VKT196748:VKT196759 VUP196748:VUP196759 WEL196748:WEL196759 WOH196748:WOH196759 BV262284:BV262295 LR262284:LR262295 VN262284:VN262295 AFJ262284:AFJ262295 APF262284:APF262295 AZB262284:AZB262295 BIX262284:BIX262295 BST262284:BST262295 CCP262284:CCP262295 CML262284:CML262295 CWH262284:CWH262295 DGD262284:DGD262295 DPZ262284:DPZ262295 DZV262284:DZV262295 EJR262284:EJR262295 ETN262284:ETN262295 FDJ262284:FDJ262295 FNF262284:FNF262295 FXB262284:FXB262295 GGX262284:GGX262295 GQT262284:GQT262295 HAP262284:HAP262295 HKL262284:HKL262295 HUH262284:HUH262295 IED262284:IED262295 INZ262284:INZ262295 IXV262284:IXV262295 JHR262284:JHR262295 JRN262284:JRN262295 KBJ262284:KBJ262295 KLF262284:KLF262295 KVB262284:KVB262295 LEX262284:LEX262295 LOT262284:LOT262295 LYP262284:LYP262295 MIL262284:MIL262295 MSH262284:MSH262295 NCD262284:NCD262295 NLZ262284:NLZ262295 NVV262284:NVV262295 OFR262284:OFR262295 OPN262284:OPN262295 OZJ262284:OZJ262295 PJF262284:PJF262295 PTB262284:PTB262295 QCX262284:QCX262295 QMT262284:QMT262295 QWP262284:QWP262295 RGL262284:RGL262295 RQH262284:RQH262295 SAD262284:SAD262295 SJZ262284:SJZ262295 STV262284:STV262295 TDR262284:TDR262295 TNN262284:TNN262295 TXJ262284:TXJ262295 UHF262284:UHF262295 URB262284:URB262295 VAX262284:VAX262295 VKT262284:VKT262295 VUP262284:VUP262295 WEL262284:WEL262295 WOH262284:WOH262295 BV327820:BV327831 LR327820:LR327831 VN327820:VN327831 AFJ327820:AFJ327831 APF327820:APF327831 AZB327820:AZB327831 BIX327820:BIX327831 BST327820:BST327831 CCP327820:CCP327831 CML327820:CML327831 CWH327820:CWH327831 DGD327820:DGD327831 DPZ327820:DPZ327831 DZV327820:DZV327831 EJR327820:EJR327831 ETN327820:ETN327831 FDJ327820:FDJ327831 FNF327820:FNF327831 FXB327820:FXB327831 GGX327820:GGX327831 GQT327820:GQT327831 HAP327820:HAP327831 HKL327820:HKL327831 HUH327820:HUH327831 IED327820:IED327831 INZ327820:INZ327831 IXV327820:IXV327831 JHR327820:JHR327831 JRN327820:JRN327831 KBJ327820:KBJ327831 KLF327820:KLF327831 KVB327820:KVB327831 LEX327820:LEX327831 LOT327820:LOT327831 LYP327820:LYP327831 MIL327820:MIL327831 MSH327820:MSH327831 NCD327820:NCD327831 NLZ327820:NLZ327831 NVV327820:NVV327831 OFR327820:OFR327831 OPN327820:OPN327831 OZJ327820:OZJ327831 PJF327820:PJF327831 PTB327820:PTB327831 QCX327820:QCX327831 QMT327820:QMT327831 QWP327820:QWP327831 RGL327820:RGL327831 RQH327820:RQH327831 SAD327820:SAD327831 SJZ327820:SJZ327831 STV327820:STV327831 TDR327820:TDR327831 TNN327820:TNN327831 TXJ327820:TXJ327831 UHF327820:UHF327831 URB327820:URB327831 VAX327820:VAX327831 VKT327820:VKT327831 VUP327820:VUP327831 WEL327820:WEL327831 WOH327820:WOH327831 BV393356:BV393367 LR393356:LR393367 VN393356:VN393367 AFJ393356:AFJ393367 APF393356:APF393367 AZB393356:AZB393367 BIX393356:BIX393367 BST393356:BST393367 CCP393356:CCP393367 CML393356:CML393367 CWH393356:CWH393367 DGD393356:DGD393367 DPZ393356:DPZ393367 DZV393356:DZV393367 EJR393356:EJR393367 ETN393356:ETN393367 FDJ393356:FDJ393367 FNF393356:FNF393367 FXB393356:FXB393367 GGX393356:GGX393367 GQT393356:GQT393367 HAP393356:HAP393367 HKL393356:HKL393367 HUH393356:HUH393367 IED393356:IED393367 INZ393356:INZ393367 IXV393356:IXV393367 JHR393356:JHR393367 JRN393356:JRN393367 KBJ393356:KBJ393367 KLF393356:KLF393367 KVB393356:KVB393367 LEX393356:LEX393367 LOT393356:LOT393367 LYP393356:LYP393367 MIL393356:MIL393367 MSH393356:MSH393367 NCD393356:NCD393367 NLZ393356:NLZ393367 NVV393356:NVV393367 OFR393356:OFR393367 OPN393356:OPN393367 OZJ393356:OZJ393367 PJF393356:PJF393367 PTB393356:PTB393367 QCX393356:QCX393367 QMT393356:QMT393367 QWP393356:QWP393367 RGL393356:RGL393367 RQH393356:RQH393367 SAD393356:SAD393367 SJZ393356:SJZ393367 STV393356:STV393367 TDR393356:TDR393367 TNN393356:TNN393367 TXJ393356:TXJ393367 UHF393356:UHF393367 URB393356:URB393367 VAX393356:VAX393367 VKT393356:VKT393367 VUP393356:VUP393367 WEL393356:WEL393367 WOH393356:WOH393367 BV458892:BV458903 LR458892:LR458903 VN458892:VN458903 AFJ458892:AFJ458903 APF458892:APF458903 AZB458892:AZB458903 BIX458892:BIX458903 BST458892:BST458903 CCP458892:CCP458903 CML458892:CML458903 CWH458892:CWH458903 DGD458892:DGD458903 DPZ458892:DPZ458903 DZV458892:DZV458903 EJR458892:EJR458903 ETN458892:ETN458903 FDJ458892:FDJ458903 FNF458892:FNF458903 FXB458892:FXB458903 GGX458892:GGX458903 GQT458892:GQT458903 HAP458892:HAP458903 HKL458892:HKL458903 HUH458892:HUH458903 IED458892:IED458903 INZ458892:INZ458903 IXV458892:IXV458903 JHR458892:JHR458903 JRN458892:JRN458903 KBJ458892:KBJ458903 KLF458892:KLF458903 KVB458892:KVB458903 LEX458892:LEX458903 LOT458892:LOT458903 LYP458892:LYP458903 MIL458892:MIL458903 MSH458892:MSH458903 NCD458892:NCD458903 NLZ458892:NLZ458903 NVV458892:NVV458903 OFR458892:OFR458903 OPN458892:OPN458903 OZJ458892:OZJ458903 PJF458892:PJF458903 PTB458892:PTB458903 QCX458892:QCX458903 QMT458892:QMT458903 QWP458892:QWP458903 RGL458892:RGL458903 RQH458892:RQH458903 SAD458892:SAD458903 SJZ458892:SJZ458903 STV458892:STV458903 TDR458892:TDR458903 TNN458892:TNN458903 TXJ458892:TXJ458903 UHF458892:UHF458903 URB458892:URB458903 VAX458892:VAX458903 VKT458892:VKT458903 VUP458892:VUP458903 WEL458892:WEL458903 WOH458892:WOH458903 BV524428:BV524439 LR524428:LR524439 VN524428:VN524439 AFJ524428:AFJ524439 APF524428:APF524439 AZB524428:AZB524439 BIX524428:BIX524439 BST524428:BST524439 CCP524428:CCP524439 CML524428:CML524439 CWH524428:CWH524439 DGD524428:DGD524439 DPZ524428:DPZ524439 DZV524428:DZV524439 EJR524428:EJR524439 ETN524428:ETN524439 FDJ524428:FDJ524439 FNF524428:FNF524439 FXB524428:FXB524439 GGX524428:GGX524439 GQT524428:GQT524439 HAP524428:HAP524439 HKL524428:HKL524439 HUH524428:HUH524439 IED524428:IED524439 INZ524428:INZ524439 IXV524428:IXV524439 JHR524428:JHR524439 JRN524428:JRN524439 KBJ524428:KBJ524439 KLF524428:KLF524439 KVB524428:KVB524439 LEX524428:LEX524439 LOT524428:LOT524439 LYP524428:LYP524439 MIL524428:MIL524439 MSH524428:MSH524439 NCD524428:NCD524439 NLZ524428:NLZ524439 NVV524428:NVV524439 OFR524428:OFR524439 OPN524428:OPN524439 OZJ524428:OZJ524439 PJF524428:PJF524439 PTB524428:PTB524439 QCX524428:QCX524439 QMT524428:QMT524439 QWP524428:QWP524439 RGL524428:RGL524439 RQH524428:RQH524439 SAD524428:SAD524439 SJZ524428:SJZ524439 STV524428:STV524439 TDR524428:TDR524439 TNN524428:TNN524439 TXJ524428:TXJ524439 UHF524428:UHF524439 URB524428:URB524439 VAX524428:VAX524439 VKT524428:VKT524439 VUP524428:VUP524439 WEL524428:WEL524439 WOH524428:WOH524439 BV589964:BV589975 LR589964:LR589975 VN589964:VN589975 AFJ589964:AFJ589975 APF589964:APF589975 AZB589964:AZB589975 BIX589964:BIX589975 BST589964:BST589975 CCP589964:CCP589975 CML589964:CML589975 CWH589964:CWH589975 DGD589964:DGD589975 DPZ589964:DPZ589975 DZV589964:DZV589975 EJR589964:EJR589975 ETN589964:ETN589975 FDJ589964:FDJ589975 FNF589964:FNF589975 FXB589964:FXB589975 GGX589964:GGX589975 GQT589964:GQT589975 HAP589964:HAP589975 HKL589964:HKL589975 HUH589964:HUH589975 IED589964:IED589975 INZ589964:INZ589975 IXV589964:IXV589975 JHR589964:JHR589975 JRN589964:JRN589975 KBJ589964:KBJ589975 KLF589964:KLF589975 KVB589964:KVB589975 LEX589964:LEX589975 LOT589964:LOT589975 LYP589964:LYP589975 MIL589964:MIL589975 MSH589964:MSH589975 NCD589964:NCD589975 NLZ589964:NLZ589975 NVV589964:NVV589975 OFR589964:OFR589975 OPN589964:OPN589975 OZJ589964:OZJ589975 PJF589964:PJF589975 PTB589964:PTB589975 QCX589964:QCX589975 QMT589964:QMT589975 QWP589964:QWP589975 RGL589964:RGL589975 RQH589964:RQH589975 SAD589964:SAD589975 SJZ589964:SJZ589975 STV589964:STV589975 TDR589964:TDR589975 TNN589964:TNN589975 TXJ589964:TXJ589975 UHF589964:UHF589975 URB589964:URB589975 VAX589964:VAX589975 VKT589964:VKT589975 VUP589964:VUP589975 WEL589964:WEL589975 WOH589964:WOH589975 BV655500:BV655511 LR655500:LR655511 VN655500:VN655511 AFJ655500:AFJ655511 APF655500:APF655511 AZB655500:AZB655511 BIX655500:BIX655511 BST655500:BST655511 CCP655500:CCP655511 CML655500:CML655511 CWH655500:CWH655511 DGD655500:DGD655511 DPZ655500:DPZ655511 DZV655500:DZV655511 EJR655500:EJR655511 ETN655500:ETN655511 FDJ655500:FDJ655511 FNF655500:FNF655511 FXB655500:FXB655511 GGX655500:GGX655511 GQT655500:GQT655511 HAP655500:HAP655511 HKL655500:HKL655511 HUH655500:HUH655511 IED655500:IED655511 INZ655500:INZ655511 IXV655500:IXV655511 JHR655500:JHR655511 JRN655500:JRN655511 KBJ655500:KBJ655511 KLF655500:KLF655511 KVB655500:KVB655511 LEX655500:LEX655511 LOT655500:LOT655511 LYP655500:LYP655511 MIL655500:MIL655511 MSH655500:MSH655511 NCD655500:NCD655511 NLZ655500:NLZ655511 NVV655500:NVV655511 OFR655500:OFR655511 OPN655500:OPN655511 OZJ655500:OZJ655511 PJF655500:PJF655511 PTB655500:PTB655511 QCX655500:QCX655511 QMT655500:QMT655511 QWP655500:QWP655511 RGL655500:RGL655511 RQH655500:RQH655511 SAD655500:SAD655511 SJZ655500:SJZ655511 STV655500:STV655511 TDR655500:TDR655511 TNN655500:TNN655511 TXJ655500:TXJ655511 UHF655500:UHF655511 URB655500:URB655511 VAX655500:VAX655511 VKT655500:VKT655511 VUP655500:VUP655511 WEL655500:WEL655511 WOH655500:WOH655511 BV721036:BV721047 LR721036:LR721047 VN721036:VN721047 AFJ721036:AFJ721047 APF721036:APF721047 AZB721036:AZB721047 BIX721036:BIX721047 BST721036:BST721047 CCP721036:CCP721047 CML721036:CML721047 CWH721036:CWH721047 DGD721036:DGD721047 DPZ721036:DPZ721047 DZV721036:DZV721047 EJR721036:EJR721047 ETN721036:ETN721047 FDJ721036:FDJ721047 FNF721036:FNF721047 FXB721036:FXB721047 GGX721036:GGX721047 GQT721036:GQT721047 HAP721036:HAP721047 HKL721036:HKL721047 HUH721036:HUH721047 IED721036:IED721047 INZ721036:INZ721047 IXV721036:IXV721047 JHR721036:JHR721047 JRN721036:JRN721047 KBJ721036:KBJ721047 KLF721036:KLF721047 KVB721036:KVB721047 LEX721036:LEX721047 LOT721036:LOT721047 LYP721036:LYP721047 MIL721036:MIL721047 MSH721036:MSH721047 NCD721036:NCD721047 NLZ721036:NLZ721047 NVV721036:NVV721047 OFR721036:OFR721047 OPN721036:OPN721047 OZJ721036:OZJ721047 PJF721036:PJF721047 PTB721036:PTB721047 QCX721036:QCX721047 QMT721036:QMT721047 QWP721036:QWP721047 RGL721036:RGL721047 RQH721036:RQH721047 SAD721036:SAD721047 SJZ721036:SJZ721047 STV721036:STV721047 TDR721036:TDR721047 TNN721036:TNN721047 TXJ721036:TXJ721047 UHF721036:UHF721047 URB721036:URB721047 VAX721036:VAX721047 VKT721036:VKT721047 VUP721036:VUP721047 WEL721036:WEL721047 WOH721036:WOH721047 BV786572:BV786583 LR786572:LR786583 VN786572:VN786583 AFJ786572:AFJ786583 APF786572:APF786583 AZB786572:AZB786583 BIX786572:BIX786583 BST786572:BST786583 CCP786572:CCP786583 CML786572:CML786583 CWH786572:CWH786583 DGD786572:DGD786583 DPZ786572:DPZ786583 DZV786572:DZV786583 EJR786572:EJR786583 ETN786572:ETN786583 FDJ786572:FDJ786583 FNF786572:FNF786583 FXB786572:FXB786583 GGX786572:GGX786583 GQT786572:GQT786583 HAP786572:HAP786583 HKL786572:HKL786583 HUH786572:HUH786583 IED786572:IED786583 INZ786572:INZ786583 IXV786572:IXV786583 JHR786572:JHR786583 JRN786572:JRN786583 KBJ786572:KBJ786583 KLF786572:KLF786583 KVB786572:KVB786583 LEX786572:LEX786583 LOT786572:LOT786583 LYP786572:LYP786583 MIL786572:MIL786583 MSH786572:MSH786583 NCD786572:NCD786583 NLZ786572:NLZ786583 NVV786572:NVV786583 OFR786572:OFR786583 OPN786572:OPN786583 OZJ786572:OZJ786583 PJF786572:PJF786583 PTB786572:PTB786583 QCX786572:QCX786583 QMT786572:QMT786583 QWP786572:QWP786583 RGL786572:RGL786583 RQH786572:RQH786583 SAD786572:SAD786583 SJZ786572:SJZ786583 STV786572:STV786583 TDR786572:TDR786583 TNN786572:TNN786583 TXJ786572:TXJ786583 UHF786572:UHF786583 URB786572:URB786583 VAX786572:VAX786583 VKT786572:VKT786583 VUP786572:VUP786583 WEL786572:WEL786583 WOH786572:WOH786583 BV852108:BV852119 LR852108:LR852119 VN852108:VN852119 AFJ852108:AFJ852119 APF852108:APF852119 AZB852108:AZB852119 BIX852108:BIX852119 BST852108:BST852119 CCP852108:CCP852119 CML852108:CML852119 CWH852108:CWH852119 DGD852108:DGD852119 DPZ852108:DPZ852119 DZV852108:DZV852119 EJR852108:EJR852119 ETN852108:ETN852119 FDJ852108:FDJ852119 FNF852108:FNF852119 FXB852108:FXB852119 GGX852108:GGX852119 GQT852108:GQT852119 HAP852108:HAP852119 HKL852108:HKL852119 HUH852108:HUH852119 IED852108:IED852119 INZ852108:INZ852119 IXV852108:IXV852119 JHR852108:JHR852119 JRN852108:JRN852119 KBJ852108:KBJ852119 KLF852108:KLF852119 KVB852108:KVB852119 LEX852108:LEX852119 LOT852108:LOT852119 LYP852108:LYP852119 MIL852108:MIL852119 MSH852108:MSH852119 NCD852108:NCD852119 NLZ852108:NLZ852119 NVV852108:NVV852119 OFR852108:OFR852119 OPN852108:OPN852119 OZJ852108:OZJ852119 PJF852108:PJF852119 PTB852108:PTB852119 QCX852108:QCX852119 QMT852108:QMT852119 QWP852108:QWP852119 RGL852108:RGL852119 RQH852108:RQH852119 SAD852108:SAD852119 SJZ852108:SJZ852119 STV852108:STV852119 TDR852108:TDR852119 TNN852108:TNN852119 TXJ852108:TXJ852119 UHF852108:UHF852119 URB852108:URB852119 VAX852108:VAX852119 VKT852108:VKT852119 VUP852108:VUP852119 WEL852108:WEL852119 WOH852108:WOH852119 BV917644:BV917655 LR917644:LR917655 VN917644:VN917655 AFJ917644:AFJ917655 APF917644:APF917655 AZB917644:AZB917655 BIX917644:BIX917655 BST917644:BST917655 CCP917644:CCP917655 CML917644:CML917655 CWH917644:CWH917655 DGD917644:DGD917655 DPZ917644:DPZ917655 DZV917644:DZV917655 EJR917644:EJR917655 ETN917644:ETN917655 FDJ917644:FDJ917655 FNF917644:FNF917655 FXB917644:FXB917655 GGX917644:GGX917655 GQT917644:GQT917655 HAP917644:HAP917655 HKL917644:HKL917655 HUH917644:HUH917655 IED917644:IED917655 INZ917644:INZ917655 IXV917644:IXV917655 JHR917644:JHR917655 JRN917644:JRN917655 KBJ917644:KBJ917655 KLF917644:KLF917655 KVB917644:KVB917655 LEX917644:LEX917655 LOT917644:LOT917655 LYP917644:LYP917655 MIL917644:MIL917655 MSH917644:MSH917655 NCD917644:NCD917655 NLZ917644:NLZ917655 NVV917644:NVV917655 OFR917644:OFR917655 OPN917644:OPN917655 OZJ917644:OZJ917655 PJF917644:PJF917655 PTB917644:PTB917655 QCX917644:QCX917655 QMT917644:QMT917655 QWP917644:QWP917655 RGL917644:RGL917655 RQH917644:RQH917655 SAD917644:SAD917655 SJZ917644:SJZ917655 STV917644:STV917655 TDR917644:TDR917655 TNN917644:TNN917655 TXJ917644:TXJ917655 UHF917644:UHF917655 URB917644:URB917655 VAX917644:VAX917655 VKT917644:VKT917655 VUP917644:VUP917655 WEL917644:WEL917655 WOH917644:WOH917655 BV983180:BV983191 LR983180:LR983191 VN983180:VN983191 AFJ983180:AFJ983191 APF983180:APF983191 AZB983180:AZB983191 BIX983180:BIX983191 BST983180:BST983191 CCP983180:CCP983191 CML983180:CML983191 CWH983180:CWH983191 DGD983180:DGD983191 DPZ983180:DPZ983191 DZV983180:DZV983191 EJR983180:EJR983191 ETN983180:ETN983191 FDJ983180:FDJ983191 FNF983180:FNF983191 FXB983180:FXB983191 GGX983180:GGX983191 GQT983180:GQT983191 HAP983180:HAP983191 HKL983180:HKL983191 HUH983180:HUH983191 IED983180:IED983191 INZ983180:INZ983191 IXV983180:IXV983191 JHR983180:JHR983191 JRN983180:JRN983191 KBJ983180:KBJ983191 KLF983180:KLF983191 KVB983180:KVB983191 LEX983180:LEX983191 LOT983180:LOT983191 LYP983180:LYP983191 MIL983180:MIL983191 MSH983180:MSH983191 NCD983180:NCD983191 NLZ983180:NLZ983191 NVV983180:NVV983191 OFR983180:OFR983191 OPN983180:OPN983191 OZJ983180:OZJ983191 PJF983180:PJF983191 PTB983180:PTB983191 QCX983180:QCX983191 QMT983180:QMT983191 QWP983180:QWP983191 RGL983180:RGL983191 RQH983180:RQH983191 SAD983180:SAD983191 SJZ983180:SJZ983191 STV983180:STV983191 TDR983180:TDR983191 TNN983180:TNN983191 TXJ983180:TXJ983191 UHF983180:UHF983191 URB983180:URB983191 VAX983180:VAX983191 VKT983180:VKT983191 VUP983180:VUP983191 WEL983180:WEL983191 WOH983180:WOH983191 BV65641:BV65674 M917644:M917655 VJ162:VJ170 BR162:BR170 LN162:LN170 WOD162:WOD170 WEH162:WEH170 VUL162:VUL170 VKP162:VKP170 VAT162:VAT170 UQX162:UQX170 UHB162:UHB170 TXF162:TXF170 TNJ162:TNJ170 TDN162:TDN170 STR162:STR170 SJV162:SJV170 RZZ162:RZZ170 RQD162:RQD170 RGH162:RGH170 QWL162:QWL170 QMP162:QMP170 QCT162:QCT170 PSX162:PSX170 PJB162:PJB170 OZF162:OZF170 OPJ162:OPJ170 OFN162:OFN170 NVR162:NVR170 NLV162:NLV170 NBZ162:NBZ170 MSD162:MSD170 MIH162:MIH170 LYL162:LYL170 LOP162:LOP170 LET162:LET170 KUX162:KUX170 KLB162:KLB170 KBF162:KBF170 JRJ162:JRJ170 JHN162:JHN170 IXR162:IXR170 INV162:INV170 IDZ162:IDZ170 HUD162:HUD170 HKH162:HKH170 HAL162:HAL170 GQP162:GQP170 GGT162:GGT170 FWX162:FWX170 FNB162:FNB170 FDF162:FDF170 ETJ162:ETJ170 EJN162:EJN170 DZR162:DZR170 DPV162:DPV170 DFZ162:DFZ170 CWD162:CWD170 CMH162:CMH170 CCL162:CCL170 BSP162:BSP170 BIT162:BIT170 AYX162:AYX170 APB162:APB170 AFF162:AFF170 VJ153:VJ160 AFF153:AFF160 APB153:APB160 AYX153:AYX160 BIT153:BIT160 BSP153:BSP160 CCL153:CCL160 CMH153:CMH160 CWD153:CWD160 DFZ153:DFZ160 DPV153:DPV160 DZR153:DZR160 EJN153:EJN160 ETJ153:ETJ160 FDF153:FDF160 FNB153:FNB160 FWX153:FWX160 GGT153:GGT160 GQP153:GQP160 HAL153:HAL160 HKH153:HKH160 HUD153:HUD160 IDZ153:IDZ160 INV153:INV160 IXR153:IXR160 JHN153:JHN160 JRJ153:JRJ160 KBF153:KBF160 KLB153:KLB160 KUX153:KUX160 LET153:LET160 LOP153:LOP160 LYL153:LYL160 MIH153:MIH160 MSD153:MSD160 NBZ153:NBZ160 NLV153:NLV160 NVR153:NVR160 OFN153:OFN160 OPJ153:OPJ160 OZF153:OZF160 PJB153:PJB160 PSX153:PSX160 QCT153:QCT160 QMP153:QMP160 QWL153:QWL160 RGH153:RGH160 RQD153:RQD160 RZZ153:RZZ160 SJV153:SJV160 STR153:STR160 TDN153:TDN160 TNJ153:TNJ160 TXF153:TXF160 UHB153:UHB160 UQX153:UQX160 VAT153:VAT160 VKP153:VKP160 VUL153:VUL160 WEH153:WEH160 WOD153:WOD160 BR153:BR160 WEH149:WEH151 VUL149:VUL151 VKP149:VKP151 VAT149:VAT151 UQX149:UQX151 UHB149:UHB151 TXF149:TXF151 TNJ149:TNJ151 TDN149:TDN151 STR149:STR151 SJV149:SJV151 RZZ149:RZZ151 RQD149:RQD151 RGH149:RGH151 QWL149:QWL151 QMP149:QMP151 QCT149:QCT151 PSX149:PSX151 PJB149:PJB151 OZF149:OZF151 OPJ149:OPJ151 OFN149:OFN151 NVR149:NVR151 NLV149:NLV151 NBZ149:NBZ151 MSD149:MSD151 MIH149:MIH151 LYL149:LYL151 LOP149:LOP151 LET149:LET151 KUX149:KUX151 KLB149:KLB151 KBF149:KBF151 JRJ149:JRJ151 JHN149:JHN151 IXR149:IXR151 INV149:INV151 IDZ149:IDZ151 HUD149:HUD151 HKH149:HKH151 HAL149:HAL151 GQP149:GQP151 GGT149:GGT151 FWX149:FWX151 FNB149:FNB151 FDF149:FDF151 ETJ149:ETJ151 EJN149:EJN151 DZR149:DZR151 DPV149:DPV151 DFZ149:DFZ151 CWD149:CWD151 CMH149:CMH151 CCL149:CCL151 BSP149:BSP151 BIT149:BIT151 AYX149:AYX151 APB149:APB151 AFF149:AFF151 VJ149:VJ151 LN149:LN151 BR149:BR151 WOD149:WOD151 WOD78:WOD128 BR78:BR128 LN78:LN128 VJ78:VJ128 AFF78:AFF128 APB78:APB128 AYX78:AYX128 BIT78:BIT128 BSP78:BSP128 CCL78:CCL128 CMH78:CMH128 CWD78:CWD128 DFZ78:DFZ128 DPV78:DPV128 DZR78:DZR128 EJN78:EJN128 ETJ78:ETJ128 FDF78:FDF128 FNB78:FNB128 FWX78:FWX128 GGT78:GGT128 GQP78:GQP128 HAL78:HAL128 HKH78:HKH128 HUD78:HUD128 IDZ78:IDZ128 INV78:INV128 IXR78:IXR128 JHN78:JHN128 JRJ78:JRJ128 KBF78:KBF128 KLB78:KLB128 KUX78:KUX128 LET78:LET128 LOP78:LOP128 LYL78:LYL128 MIH78:MIH128 MSD78:MSD128 NBZ78:NBZ128 NLV78:NLV128 NVR78:NVR128 OFN78:OFN128 OPJ78:OPJ128 OZF78:OZF128 PJB78:PJB128 PSX78:PSX128 QCT78:QCT128 QMP78:QMP128 QWL78:QWL128 RGH78:RGH128 RQD78:RQD128 RZZ78:RZZ128 SJV78:SJV128 STR78:STR128 TDN78:TDN128 TNJ78:TNJ128 TXF78:TXF128 UHB78:UHB128 UQX78:UQX128 VAT78:VAT128 VKP78:VKP128 VUL78:VUL128 WEH78:WEH128 VJ131:VJ147 AFF131:AFF147 APB131:APB147 AYX131:AYX147 BIT131:BIT147 BSP131:BSP147 CCL131:CCL147 CMH131:CMH147 CWD131:CWD147 DFZ131:DFZ147 DPV131:DPV147 DZR131:DZR147 EJN131:EJN147 ETJ131:ETJ147 FDF131:FDF147 FNB131:FNB147 FWX131:FWX147 GGT131:GGT147 GQP131:GQP147 HAL131:HAL147 HKH131:HKH147 HUD131:HUD147 IDZ131:IDZ147 INV131:INV147 IXR131:IXR147 JHN131:JHN147 JRJ131:JRJ147 KBF131:KBF147 KLB131:KLB147 KUX131:KUX147 LET131:LET147 LOP131:LOP147 LYL131:LYL147 MIH131:MIH147 MSD131:MSD147 NBZ131:NBZ147 NLV131:NLV147 NVR131:NVR147 OFN131:OFN147 OPJ131:OPJ147 OZF131:OZF147 PJB131:PJB147 PSX131:PSX147 QCT131:QCT147 QMP131:QMP147 QWL131:QWL147 RGH131:RGH147 RQD131:RQD147 RZZ131:RZZ147 SJV131:SJV147 STR131:STR147 TDN131:TDN147 TNJ131:TNJ147 TXF131:TXF147 UHB131:UHB147 UQX131:UQX147 VAT131:VAT147 VKP131:VKP147 VUL131:VUL147 WEH131:WEH147 WOD131:WOD147 BR131:BR147 WEH48:WEH76 VUL48:VUL76 VKP48:VKP76 VAT48:VAT76 UQX48:UQX76 UHB48:UHB76 TXF48:TXF76 TNJ48:TNJ76 TDN48:TDN76 STR48:STR76 SJV48:SJV76 RZZ48:RZZ76 RQD48:RQD76 RGH48:RGH76 QWL48:QWL76 QMP48:QMP76 QCT48:QCT76 PSX48:PSX76 PJB48:PJB76 OZF48:OZF76 OPJ48:OPJ76 OFN48:OFN76 NVR48:NVR76 NLV48:NLV76 NBZ48:NBZ76 MSD48:MSD76 MIH48:MIH76 LYL48:LYL76 LOP48:LOP76 LET48:LET76 KUX48:KUX76 KLB48:KLB76 KBF48:KBF76 JRJ48:JRJ76 JHN48:JHN76 IXR48:IXR76 INV48:INV76 IDZ48:IDZ76 HUD48:HUD76 HKH48:HKH76 HAL48:HAL76 GQP48:GQP76 GGT48:GGT76 FWX48:FWX76 FNB48:FNB76 FDF48:FDF76 ETJ48:ETJ76 EJN48:EJN76 DZR48:DZR76 DPV48:DPV76 DFZ48:DFZ76 CWD48:CWD76 CMH48:CMH76 CCL48:CCL76 BSP48:BSP76 BIT48:BIT76 AYX48:AYX76 APB48:APB76 AFF48:AFF76 VJ48:VJ76 LN48:LN76 BR48:BR76 LN131:LN147 WOD48:WOD76 BR33 WOD33 WEH33 VUL33 VKP33 VAT33 UQX33 UHB33 TXF33 TNJ33 TDN33 STR33 SJV33 RZZ33 RQD33 RGH33 QWL33 QMP33 QCT33 PSX33 PJB33 OZF33 OPJ33 OFN33 NVR33 NLV33 NBZ33 MSD33 MIH33 LYL33 LOP33 LET33 KUX33 KLB33 KBF33 JRJ33 JHN33 IXR33 INV33 IDZ33 HUD33 HKH33 HAL33 GQP33 GGT33 FWX33 FNB33 FDF33 ETJ33 EJN33 DZR33 DPV33 DFZ33 CWD33 CMH33 CCL33 BSP33 BIT33 AYX33 APB33 AFF33 VJ33 LN33 BR27:BR31 LN27:LN31 VJ27:VJ31 AFF27:AFF31 APB27:APB31 AYX27:AYX31 BIT27:BIT31 BSP27:BSP31 CCL27:CCL31 CMH27:CMH31 CWD27:CWD31 DFZ27:DFZ31 DPV27:DPV31 DZR27:DZR31 EJN27:EJN31 ETJ27:ETJ31 FDF27:FDF31 FNB27:FNB31 FWX27:FWX31 GGT27:GGT31 GQP27:GQP31 HAL27:HAL31 HKH27:HKH31 HUD27:HUD31 IDZ27:IDZ31 INV27:INV31 IXR27:IXR31 JHN27:JHN31 JRJ27:JRJ31 KBF27:KBF31 KLB27:KLB31 KUX27:KUX31 LET27:LET31 LOP27:LOP31 LYL27:LYL31 MIH27:MIH31 MSD27:MSD31 NBZ27:NBZ31 NLV27:NLV31 NVR27:NVR31 OFN27:OFN31 OPJ27:OPJ31 OZF27:OZF31 PJB27:PJB31 PSX27:PSX31 QCT27:QCT31 QMP27:QMP31 QWL27:QWL31 RGH27:RGH31 RQD27:RQD31 RZZ27:RZZ31 SJV27:SJV31 STR27:STR31 TDN27:TDN31 TNJ27:TNJ31 TXF27:TXF31 UHB27:UHB31 UQX27:UQX31 VAT27:VAT31 VKP27:VKP31 VUL27:VUL31 WEH27:WEH31 WOD27:WOD31 WOD39:WOD46 BR39:BR46 LN39:LN46 VJ39:VJ46 AFF39:AFF46 APB39:APB46 AYX39:AYX46 BIT39:BIT46 BSP39:BSP46 CCL39:CCL46 CMH39:CMH46 CWD39:CWD46 DFZ39:DFZ46 DPV39:DPV46 DZR39:DZR46 EJN39:EJN46 ETJ39:ETJ46 FDF39:FDF46 FNB39:FNB46 FWX39:FWX46 GGT39:GGT46 GQP39:GQP46 HAL39:HAL46 HKH39:HKH46 HUD39:HUD46 IDZ39:IDZ46 INV39:INV46 IXR39:IXR46 JHN39:JHN46 JRJ39:JRJ46 KBF39:KBF46 KLB39:KLB46 KUX39:KUX46 LET39:LET46 LOP39:LOP46 LYL39:LYL46 MIH39:MIH46 MSD39:MSD46 NBZ39:NBZ46 NLV39:NLV46 NVR39:NVR46 OFN39:OFN46 OPJ39:OPJ46 OZF39:OZF46 PJB39:PJB46 PSX39:PSX46 QCT39:QCT46 QMP39:QMP46 QWL39:QWL46 RGH39:RGH46 RQD39:RQD46 RZZ39:RZZ46 SJV39:SJV46 STR39:STR46 TDN39:TDN46 TNJ39:TNJ46 TXF39:TXF46 UHB39:UHB46 UQX39:UQX46 VAT39:VAT46 VKP39:VKP46 VUL39:VUL46 WEH39:WEH46 LN35:LN37 VJ35:VJ37 AFF35:AFF37 APB35:APB37 AYX35:AYX37 BIT35:BIT37 BSP35:BSP37 CCL35:CCL37 CMH35:CMH37 CWD35:CWD37 DFZ35:DFZ37 DPV35:DPV37 DZR35:DZR37 EJN35:EJN37 ETJ35:ETJ37 FDF35:FDF37 FNB35:FNB37 FWX35:FWX37 GGT35:GGT37 GQP35:GQP37 HAL35:HAL37 HKH35:HKH37 HUD35:HUD37 IDZ35:IDZ37 INV35:INV37 IXR35:IXR37 JHN35:JHN37 JRJ35:JRJ37 KBF35:KBF37 KLB35:KLB37 KUX35:KUX37 LET35:LET37 LOP35:LOP37 LYL35:LYL37 MIH35:MIH37 MSD35:MSD37 NBZ35:NBZ37 NLV35:NLV37 NVR35:NVR37 OFN35:OFN37 OPJ35:OPJ37 OZF35:OZF37 PJB35:PJB37 PSX35:PSX37 QCT35:QCT37 QMP35:QMP37 QWL35:QWL37 RGH35:RGH37 RQD35:RQD37 RZZ35:RZZ37 SJV35:SJV37 STR35:STR37 TDN35:TDN37 TNJ35:TNJ37 TXF35:TXF37 UHB35:UHB37 UQX35:UQX37 VAT35:VAT37 VKP35:VKP37 VUL35:VUL37 WEH35:WEH37 WOD35:WOD37 BR35:BR37 LN153:LN160">
      <formula1>$M$13:$M$23</formula1>
    </dataValidation>
  </dataValidations>
  <pageMargins left="0.70866141732283472" right="0.70866141732283472" top="0.74803149606299213" bottom="0.74803149606299213" header="0.31496062992125984" footer="0.31496062992125984"/>
  <pageSetup paperSize="9" scale="57" orientation="landscape" r:id="rId1"/>
  <ignoredErrors>
    <ignoredError sqref="J30" formula="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겉표지</vt:lpstr>
      <vt:lpstr>개정이력</vt:lpstr>
      <vt:lpstr>WBS</vt:lpstr>
      <vt:lpstr>WBS!Print_Area</vt:lpstr>
    </vt:vector>
  </TitlesOfParts>
  <Manager>황현용</Manager>
  <Company>클라우드나인 크리에이티브</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PM-프로젝트관리</dc:title>
  <dc:creator>kimzz</dc:creator>
  <cp:lastModifiedBy>Kenny Phong</cp:lastModifiedBy>
  <cp:lastPrinted>2016-09-27T05:19:01Z</cp:lastPrinted>
  <dcterms:created xsi:type="dcterms:W3CDTF">2010-01-06T04:46:16Z</dcterms:created>
  <dcterms:modified xsi:type="dcterms:W3CDTF">2016-11-30T10:44:10Z</dcterms:modified>
</cp:coreProperties>
</file>