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codeName="ThisWorkbook" hidePivotFieldList="1" defaultThemeVersion="124226"/>
  <mc:AlternateContent xmlns:mc="http://schemas.openxmlformats.org/markup-compatibility/2006">
    <mc:Choice Requires="x15">
      <x15ac:absPath xmlns:x15ac="http://schemas.microsoft.com/office/spreadsheetml/2010/11/ac" url="C:\Users\acer\Documents\projects\New folder\"/>
    </mc:Choice>
  </mc:AlternateContent>
  <xr:revisionPtr revIDLastSave="0" documentId="13_ncr:1_{70DCA5FA-090A-4221-909B-451A9C3FCDD4}" xr6:coauthVersionLast="47" xr6:coauthVersionMax="47" xr10:uidLastSave="{00000000-0000-0000-0000-000000000000}"/>
  <bookViews>
    <workbookView xWindow="-108" yWindow="-108" windowWidth="23256" windowHeight="12456" firstSheet="4" xr2:uid="{00000000-000D-0000-FFFF-FFFF00000000}"/>
  </bookViews>
  <sheets>
    <sheet name="day-to-day report" sheetId="1" r:id="rId1"/>
    <sheet name="searcher" sheetId="6" r:id="rId2"/>
    <sheet name="fixed cost" sheetId="2" r:id="rId3"/>
    <sheet name="variable cost" sheetId="4" r:id="rId4"/>
    <sheet name="calculation" sheetId="3" r:id="rId5"/>
    <sheet name="Goal seek" sheetId="5" r:id="rId6"/>
  </sheets>
  <definedNames>
    <definedName name="_xlnm._FilterDatabase" localSheetId="0" hidden="1">'day-to-day report'!$C$11:$C$201</definedName>
    <definedName name="_xlnm.Criteria" localSheetId="0">'day-to-day report'!$E$5</definedName>
    <definedName name="Slicer_Diagnose">#N/A</definedName>
  </definedNames>
  <calcPr calcId="191028"/>
  <pivotCaches>
    <pivotCache cacheId="0" r:id="rId7"/>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 i="6" l="1"/>
  <c r="H7" i="6"/>
  <c r="G7" i="6"/>
  <c r="F7" i="6"/>
  <c r="E7" i="6"/>
  <c r="F45" i="3" l="1"/>
  <c r="F44" i="3"/>
  <c r="F43" i="3"/>
  <c r="F42" i="3"/>
  <c r="F5" i="3"/>
  <c r="F4" i="3"/>
  <c r="F203" i="1"/>
  <c r="B17" i="1"/>
  <c r="B18" i="1" s="1"/>
  <c r="B19" i="1" s="1"/>
  <c r="B21" i="1"/>
  <c r="B22" i="1" s="1"/>
  <c r="B23" i="1" s="1"/>
  <c r="B24" i="1" s="1"/>
  <c r="B25" i="1" s="1"/>
  <c r="B26" i="1" s="1"/>
  <c r="B27" i="1" s="1"/>
  <c r="B28" i="1" s="1"/>
  <c r="B29" i="1" s="1"/>
  <c r="B30" i="1" s="1"/>
  <c r="B32" i="1"/>
  <c r="B33" i="1" s="1"/>
  <c r="B34" i="1" s="1"/>
  <c r="B36" i="1"/>
  <c r="B37" i="1" s="1"/>
  <c r="B38" i="1" s="1"/>
  <c r="B39" i="1" s="1"/>
  <c r="B41" i="1"/>
  <c r="B42" i="1" s="1"/>
  <c r="B43" i="1" s="1"/>
  <c r="B44" i="1" s="1"/>
  <c r="B45" i="1" s="1"/>
  <c r="B46" i="1" s="1"/>
  <c r="B48" i="1"/>
  <c r="B49" i="1" s="1"/>
  <c r="B50" i="1" s="1"/>
  <c r="B51" i="1" s="1"/>
  <c r="B52" i="1" s="1"/>
  <c r="B53" i="1" s="1"/>
  <c r="B55" i="1"/>
  <c r="B56" i="1" s="1"/>
  <c r="B57" i="1" s="1"/>
  <c r="B58" i="1" s="1"/>
  <c r="B59" i="1" s="1"/>
  <c r="B60" i="1" s="1"/>
  <c r="B62" i="1"/>
  <c r="B63" i="1" s="1"/>
  <c r="B64" i="1" s="1"/>
  <c r="B65" i="1" s="1"/>
  <c r="B66" i="1" s="1"/>
  <c r="B67" i="1" s="1"/>
  <c r="B69" i="1"/>
  <c r="B70" i="1" s="1"/>
  <c r="B71" i="1" s="1"/>
  <c r="B72" i="1" s="1"/>
  <c r="B73" i="1" s="1"/>
  <c r="B74" i="1" s="1"/>
  <c r="B76" i="1"/>
  <c r="B77" i="1" s="1"/>
  <c r="B78" i="1" s="1"/>
  <c r="B79" i="1" s="1"/>
  <c r="B80" i="1" s="1"/>
  <c r="B81" i="1" s="1"/>
  <c r="B83" i="1"/>
  <c r="B84" i="1" s="1"/>
  <c r="B85" i="1" s="1"/>
  <c r="B86" i="1" s="1"/>
  <c r="B87" i="1" s="1"/>
  <c r="B88" i="1" s="1"/>
  <c r="B90" i="1"/>
  <c r="B91" i="1" s="1"/>
  <c r="B92" i="1" s="1"/>
  <c r="B93" i="1" s="1"/>
  <c r="B94" i="1" s="1"/>
  <c r="B95" i="1" s="1"/>
  <c r="B97" i="1"/>
  <c r="B98" i="1" s="1"/>
  <c r="B99" i="1" s="1"/>
  <c r="B100" i="1" s="1"/>
  <c r="B101" i="1" s="1"/>
  <c r="B102" i="1" s="1"/>
  <c r="B104" i="1"/>
  <c r="B105" i="1" s="1"/>
  <c r="B106" i="1" s="1"/>
  <c r="B107" i="1" s="1"/>
  <c r="B108" i="1" s="1"/>
  <c r="B109" i="1" s="1"/>
  <c r="B111" i="1"/>
  <c r="B112" i="1" s="1"/>
  <c r="B113" i="1" s="1"/>
  <c r="B114" i="1" s="1"/>
  <c r="B115" i="1" s="1"/>
  <c r="B116" i="1" s="1"/>
  <c r="B118" i="1"/>
  <c r="B119" i="1" s="1"/>
  <c r="B120" i="1" s="1"/>
  <c r="B121" i="1" s="1"/>
  <c r="B122" i="1" s="1"/>
  <c r="B123" i="1" s="1"/>
  <c r="B125" i="1"/>
  <c r="B126" i="1" s="1"/>
  <c r="B127" i="1" s="1"/>
  <c r="B128" i="1" s="1"/>
  <c r="B129" i="1" s="1"/>
  <c r="B130" i="1" s="1"/>
  <c r="B132" i="1"/>
  <c r="B133" i="1" s="1"/>
  <c r="B134" i="1" s="1"/>
  <c r="B135" i="1" s="1"/>
  <c r="B136" i="1" s="1"/>
  <c r="B137" i="1" s="1"/>
  <c r="B139" i="1"/>
  <c r="B140" i="1" s="1"/>
  <c r="B141" i="1" s="1"/>
  <c r="B142" i="1" s="1"/>
  <c r="B143" i="1" s="1"/>
  <c r="B144" i="1" s="1"/>
  <c r="B146" i="1"/>
  <c r="B147" i="1" s="1"/>
  <c r="B148" i="1" s="1"/>
  <c r="B149" i="1" s="1"/>
  <c r="B150" i="1" s="1"/>
  <c r="B151" i="1" s="1"/>
  <c r="B153" i="1"/>
  <c r="B154" i="1" s="1"/>
  <c r="B155" i="1" s="1"/>
  <c r="B156" i="1" s="1"/>
  <c r="B157" i="1" s="1"/>
  <c r="B158" i="1" s="1"/>
  <c r="B160" i="1"/>
  <c r="B161" i="1" s="1"/>
  <c r="B162" i="1" s="1"/>
  <c r="B163" i="1" s="1"/>
  <c r="B164" i="1" s="1"/>
  <c r="B165" i="1" s="1"/>
  <c r="B167" i="1"/>
  <c r="B168" i="1" s="1"/>
  <c r="B169" i="1" s="1"/>
  <c r="B170" i="1" s="1"/>
  <c r="B171" i="1" s="1"/>
  <c r="B172" i="1" s="1"/>
  <c r="B174" i="1"/>
  <c r="B175" i="1" s="1"/>
  <c r="B176" i="1" s="1"/>
  <c r="B177" i="1" s="1"/>
  <c r="B178" i="1" s="1"/>
  <c r="B179" i="1" s="1"/>
  <c r="B181" i="1"/>
  <c r="B182" i="1" s="1"/>
  <c r="B183" i="1" s="1"/>
  <c r="B184" i="1" s="1"/>
  <c r="B185" i="1" s="1"/>
  <c r="B186" i="1" s="1"/>
  <c r="B188" i="1"/>
  <c r="B189" i="1" s="1"/>
  <c r="B190" i="1" s="1"/>
  <c r="B191" i="1" s="1"/>
  <c r="B192" i="1" s="1"/>
  <c r="B193" i="1" s="1"/>
  <c r="B195" i="1"/>
  <c r="B196" i="1" s="1"/>
  <c r="B197" i="1" s="1"/>
  <c r="B198" i="1" s="1"/>
  <c r="B199" i="1" s="1"/>
  <c r="B200" i="1" s="1"/>
  <c r="J12" i="1"/>
  <c r="F6" i="3" l="1"/>
  <c r="E3" i="5" s="1"/>
  <c r="E6" i="5" s="1"/>
  <c r="E7" i="5" s="1"/>
  <c r="E8" i="5" l="1"/>
</calcChain>
</file>

<file path=xl/sharedStrings.xml><?xml version="1.0" encoding="utf-8"?>
<sst xmlns="http://schemas.openxmlformats.org/spreadsheetml/2006/main" count="620" uniqueCount="419">
  <si>
    <t>NADANTA</t>
  </si>
  <si>
    <t>1. Patient Volume Forecasting</t>
  </si>
  <si>
    <r>
      <rPr>
        <b/>
        <sz val="11"/>
        <color theme="1"/>
        <rFont val="Calibri"/>
        <family val="2"/>
        <scheme val="minor"/>
      </rPr>
      <t>Objective</t>
    </r>
    <r>
      <rPr>
        <sz val="11"/>
        <color theme="1"/>
        <rFont val="Calibri"/>
        <family val="2"/>
        <scheme val="minor"/>
      </rPr>
      <t>: Determine the number of new patients needed monthly to meet revenue targets.</t>
    </r>
  </si>
  <si>
    <t>Date</t>
  </si>
  <si>
    <t>Patient Id</t>
  </si>
  <si>
    <t>Contact no</t>
  </si>
  <si>
    <t xml:space="preserve">Diagnose </t>
  </si>
  <si>
    <t xml:space="preserve">amount </t>
  </si>
  <si>
    <t>NAD42530</t>
  </si>
  <si>
    <t>917764220800</t>
  </si>
  <si>
    <t xml:space="preserve">Clinical </t>
  </si>
  <si>
    <t>NAD42531</t>
  </si>
  <si>
    <t>918509359092</t>
  </si>
  <si>
    <t>Histopathological</t>
  </si>
  <si>
    <t>NAD42532</t>
  </si>
  <si>
    <t>915127274746</t>
  </si>
  <si>
    <t>Radiology</t>
  </si>
  <si>
    <t>NAD42533</t>
  </si>
  <si>
    <t>919607245927</t>
  </si>
  <si>
    <t>NAD42534</t>
  </si>
  <si>
    <t>918364517251</t>
  </si>
  <si>
    <t>NAD42535</t>
  </si>
  <si>
    <t>919596641484</t>
  </si>
  <si>
    <t>NAD42536</t>
  </si>
  <si>
    <t>913259928801</t>
  </si>
  <si>
    <t>Clinical</t>
  </si>
  <si>
    <t>NAD42537</t>
  </si>
  <si>
    <t>918539386867</t>
  </si>
  <si>
    <t>NAD42538</t>
  </si>
  <si>
    <t>918148493936</t>
  </si>
  <si>
    <t>NAD42539</t>
  </si>
  <si>
    <t>916603510138</t>
  </si>
  <si>
    <t>NAD42540</t>
  </si>
  <si>
    <t>912972158393</t>
  </si>
  <si>
    <t>Tissue</t>
  </si>
  <si>
    <t>NAD42541</t>
  </si>
  <si>
    <t>911925072149</t>
  </si>
  <si>
    <t>NAD42542</t>
  </si>
  <si>
    <t>911992993616</t>
  </si>
  <si>
    <t>NAD42543</t>
  </si>
  <si>
    <t>911714400238</t>
  </si>
  <si>
    <t>NAD42544</t>
  </si>
  <si>
    <t>918090940857</t>
  </si>
  <si>
    <t>NAD42545</t>
  </si>
  <si>
    <t>917716155849</t>
  </si>
  <si>
    <t>NAD42546</t>
  </si>
  <si>
    <t>918439188709</t>
  </si>
  <si>
    <t>NAD42547</t>
  </si>
  <si>
    <t>918072953374</t>
  </si>
  <si>
    <t>NAD42548</t>
  </si>
  <si>
    <t>915548895865</t>
  </si>
  <si>
    <t>NAD42549</t>
  </si>
  <si>
    <t>915913775262</t>
  </si>
  <si>
    <t>NAD42550</t>
  </si>
  <si>
    <t>914837511690</t>
  </si>
  <si>
    <t>NAD42551</t>
  </si>
  <si>
    <t>913082876741</t>
  </si>
  <si>
    <t>NAD42552</t>
  </si>
  <si>
    <t>912215468201</t>
  </si>
  <si>
    <t>NAD42553</t>
  </si>
  <si>
    <t>917610664295</t>
  </si>
  <si>
    <t>NAD42554</t>
  </si>
  <si>
    <t>912193997510</t>
  </si>
  <si>
    <t>NAD42555</t>
  </si>
  <si>
    <t>911089657677</t>
  </si>
  <si>
    <t>NAD42556</t>
  </si>
  <si>
    <t>914521451651</t>
  </si>
  <si>
    <t>NAD42557</t>
  </si>
  <si>
    <t>917576508893</t>
  </si>
  <si>
    <t>NAD42558</t>
  </si>
  <si>
    <t>915523366873</t>
  </si>
  <si>
    <t>NAD42559</t>
  </si>
  <si>
    <t>919869969055</t>
  </si>
  <si>
    <t>NAD42560</t>
  </si>
  <si>
    <t>916277402346</t>
  </si>
  <si>
    <t>NAD42561</t>
  </si>
  <si>
    <t>919193816371</t>
  </si>
  <si>
    <t>NAD42562</t>
  </si>
  <si>
    <t>912444691452</t>
  </si>
  <si>
    <t>NAD42563</t>
  </si>
  <si>
    <t>917456420894</t>
  </si>
  <si>
    <t>NAD42564</t>
  </si>
  <si>
    <t>916432987787</t>
  </si>
  <si>
    <t>NAD42565</t>
  </si>
  <si>
    <t>918478264476</t>
  </si>
  <si>
    <t>NAD42566</t>
  </si>
  <si>
    <t>915923031833</t>
  </si>
  <si>
    <t>NAD42567</t>
  </si>
  <si>
    <t>914344139507</t>
  </si>
  <si>
    <t>NAD42568</t>
  </si>
  <si>
    <t>914358879198</t>
  </si>
  <si>
    <t>NAD42569</t>
  </si>
  <si>
    <t>918503831405</t>
  </si>
  <si>
    <t>NAD42570</t>
  </si>
  <si>
    <t>917604722843</t>
  </si>
  <si>
    <t>NAD42571</t>
  </si>
  <si>
    <t>918974209066</t>
  </si>
  <si>
    <t>NAD42572</t>
  </si>
  <si>
    <t>913122303124</t>
  </si>
  <si>
    <t>NAD42573</t>
  </si>
  <si>
    <t>917674858151</t>
  </si>
  <si>
    <t>NAD42574</t>
  </si>
  <si>
    <t>919059053621</t>
  </si>
  <si>
    <t>NAD42575</t>
  </si>
  <si>
    <t>912059679606</t>
  </si>
  <si>
    <t>NAD42576</t>
  </si>
  <si>
    <t>916087845479</t>
  </si>
  <si>
    <t>NAD42577</t>
  </si>
  <si>
    <t>914605677974</t>
  </si>
  <si>
    <t>NAD42578</t>
  </si>
  <si>
    <t>917260365052</t>
  </si>
  <si>
    <t>NAD42579</t>
  </si>
  <si>
    <t>919634878531</t>
  </si>
  <si>
    <t>NAD42580</t>
  </si>
  <si>
    <t>911444711394</t>
  </si>
  <si>
    <t>NAD42581</t>
  </si>
  <si>
    <t>916508337580</t>
  </si>
  <si>
    <t>NAD42582</t>
  </si>
  <si>
    <t>913897802237</t>
  </si>
  <si>
    <t>NAD42583</t>
  </si>
  <si>
    <t>914091029131</t>
  </si>
  <si>
    <t>NAD42584</t>
  </si>
  <si>
    <t>911517889174</t>
  </si>
  <si>
    <t>NAD42585</t>
  </si>
  <si>
    <t>913593968978</t>
  </si>
  <si>
    <t>NAD42586</t>
  </si>
  <si>
    <t>911876511591</t>
  </si>
  <si>
    <t>NAD42587</t>
  </si>
  <si>
    <t>915222292669</t>
  </si>
  <si>
    <t>NAD42588</t>
  </si>
  <si>
    <t>918701176016</t>
  </si>
  <si>
    <t>NAD42589</t>
  </si>
  <si>
    <t>912372032343</t>
  </si>
  <si>
    <t>NAD42590</t>
  </si>
  <si>
    <t>914875158517</t>
  </si>
  <si>
    <t>NAD42591</t>
  </si>
  <si>
    <t>915522220003</t>
  </si>
  <si>
    <t>NAD42592</t>
  </si>
  <si>
    <t>919603478218</t>
  </si>
  <si>
    <t>NAD42593</t>
  </si>
  <si>
    <t>916823178240</t>
  </si>
  <si>
    <t>NAD42594</t>
  </si>
  <si>
    <t>913448527136</t>
  </si>
  <si>
    <t>NAD42595</t>
  </si>
  <si>
    <t>917328275363</t>
  </si>
  <si>
    <t>NAD42596</t>
  </si>
  <si>
    <t>916457233765</t>
  </si>
  <si>
    <t>NAD42597</t>
  </si>
  <si>
    <t>919037533879</t>
  </si>
  <si>
    <t>NAD42598</t>
  </si>
  <si>
    <t>914616907655</t>
  </si>
  <si>
    <t>NAD42599</t>
  </si>
  <si>
    <t>913633928034</t>
  </si>
  <si>
    <t>NAD42600</t>
  </si>
  <si>
    <t>912877559290</t>
  </si>
  <si>
    <t>NAD42601</t>
  </si>
  <si>
    <t>916845902077</t>
  </si>
  <si>
    <t>NAD42602</t>
  </si>
  <si>
    <t>915075616527</t>
  </si>
  <si>
    <t>NAD42603</t>
  </si>
  <si>
    <t>916522236482</t>
  </si>
  <si>
    <t>NAD42604</t>
  </si>
  <si>
    <t>917509190817</t>
  </si>
  <si>
    <t>NAD42605</t>
  </si>
  <si>
    <t>918549696528</t>
  </si>
  <si>
    <t>NAD42606</t>
  </si>
  <si>
    <t>912755495338</t>
  </si>
  <si>
    <t>NAD42607</t>
  </si>
  <si>
    <t>914860877135</t>
  </si>
  <si>
    <t>NAD42608</t>
  </si>
  <si>
    <t>916462640512</t>
  </si>
  <si>
    <t>NAD42609</t>
  </si>
  <si>
    <t>915196720401</t>
  </si>
  <si>
    <t>NAD42610</t>
  </si>
  <si>
    <t>913095460244</t>
  </si>
  <si>
    <t>NAD42611</t>
  </si>
  <si>
    <t>918118079695</t>
  </si>
  <si>
    <t>NAD42612</t>
  </si>
  <si>
    <t>914948650563</t>
  </si>
  <si>
    <t>NAD42613</t>
  </si>
  <si>
    <t>913268460794</t>
  </si>
  <si>
    <t>NAD42614</t>
  </si>
  <si>
    <t>918290975292</t>
  </si>
  <si>
    <t>NAD42615</t>
  </si>
  <si>
    <t>919574114619</t>
  </si>
  <si>
    <t>NAD42616</t>
  </si>
  <si>
    <t>917452997208</t>
  </si>
  <si>
    <t>NAD42617</t>
  </si>
  <si>
    <t>915495010369</t>
  </si>
  <si>
    <t>NAD42618</t>
  </si>
  <si>
    <t>911618288800</t>
  </si>
  <si>
    <t>NAD42619</t>
  </si>
  <si>
    <t>911555409355</t>
  </si>
  <si>
    <t>NAD42620</t>
  </si>
  <si>
    <t>916946225208</t>
  </si>
  <si>
    <t>NAD42621</t>
  </si>
  <si>
    <t>916636303205</t>
  </si>
  <si>
    <t>NAD42622</t>
  </si>
  <si>
    <t>913367607934</t>
  </si>
  <si>
    <t>NAD42623</t>
  </si>
  <si>
    <t>919137176269</t>
  </si>
  <si>
    <t>NAD42624</t>
  </si>
  <si>
    <t>914493469663</t>
  </si>
  <si>
    <t>NAD42625</t>
  </si>
  <si>
    <t>917139466202</t>
  </si>
  <si>
    <t>NAD42626</t>
  </si>
  <si>
    <t>916360729100</t>
  </si>
  <si>
    <t>NAD42627</t>
  </si>
  <si>
    <t>914990803821</t>
  </si>
  <si>
    <t>NAD42628</t>
  </si>
  <si>
    <t>919052217299</t>
  </si>
  <si>
    <t>NAD42629</t>
  </si>
  <si>
    <t>913785757098</t>
  </si>
  <si>
    <t>NAD42630</t>
  </si>
  <si>
    <t>918976511543</t>
  </si>
  <si>
    <t>NAD42631</t>
  </si>
  <si>
    <t>915125085614</t>
  </si>
  <si>
    <t>NAD42632</t>
  </si>
  <si>
    <t>919605964360</t>
  </si>
  <si>
    <t>NAD42633</t>
  </si>
  <si>
    <t>911631506961</t>
  </si>
  <si>
    <t>NAD42634</t>
  </si>
  <si>
    <t>916297528554</t>
  </si>
  <si>
    <t>NAD42635</t>
  </si>
  <si>
    <t>911568785405</t>
  </si>
  <si>
    <t>NAD42636</t>
  </si>
  <si>
    <t>915239359921</t>
  </si>
  <si>
    <t>NAD42637</t>
  </si>
  <si>
    <t>918349844726</t>
  </si>
  <si>
    <t>NAD42638</t>
  </si>
  <si>
    <t>918083687970</t>
  </si>
  <si>
    <t>NAD42639</t>
  </si>
  <si>
    <t>916419039251</t>
  </si>
  <si>
    <t>NAD42640</t>
  </si>
  <si>
    <t>913580681674</t>
  </si>
  <si>
    <t>NAD42641</t>
  </si>
  <si>
    <t>915706163524</t>
  </si>
  <si>
    <t>NAD42642</t>
  </si>
  <si>
    <t>911571387403</t>
  </si>
  <si>
    <t>NAD42643</t>
  </si>
  <si>
    <t>914757828940</t>
  </si>
  <si>
    <t>NAD42644</t>
  </si>
  <si>
    <t>918105419454</t>
  </si>
  <si>
    <t>NAD42645</t>
  </si>
  <si>
    <t>919447341434</t>
  </si>
  <si>
    <t>NAD42646</t>
  </si>
  <si>
    <t>911682850226</t>
  </si>
  <si>
    <t>NAD42647</t>
  </si>
  <si>
    <t>912154422851</t>
  </si>
  <si>
    <t>NAD42648</t>
  </si>
  <si>
    <t>919415612660</t>
  </si>
  <si>
    <t>NAD42649</t>
  </si>
  <si>
    <t>911531596986</t>
  </si>
  <si>
    <t>NAD42650</t>
  </si>
  <si>
    <t>917194351344</t>
  </si>
  <si>
    <t>NAD42651</t>
  </si>
  <si>
    <t>915442765847</t>
  </si>
  <si>
    <t>NAD42652</t>
  </si>
  <si>
    <t>913887768374</t>
  </si>
  <si>
    <t>NAD42653</t>
  </si>
  <si>
    <t>919983152158</t>
  </si>
  <si>
    <t>NAD42654</t>
  </si>
  <si>
    <t>919304821832</t>
  </si>
  <si>
    <t>NAD42655</t>
  </si>
  <si>
    <t>918627535820</t>
  </si>
  <si>
    <t>NAD42656</t>
  </si>
  <si>
    <t>918909624923</t>
  </si>
  <si>
    <t>NAD42657</t>
  </si>
  <si>
    <t>915484410463</t>
  </si>
  <si>
    <t>NAD42658</t>
  </si>
  <si>
    <t>917028439498</t>
  </si>
  <si>
    <t>NAD42659</t>
  </si>
  <si>
    <t>911323030434</t>
  </si>
  <si>
    <t>NAD42660</t>
  </si>
  <si>
    <t>916672644178</t>
  </si>
  <si>
    <t>NAD42661</t>
  </si>
  <si>
    <t>917160836072</t>
  </si>
  <si>
    <t>NAD42662</t>
  </si>
  <si>
    <t>911093208714</t>
  </si>
  <si>
    <t>NAD42663</t>
  </si>
  <si>
    <t>916743730117</t>
  </si>
  <si>
    <t>NAD42664</t>
  </si>
  <si>
    <t>913655503313</t>
  </si>
  <si>
    <t>NAD42665</t>
  </si>
  <si>
    <t>917539777481</t>
  </si>
  <si>
    <t>NAD42666</t>
  </si>
  <si>
    <t>913956977535</t>
  </si>
  <si>
    <t>NAD42667</t>
  </si>
  <si>
    <t>917477590247</t>
  </si>
  <si>
    <t>NAD42668</t>
  </si>
  <si>
    <t>917084318008</t>
  </si>
  <si>
    <t>NAD42669</t>
  </si>
  <si>
    <t>916404436417</t>
  </si>
  <si>
    <t>NAD42670</t>
  </si>
  <si>
    <t>917690876318</t>
  </si>
  <si>
    <t>NAD42671</t>
  </si>
  <si>
    <t>915831407311</t>
  </si>
  <si>
    <t>NAD42672</t>
  </si>
  <si>
    <t>912315407711</t>
  </si>
  <si>
    <t>NAD42673</t>
  </si>
  <si>
    <t>914630759498</t>
  </si>
  <si>
    <t>NAD42674</t>
  </si>
  <si>
    <t>918361352277</t>
  </si>
  <si>
    <t>NAD42675</t>
  </si>
  <si>
    <t>915414762075</t>
  </si>
  <si>
    <t>NAD42676</t>
  </si>
  <si>
    <t>912598161571</t>
  </si>
  <si>
    <t>NAD42677</t>
  </si>
  <si>
    <t>914907953160</t>
  </si>
  <si>
    <t>NAD42678</t>
  </si>
  <si>
    <t>916079834442</t>
  </si>
  <si>
    <t>NAD42679</t>
  </si>
  <si>
    <t>912848608087</t>
  </si>
  <si>
    <t>NAD42680</t>
  </si>
  <si>
    <t>918446749105</t>
  </si>
  <si>
    <t>NAD42681</t>
  </si>
  <si>
    <t>919126531869</t>
  </si>
  <si>
    <t>NAD42682</t>
  </si>
  <si>
    <t>919225924360</t>
  </si>
  <si>
    <t>NAD42683</t>
  </si>
  <si>
    <t>912930557910</t>
  </si>
  <si>
    <t>NAD42684</t>
  </si>
  <si>
    <t>912375342957</t>
  </si>
  <si>
    <t>NAD42685</t>
  </si>
  <si>
    <t>917475008275</t>
  </si>
  <si>
    <t>NAD42686</t>
  </si>
  <si>
    <t>918821527004</t>
  </si>
  <si>
    <t>NAD42687</t>
  </si>
  <si>
    <t>915191934521</t>
  </si>
  <si>
    <t>NAD42688</t>
  </si>
  <si>
    <t>912069147893</t>
  </si>
  <si>
    <t>NAD42689</t>
  </si>
  <si>
    <t>912571027157</t>
  </si>
  <si>
    <t>NAD42690</t>
  </si>
  <si>
    <t>916781809386</t>
  </si>
  <si>
    <t>NAD42691</t>
  </si>
  <si>
    <t>913412319411</t>
  </si>
  <si>
    <t>NAD42692</t>
  </si>
  <si>
    <t>916263145628</t>
  </si>
  <si>
    <t>NAD42693</t>
  </si>
  <si>
    <t>919934499480</t>
  </si>
  <si>
    <t>NAD42694</t>
  </si>
  <si>
    <t>918009455943</t>
  </si>
  <si>
    <t>NAD42695</t>
  </si>
  <si>
    <t>916559801746</t>
  </si>
  <si>
    <t>NAD42696</t>
  </si>
  <si>
    <t>915089605815</t>
  </si>
  <si>
    <t>NAD42697</t>
  </si>
  <si>
    <t>916264646038</t>
  </si>
  <si>
    <t>NAD42698</t>
  </si>
  <si>
    <t>912008837770</t>
  </si>
  <si>
    <t>NAD42699</t>
  </si>
  <si>
    <t>915095286595</t>
  </si>
  <si>
    <t>NAD42700</t>
  </si>
  <si>
    <t>915733859812</t>
  </si>
  <si>
    <t>NAD42701</t>
  </si>
  <si>
    <t>919092407885</t>
  </si>
  <si>
    <t>NAD42702</t>
  </si>
  <si>
    <t>918115599385</t>
  </si>
  <si>
    <t>NAD42703</t>
  </si>
  <si>
    <t>917464987142</t>
  </si>
  <si>
    <t>NAD42704</t>
  </si>
  <si>
    <t>913004055310</t>
  </si>
  <si>
    <t>NAD42705</t>
  </si>
  <si>
    <t>917435777715</t>
  </si>
  <si>
    <t>NAD42706</t>
  </si>
  <si>
    <t>919462659049</t>
  </si>
  <si>
    <t>NAD42707</t>
  </si>
  <si>
    <t>913949907382</t>
  </si>
  <si>
    <t>NAD42708</t>
  </si>
  <si>
    <t>915187211953</t>
  </si>
  <si>
    <t>NAD42709</t>
  </si>
  <si>
    <t>913518637873</t>
  </si>
  <si>
    <t>NAD42710</t>
  </si>
  <si>
    <t>911829863277</t>
  </si>
  <si>
    <t>NAD42711</t>
  </si>
  <si>
    <t>913105391725</t>
  </si>
  <si>
    <t>NAD42712</t>
  </si>
  <si>
    <t>912174671530</t>
  </si>
  <si>
    <t>NAD42713</t>
  </si>
  <si>
    <t>914797347664</t>
  </si>
  <si>
    <t>NAD42714</t>
  </si>
  <si>
    <t>918054126546</t>
  </si>
  <si>
    <t>NAD42715</t>
  </si>
  <si>
    <t>913977121435</t>
  </si>
  <si>
    <t>NAD42716</t>
  </si>
  <si>
    <t>914366947576</t>
  </si>
  <si>
    <t>NAD42717</t>
  </si>
  <si>
    <t>916711657739</t>
  </si>
  <si>
    <t>NAD42718</t>
  </si>
  <si>
    <t>913119761185</t>
  </si>
  <si>
    <t>NAD42719</t>
  </si>
  <si>
    <t>917182894099</t>
  </si>
  <si>
    <t>NAD42720</t>
  </si>
  <si>
    <t>914446149288</t>
  </si>
  <si>
    <t>total</t>
  </si>
  <si>
    <t>enter the id</t>
  </si>
  <si>
    <t>rent</t>
  </si>
  <si>
    <t xml:space="preserve"> administrative salaries</t>
  </si>
  <si>
    <t xml:space="preserve"> insurance</t>
  </si>
  <si>
    <t>equipment mainteinance</t>
  </si>
  <si>
    <t>month</t>
  </si>
  <si>
    <t xml:space="preserve">     direct       labor costs</t>
  </si>
  <si>
    <t xml:space="preserve"> medications</t>
  </si>
  <si>
    <t>average revenue per patient</t>
  </si>
  <si>
    <t xml:space="preserve">total patients </t>
  </si>
  <si>
    <t>net amount in the bank after all calculations</t>
  </si>
  <si>
    <t>Count of Patient Id</t>
  </si>
  <si>
    <t>Grand Total</t>
  </si>
  <si>
    <t xml:space="preserve">Sum of amount </t>
  </si>
  <si>
    <t>total revenue generated this month</t>
  </si>
  <si>
    <t>average patients treated in one day</t>
  </si>
  <si>
    <t xml:space="preserve">min patient treated this month </t>
  </si>
  <si>
    <t>max patients treated this month</t>
  </si>
  <si>
    <t>average of one month gainning</t>
  </si>
  <si>
    <t xml:space="preserve">desired revenue to gain  </t>
  </si>
  <si>
    <t>no of months required</t>
  </si>
  <si>
    <t>no of years required</t>
  </si>
  <si>
    <t>patients needed to treat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</si>
</sst>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 x14ac:knownFonts="1">
    <font>
      <sz val="11"/>
      <color theme="1"/>
      <name val="Calibri"/>
      <family val="2"/>
      <scheme val="minor"/>
    </font>
    <font>
      <b/>
      <sz val="11"/>
      <color theme="1"/>
      <name val="Calibri"/>
      <family val="2"/>
      <scheme val="minor"/>
    </font>
    <font>
      <sz val="12"/>
      <color theme="1"/>
      <name val="Arial"/>
      <family val="2"/>
    </font>
    <font>
      <b/>
      <sz val="11"/>
      <color theme="0"/>
      <name val="Calibri"/>
      <family val="2"/>
      <scheme val="minor"/>
    </font>
    <font>
      <b/>
      <u/>
      <sz val="48"/>
      <color theme="1"/>
      <name val="Calibri"/>
      <family val="2"/>
      <scheme val="minor"/>
    </font>
  </fonts>
  <fills count="6">
    <fill>
      <patternFill patternType="none"/>
    </fill>
    <fill>
      <patternFill patternType="gray125"/>
    </fill>
    <fill>
      <patternFill patternType="solid">
        <fgColor theme="6" tint="0.79998168889431442"/>
        <bgColor indexed="64"/>
      </patternFill>
    </fill>
    <fill>
      <patternFill patternType="solid">
        <fgColor theme="4"/>
        <bgColor theme="4"/>
      </patternFill>
    </fill>
    <fill>
      <patternFill patternType="solid">
        <fgColor theme="3" tint="0.79998168889431442"/>
        <bgColor indexed="64"/>
      </patternFill>
    </fill>
    <fill>
      <patternFill patternType="solid">
        <fgColor theme="0" tint="-4.9989318521683403E-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s>
  <cellStyleXfs count="1">
    <xf numFmtId="0" fontId="0" fillId="0" borderId="0"/>
  </cellStyleXfs>
  <cellXfs count="38">
    <xf numFmtId="0" fontId="0" fillId="0" borderId="0" xfId="0"/>
    <xf numFmtId="49" fontId="0" fillId="0" borderId="0" xfId="0" applyNumberFormat="1"/>
    <xf numFmtId="14" fontId="0" fillId="0" borderId="0" xfId="0" applyNumberFormat="1"/>
    <xf numFmtId="1" fontId="0" fillId="0" borderId="0" xfId="0" applyNumberFormat="1"/>
    <xf numFmtId="0" fontId="0" fillId="0" borderId="0" xfId="0" pivotButton="1"/>
    <xf numFmtId="1" fontId="0" fillId="0" borderId="1" xfId="0" applyNumberFormat="1" applyBorder="1"/>
    <xf numFmtId="3" fontId="0" fillId="0" borderId="1" xfId="0" applyNumberFormat="1" applyBorder="1"/>
    <xf numFmtId="0" fontId="2" fillId="0" borderId="1" xfId="0" applyFont="1" applyBorder="1"/>
    <xf numFmtId="0" fontId="0" fillId="0" borderId="1" xfId="0" applyBorder="1" applyAlignment="1">
      <alignment wrapText="1"/>
    </xf>
    <xf numFmtId="164" fontId="0" fillId="2" borderId="1" xfId="0" applyNumberFormat="1" applyFill="1" applyBorder="1"/>
    <xf numFmtId="0" fontId="0" fillId="2" borderId="1" xfId="0" applyFill="1" applyBorder="1"/>
    <xf numFmtId="3" fontId="0" fillId="2" borderId="1" xfId="0" applyNumberFormat="1" applyFill="1" applyBorder="1"/>
    <xf numFmtId="0" fontId="0" fillId="2" borderId="1" xfId="0" applyFill="1" applyBorder="1" applyAlignment="1">
      <alignment vertical="center" wrapText="1"/>
    </xf>
    <xf numFmtId="0" fontId="0" fillId="2" borderId="1" xfId="0" applyFill="1" applyBorder="1" applyAlignment="1">
      <alignment wrapText="1"/>
    </xf>
    <xf numFmtId="1" fontId="0" fillId="2" borderId="1" xfId="0" applyNumberFormat="1" applyFill="1" applyBorder="1"/>
    <xf numFmtId="0" fontId="3" fillId="3" borderId="5" xfId="0" applyFont="1" applyFill="1" applyBorder="1"/>
    <xf numFmtId="0" fontId="3" fillId="3" borderId="6" xfId="0" applyFont="1" applyFill="1" applyBorder="1"/>
    <xf numFmtId="0" fontId="3" fillId="3" borderId="7" xfId="0" applyFont="1" applyFill="1" applyBorder="1"/>
    <xf numFmtId="15" fontId="0" fillId="0" borderId="0" xfId="0" applyNumberFormat="1" applyAlignment="1">
      <alignment wrapText="1"/>
    </xf>
    <xf numFmtId="0" fontId="0" fillId="5" borderId="0" xfId="0" applyFill="1"/>
    <xf numFmtId="0" fontId="0" fillId="0" borderId="0" xfId="0" applyAlignment="1">
      <alignment vertical="center"/>
    </xf>
    <xf numFmtId="0" fontId="0" fillId="0" borderId="1" xfId="0" applyBorder="1"/>
    <xf numFmtId="0" fontId="0" fillId="0" borderId="0" xfId="0" applyAlignment="1">
      <alignment horizontal="center"/>
    </xf>
    <xf numFmtId="0" fontId="0" fillId="0" borderId="0" xfId="0" applyAlignment="1">
      <alignment vertical="center"/>
    </xf>
    <xf numFmtId="0" fontId="0" fillId="4" borderId="0" xfId="0" applyFill="1" applyAlignment="1">
      <alignment horizontal="center"/>
    </xf>
    <xf numFmtId="0" fontId="0" fillId="0" borderId="0" xfId="0"/>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vertical="center" wrapText="1"/>
    </xf>
    <xf numFmtId="0" fontId="0" fillId="2" borderId="3" xfId="0" applyFill="1" applyBorder="1"/>
    <xf numFmtId="0" fontId="0" fillId="2" borderId="4" xfId="0" applyFill="1" applyBorder="1"/>
    <xf numFmtId="0" fontId="0" fillId="0" borderId="1" xfId="0" applyBorder="1"/>
    <xf numFmtId="0" fontId="0" fillId="0" borderId="1" xfId="0" applyBorder="1" applyAlignment="1">
      <alignment horizontal="center"/>
    </xf>
    <xf numFmtId="0" fontId="4" fillId="0" borderId="0" xfId="0" applyFont="1" applyAlignment="1">
      <alignment horizontal="center"/>
    </xf>
  </cellXfs>
  <cellStyles count="1">
    <cellStyle name="Normal" xfId="0" builtinId="0"/>
  </cellStyles>
  <dxfs count="6">
    <dxf>
      <border>
        <left style="thin">
          <color auto="1"/>
        </left>
        <right style="thin">
          <color auto="1"/>
        </right>
        <top style="thin">
          <color auto="1"/>
        </top>
        <bottom style="thin">
          <color auto="1"/>
        </bottom>
        <vertical/>
        <horizontal/>
      </border>
    </dxf>
    <dxf>
      <numFmt numFmtId="19" formatCode="dd/mm/yyyy"/>
    </dxf>
    <dxf>
      <fill>
        <patternFill patternType="none">
          <fgColor auto="1"/>
          <bgColor auto="1"/>
        </patternFill>
      </fill>
    </dxf>
    <dxf>
      <fill>
        <patternFill patternType="none">
          <fgColor indexed="64"/>
          <bgColor auto="1"/>
        </patternFill>
      </fill>
    </dxf>
    <dxf>
      <fill>
        <patternFill>
          <bgColor theme="4" tint="0.79998168889431442"/>
        </patternFill>
      </fill>
    </dxf>
    <dxf>
      <fill>
        <patternFill patternType="solid">
          <fgColor theme="3" tint="0.79998168889431442"/>
          <bgColor theme="3" tint="0.59996337778862885"/>
        </patternFill>
      </fill>
      <border>
        <left style="thin">
          <color auto="1"/>
        </left>
        <right style="thin">
          <color auto="1"/>
        </right>
        <top style="thin">
          <color auto="1"/>
        </top>
        <bottom style="thin">
          <color auto="1"/>
        </bottom>
      </border>
    </dxf>
  </dxfs>
  <tableStyles count="2" defaultTableStyle="TableStyleMedium9" defaultPivotStyle="PivotStyleLight16">
    <tableStyle name="Slicer Style 1" pivot="0" table="0" count="3" xr9:uid="{00000000-0011-0000-FFFF-FFFF00000000}">
      <tableStyleElement type="wholeTable" dxfId="5"/>
      <tableStyleElement type="headerRow" dxfId="4"/>
    </tableStyle>
    <tableStyle name="Slicer Style 2" pivot="0" table="0" count="7" xr9:uid="{00000000-0011-0000-FFFF-FFFF01000000}">
      <tableStyleElement type="wholeTable" dxfId="3"/>
      <tableStyleElement type="headerRow" dxfId="2"/>
    </tableStyle>
  </tableStyles>
  <extLst>
    <ext xmlns:x14="http://schemas.microsoft.com/office/spreadsheetml/2009/9/main" uri="{46F421CA-312F-682f-3DD2-61675219B42D}">
      <x14:dxfs count="6">
        <dxf>
          <fill>
            <patternFill>
              <bgColor theme="4" tint="0.79998168889431442"/>
            </patternFill>
          </fill>
        </dxf>
        <dxf>
          <fill>
            <patternFill>
              <fgColor theme="3"/>
              <bgColor theme="4" tint="0.59996337778862885"/>
            </patternFill>
          </fill>
          <border>
            <left style="thin">
              <color theme="4"/>
            </left>
            <right style="thin">
              <color theme="4"/>
            </right>
            <top style="thin">
              <color theme="4"/>
            </top>
            <bottom style="thin">
              <color theme="4"/>
            </bottom>
          </border>
        </dxf>
        <dxf>
          <border>
            <left style="thin">
              <color auto="1"/>
            </left>
            <right style="thin">
              <color auto="1"/>
            </right>
            <top style="thin">
              <color auto="1"/>
            </top>
            <bottom style="thin">
              <color auto="1"/>
            </bottom>
          </border>
        </dxf>
        <dxf>
          <fill>
            <patternFill>
              <bgColor theme="3" tint="0.39994506668294322"/>
            </patternFill>
          </fill>
        </dxf>
        <dxf>
          <fill>
            <patternFill>
              <bgColor theme="3" tint="0.39994506668294322"/>
            </patternFill>
          </fill>
          <border>
            <left style="thin">
              <color theme="3"/>
            </left>
            <right style="thin">
              <color theme="3"/>
            </right>
            <top style="thin">
              <color theme="3"/>
            </top>
            <bottom style="thin">
              <color theme="3"/>
            </bottom>
          </border>
        </dxf>
        <dxf>
          <fill>
            <patternFill>
              <fgColor theme="2"/>
            </patternFill>
          </fill>
        </dxf>
      </x14:dxfs>
    </ext>
    <ext xmlns:x14="http://schemas.microsoft.com/office/spreadsheetml/2009/9/main" uri="{EB79DEF2-80B8-43e5-95BD-54CBDDF9020C}">
      <x14:slicerStyles defaultSlicerStyle="SlicerStyleLight1">
        <x14:slicerStyle name="Slicer Style 1">
          <x14:slicerStyleElements>
            <x14:slicerStyleElement type="hoveredSelectedItemWithNoData" dxfId="5"/>
          </x14:slicerStyleElements>
        </x14:slicerStyle>
        <x14:slicerStyle name="Slicer Style 2">
          <x14:slicerStyleElements>
            <x14:slicerStyleElement type="selectedItemWithData" dxfId="4"/>
            <x14:slicerStyleElement type="selectedItemWithNoData" dxfId="3"/>
            <x14:slicerStyleElement type="hoveredUnselectedItemWithData" dxfId="2"/>
            <x14:slicerStyleElement type="hoveredSelectedItemWithData" dxfId="1"/>
            <x14:slicerStyleElement type="hoveredUn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[goalsee.xlsx]calculation!PivotTable2</c:name>
    <c:fmtId val="0"/>
  </c:pivotSource>
  <c:chart>
    <c:title>
      <c:tx>
        <c:rich>
          <a:bodyPr/>
          <a:lstStyle/>
          <a:p>
            <a:pPr>
              <a:defRPr/>
            </a:pPr>
            <a:r>
              <a:rPr lang="en-US"/>
              <a:t>WHOLE</a:t>
            </a:r>
            <a:r>
              <a:rPr lang="en-US" baseline="0"/>
              <a:t> MONTH PATIENT ANALYSIS</a:t>
            </a:r>
            <a:endParaRPr lang="en-US"/>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calculation!$F$8</c:f>
              <c:strCache>
                <c:ptCount val="1"/>
                <c:pt idx="0">
                  <c:v>Total</c:v>
                </c:pt>
              </c:strCache>
            </c:strRef>
          </c:tx>
          <c:invertIfNegative val="0"/>
          <c:cat>
            <c:strRef>
              <c:f>calculation!$E$9:$E$38</c:f>
              <c:strCache>
                <c:ptCount val="29"/>
                <c:pt idx="0">
                  <c:v>02-04-2024</c:v>
                </c:pt>
                <c:pt idx="1">
                  <c:v>03-04-2024</c:v>
                </c:pt>
                <c:pt idx="2">
                  <c:v>04-04-2024</c:v>
                </c:pt>
                <c:pt idx="3">
                  <c:v>05-04-2024</c:v>
                </c:pt>
                <c:pt idx="4">
                  <c:v>06-04-2024</c:v>
                </c:pt>
                <c:pt idx="5">
                  <c:v>07-04-2024</c:v>
                </c:pt>
                <c:pt idx="6">
                  <c:v>08-04-2024</c:v>
                </c:pt>
                <c:pt idx="7">
                  <c:v>09-04-2024</c:v>
                </c:pt>
                <c:pt idx="8">
                  <c:v>10-04-2024</c:v>
                </c:pt>
                <c:pt idx="9">
                  <c:v>11-04-2024</c:v>
                </c:pt>
                <c:pt idx="10">
                  <c:v>12-04-2024</c:v>
                </c:pt>
                <c:pt idx="11">
                  <c:v>13-04-2024</c:v>
                </c:pt>
                <c:pt idx="12">
                  <c:v>14-04-2024</c:v>
                </c:pt>
                <c:pt idx="13">
                  <c:v>15-04-2024</c:v>
                </c:pt>
                <c:pt idx="14">
                  <c:v>16-04-2024</c:v>
                </c:pt>
                <c:pt idx="15">
                  <c:v>17-04-2024</c:v>
                </c:pt>
                <c:pt idx="16">
                  <c:v>18-04-2024</c:v>
                </c:pt>
                <c:pt idx="17">
                  <c:v>19-04-2024</c:v>
                </c:pt>
                <c:pt idx="18">
                  <c:v>20-04-2024</c:v>
                </c:pt>
                <c:pt idx="19">
                  <c:v>21-04-2024</c:v>
                </c:pt>
                <c:pt idx="20">
                  <c:v>22-04-2024</c:v>
                </c:pt>
                <c:pt idx="21">
                  <c:v>23-04-2024</c:v>
                </c:pt>
                <c:pt idx="22">
                  <c:v>24-04-2024</c:v>
                </c:pt>
                <c:pt idx="23">
                  <c:v>25-04-2024</c:v>
                </c:pt>
                <c:pt idx="24">
                  <c:v>26-04-2024</c:v>
                </c:pt>
                <c:pt idx="25">
                  <c:v>27-04-2024</c:v>
                </c:pt>
                <c:pt idx="26">
                  <c:v>28-04-2024</c:v>
                </c:pt>
                <c:pt idx="27">
                  <c:v>29-04-2024</c:v>
                </c:pt>
                <c:pt idx="28">
                  <c:v>30-04-2024</c:v>
                </c:pt>
              </c:strCache>
            </c:strRef>
          </c:cat>
          <c:val>
            <c:numRef>
              <c:f>calculation!$F$9:$F$38</c:f>
              <c:numCache>
                <c:formatCode>General</c:formatCode>
                <c:ptCount val="29"/>
                <c:pt idx="0">
                  <c:v>5</c:v>
                </c:pt>
                <c:pt idx="1">
                  <c:v>4</c:v>
                </c:pt>
                <c:pt idx="2">
                  <c:v>11</c:v>
                </c:pt>
                <c:pt idx="3">
                  <c:v>4</c:v>
                </c:pt>
                <c:pt idx="4">
                  <c:v>5</c:v>
                </c:pt>
                <c:pt idx="5">
                  <c:v>7</c:v>
                </c:pt>
                <c:pt idx="6">
                  <c:v>7</c:v>
                </c:pt>
                <c:pt idx="7">
                  <c:v>7</c:v>
                </c:pt>
                <c:pt idx="8">
                  <c:v>7</c:v>
                </c:pt>
                <c:pt idx="9">
                  <c:v>7</c:v>
                </c:pt>
                <c:pt idx="10">
                  <c:v>7</c:v>
                </c:pt>
                <c:pt idx="11">
                  <c:v>7</c:v>
                </c:pt>
                <c:pt idx="12">
                  <c:v>7</c:v>
                </c:pt>
                <c:pt idx="13">
                  <c:v>7</c:v>
                </c:pt>
                <c:pt idx="14">
                  <c:v>7</c:v>
                </c:pt>
                <c:pt idx="15">
                  <c:v>7</c:v>
                </c:pt>
                <c:pt idx="16">
                  <c:v>7</c:v>
                </c:pt>
                <c:pt idx="17">
                  <c:v>7</c:v>
                </c:pt>
                <c:pt idx="18">
                  <c:v>7</c:v>
                </c:pt>
                <c:pt idx="19">
                  <c:v>7</c:v>
                </c:pt>
                <c:pt idx="20">
                  <c:v>7</c:v>
                </c:pt>
                <c:pt idx="21">
                  <c:v>7</c:v>
                </c:pt>
                <c:pt idx="22">
                  <c:v>7</c:v>
                </c:pt>
                <c:pt idx="23">
                  <c:v>7</c:v>
                </c:pt>
                <c:pt idx="24">
                  <c:v>7</c:v>
                </c:pt>
                <c:pt idx="25">
                  <c:v>7</c:v>
                </c:pt>
                <c:pt idx="26">
                  <c:v>7</c:v>
                </c:pt>
                <c:pt idx="27">
                  <c:v>7</c:v>
                </c:pt>
                <c:pt idx="28">
                  <c:v>1</c:v>
                </c:pt>
              </c:numCache>
            </c:numRef>
          </c:val>
          <c:extLst>
            <c:ext xmlns:c16="http://schemas.microsoft.com/office/drawing/2014/chart" uri="{C3380CC4-5D6E-409C-BE32-E72D297353CC}">
              <c16:uniqueId val="{00000000-66DA-411E-B9D0-8A24095337F2}"/>
            </c:ext>
          </c:extLst>
        </c:ser>
        <c:dLbls>
          <c:showLegendKey val="0"/>
          <c:showVal val="0"/>
          <c:showCatName val="0"/>
          <c:showSerName val="0"/>
          <c:showPercent val="0"/>
          <c:showBubbleSize val="0"/>
        </c:dLbls>
        <c:gapWidth val="150"/>
        <c:axId val="324145696"/>
        <c:axId val="324147264"/>
      </c:barChart>
      <c:catAx>
        <c:axId val="324145696"/>
        <c:scaling>
          <c:orientation val="minMax"/>
        </c:scaling>
        <c:delete val="0"/>
        <c:axPos val="b"/>
        <c:numFmt formatCode="General" sourceLinked="0"/>
        <c:majorTickMark val="out"/>
        <c:minorTickMark val="none"/>
        <c:tickLblPos val="nextTo"/>
        <c:crossAx val="324147264"/>
        <c:crosses val="autoZero"/>
        <c:auto val="1"/>
        <c:lblAlgn val="ctr"/>
        <c:lblOffset val="100"/>
        <c:noMultiLvlLbl val="0"/>
      </c:catAx>
      <c:valAx>
        <c:axId val="324147264"/>
        <c:scaling>
          <c:orientation val="minMax"/>
        </c:scaling>
        <c:delete val="0"/>
        <c:axPos val="l"/>
        <c:majorGridlines/>
        <c:numFmt formatCode="General" sourceLinked="1"/>
        <c:majorTickMark val="out"/>
        <c:minorTickMark val="none"/>
        <c:tickLblPos val="nextTo"/>
        <c:crossAx val="324145696"/>
        <c:crosses val="autoZero"/>
        <c:crossBetween val="between"/>
      </c:valAx>
    </c:plotArea>
    <c:legend>
      <c:legendPos val="r"/>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[goalsee.xlsx]calculation!PivotTable1</c:name>
    <c:fmtId val="0"/>
  </c:pivotSource>
  <c:chart>
    <c:title>
      <c:tx>
        <c:rich>
          <a:bodyPr/>
          <a:lstStyle/>
          <a:p>
            <a:pPr>
              <a:defRPr/>
            </a:pPr>
            <a:r>
              <a:rPr lang="en-US"/>
              <a:t>DIGNOSE</a:t>
            </a:r>
            <a:r>
              <a:rPr lang="en-US" baseline="0"/>
              <a:t> ANALYSIS </a:t>
            </a:r>
            <a:endParaRPr lang="en-US"/>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s>
    <c:plotArea>
      <c:layout/>
      <c:doughnutChart>
        <c:varyColors val="1"/>
        <c:ser>
          <c:idx val="0"/>
          <c:order val="0"/>
          <c:tx>
            <c:strRef>
              <c:f>calculation!$C$7</c:f>
              <c:strCache>
                <c:ptCount val="1"/>
                <c:pt idx="0">
                  <c:v>Total</c:v>
                </c:pt>
              </c:strCache>
            </c:strRef>
          </c:tx>
          <c:cat>
            <c:strRef>
              <c:f>calculation!$B$8:$B$13</c:f>
              <c:strCache>
                <c:ptCount val="5"/>
                <c:pt idx="0">
                  <c:v>Clinical</c:v>
                </c:pt>
                <c:pt idx="1">
                  <c:v>Clinical </c:v>
                </c:pt>
                <c:pt idx="2">
                  <c:v>Histopathological</c:v>
                </c:pt>
                <c:pt idx="3">
                  <c:v>Radiology</c:v>
                </c:pt>
                <c:pt idx="4">
                  <c:v>Tissue</c:v>
                </c:pt>
              </c:strCache>
            </c:strRef>
          </c:cat>
          <c:val>
            <c:numRef>
              <c:f>calculation!$C$8:$C$13</c:f>
              <c:numCache>
                <c:formatCode>General</c:formatCode>
                <c:ptCount val="5"/>
                <c:pt idx="0">
                  <c:v>57</c:v>
                </c:pt>
                <c:pt idx="1">
                  <c:v>1</c:v>
                </c:pt>
                <c:pt idx="2">
                  <c:v>41</c:v>
                </c:pt>
                <c:pt idx="3">
                  <c:v>52</c:v>
                </c:pt>
                <c:pt idx="4">
                  <c:v>40</c:v>
                </c:pt>
              </c:numCache>
            </c:numRef>
          </c:val>
          <c:extLst>
            <c:ext xmlns:c16="http://schemas.microsoft.com/office/drawing/2014/chart" uri="{C3380CC4-5D6E-409C-BE32-E72D297353CC}">
              <c16:uniqueId val="{00000000-680E-4BCC-ADA8-BA4B20650331}"/>
            </c:ext>
          </c:extLst>
        </c:ser>
        <c:dLbls>
          <c:showLegendKey val="0"/>
          <c:showVal val="0"/>
          <c:showCatName val="0"/>
          <c:showSerName val="0"/>
          <c:showPercent val="0"/>
          <c:showBubbleSize val="0"/>
          <c:showLeaderLines val="1"/>
        </c:dLbls>
        <c:firstSliceAng val="0"/>
        <c:holeSize val="50"/>
      </c:doughnutChart>
    </c:plotArea>
    <c:legend>
      <c:legendPos val="r"/>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[goalsee.xlsx]calculation!PivotTable3</c:name>
    <c:fmtId val="0"/>
  </c:pivotSource>
  <c:chart>
    <c:title>
      <c:tx>
        <c:rich>
          <a:bodyPr/>
          <a:lstStyle/>
          <a:p>
            <a:pPr>
              <a:defRPr/>
            </a:pPr>
            <a:r>
              <a:rPr lang="en-US"/>
              <a:t>WHOLE</a:t>
            </a:r>
            <a:r>
              <a:rPr lang="en-US" baseline="0"/>
              <a:t> PERFORMANCE</a:t>
            </a:r>
            <a:endParaRPr lang="en-US"/>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calculation!$C$15</c:f>
              <c:strCache>
                <c:ptCount val="1"/>
                <c:pt idx="0">
                  <c:v>Total</c:v>
                </c:pt>
              </c:strCache>
            </c:strRef>
          </c:tx>
          <c:marker>
            <c:symbol val="none"/>
          </c:marker>
          <c:cat>
            <c:strRef>
              <c:f>calculation!$B$16:$B$45</c:f>
              <c:strCache>
                <c:ptCount val="29"/>
                <c:pt idx="0">
                  <c:v>02-04-2024</c:v>
                </c:pt>
                <c:pt idx="1">
                  <c:v>03-04-2024</c:v>
                </c:pt>
                <c:pt idx="2">
                  <c:v>04-04-2024</c:v>
                </c:pt>
                <c:pt idx="3">
                  <c:v>05-04-2024</c:v>
                </c:pt>
                <c:pt idx="4">
                  <c:v>06-04-2024</c:v>
                </c:pt>
                <c:pt idx="5">
                  <c:v>07-04-2024</c:v>
                </c:pt>
                <c:pt idx="6">
                  <c:v>08-04-2024</c:v>
                </c:pt>
                <c:pt idx="7">
                  <c:v>09-04-2024</c:v>
                </c:pt>
                <c:pt idx="8">
                  <c:v>10-04-2024</c:v>
                </c:pt>
                <c:pt idx="9">
                  <c:v>11-04-2024</c:v>
                </c:pt>
                <c:pt idx="10">
                  <c:v>12-04-2024</c:v>
                </c:pt>
                <c:pt idx="11">
                  <c:v>13-04-2024</c:v>
                </c:pt>
                <c:pt idx="12">
                  <c:v>14-04-2024</c:v>
                </c:pt>
                <c:pt idx="13">
                  <c:v>15-04-2024</c:v>
                </c:pt>
                <c:pt idx="14">
                  <c:v>16-04-2024</c:v>
                </c:pt>
                <c:pt idx="15">
                  <c:v>17-04-2024</c:v>
                </c:pt>
                <c:pt idx="16">
                  <c:v>18-04-2024</c:v>
                </c:pt>
                <c:pt idx="17">
                  <c:v>19-04-2024</c:v>
                </c:pt>
                <c:pt idx="18">
                  <c:v>20-04-2024</c:v>
                </c:pt>
                <c:pt idx="19">
                  <c:v>21-04-2024</c:v>
                </c:pt>
                <c:pt idx="20">
                  <c:v>22-04-2024</c:v>
                </c:pt>
                <c:pt idx="21">
                  <c:v>23-04-2024</c:v>
                </c:pt>
                <c:pt idx="22">
                  <c:v>24-04-2024</c:v>
                </c:pt>
                <c:pt idx="23">
                  <c:v>25-04-2024</c:v>
                </c:pt>
                <c:pt idx="24">
                  <c:v>26-04-2024</c:v>
                </c:pt>
                <c:pt idx="25">
                  <c:v>27-04-2024</c:v>
                </c:pt>
                <c:pt idx="26">
                  <c:v>28-04-2024</c:v>
                </c:pt>
                <c:pt idx="27">
                  <c:v>29-04-2024</c:v>
                </c:pt>
                <c:pt idx="28">
                  <c:v>30-04-2024</c:v>
                </c:pt>
              </c:strCache>
            </c:strRef>
          </c:cat>
          <c:val>
            <c:numRef>
              <c:f>calculation!$C$16:$C$45</c:f>
              <c:numCache>
                <c:formatCode>General</c:formatCode>
                <c:ptCount val="29"/>
                <c:pt idx="0">
                  <c:v>3017</c:v>
                </c:pt>
                <c:pt idx="1">
                  <c:v>2749</c:v>
                </c:pt>
                <c:pt idx="2">
                  <c:v>7868</c:v>
                </c:pt>
                <c:pt idx="3">
                  <c:v>2429</c:v>
                </c:pt>
                <c:pt idx="4">
                  <c:v>2739</c:v>
                </c:pt>
                <c:pt idx="5">
                  <c:v>4519</c:v>
                </c:pt>
                <c:pt idx="6">
                  <c:v>4209</c:v>
                </c:pt>
                <c:pt idx="7">
                  <c:v>4336</c:v>
                </c:pt>
                <c:pt idx="8">
                  <c:v>4650</c:v>
                </c:pt>
                <c:pt idx="9">
                  <c:v>3924</c:v>
                </c:pt>
                <c:pt idx="10">
                  <c:v>5059</c:v>
                </c:pt>
                <c:pt idx="11">
                  <c:v>4398</c:v>
                </c:pt>
                <c:pt idx="12">
                  <c:v>4656</c:v>
                </c:pt>
                <c:pt idx="13">
                  <c:v>4531</c:v>
                </c:pt>
                <c:pt idx="14">
                  <c:v>5732</c:v>
                </c:pt>
                <c:pt idx="15">
                  <c:v>4528</c:v>
                </c:pt>
                <c:pt idx="16">
                  <c:v>4113</c:v>
                </c:pt>
                <c:pt idx="17">
                  <c:v>3624</c:v>
                </c:pt>
                <c:pt idx="18">
                  <c:v>4946</c:v>
                </c:pt>
                <c:pt idx="19">
                  <c:v>4706</c:v>
                </c:pt>
                <c:pt idx="20">
                  <c:v>4522</c:v>
                </c:pt>
                <c:pt idx="21">
                  <c:v>4664</c:v>
                </c:pt>
                <c:pt idx="22">
                  <c:v>4751</c:v>
                </c:pt>
                <c:pt idx="23">
                  <c:v>4611</c:v>
                </c:pt>
                <c:pt idx="24">
                  <c:v>4855</c:v>
                </c:pt>
                <c:pt idx="25">
                  <c:v>4085</c:v>
                </c:pt>
                <c:pt idx="26">
                  <c:v>4395</c:v>
                </c:pt>
                <c:pt idx="27">
                  <c:v>4423</c:v>
                </c:pt>
                <c:pt idx="28">
                  <c:v>496</c:v>
                </c:pt>
              </c:numCache>
            </c:numRef>
          </c:val>
          <c:smooth val="0"/>
          <c:extLst>
            <c:ext xmlns:c16="http://schemas.microsoft.com/office/drawing/2014/chart" uri="{C3380CC4-5D6E-409C-BE32-E72D297353CC}">
              <c16:uniqueId val="{00000000-D439-4273-83C6-E5DFB9C85F1C}"/>
            </c:ext>
          </c:extLst>
        </c:ser>
        <c:dLbls>
          <c:showLegendKey val="0"/>
          <c:showVal val="0"/>
          <c:showCatName val="0"/>
          <c:showSerName val="0"/>
          <c:showPercent val="0"/>
          <c:showBubbleSize val="0"/>
        </c:dLbls>
        <c:smooth val="0"/>
        <c:axId val="324145304"/>
        <c:axId val="263016144"/>
      </c:lineChart>
      <c:catAx>
        <c:axId val="324145304"/>
        <c:scaling>
          <c:orientation val="minMax"/>
        </c:scaling>
        <c:delete val="0"/>
        <c:axPos val="b"/>
        <c:numFmt formatCode="General" sourceLinked="0"/>
        <c:majorTickMark val="out"/>
        <c:minorTickMark val="none"/>
        <c:tickLblPos val="nextTo"/>
        <c:crossAx val="263016144"/>
        <c:crosses val="autoZero"/>
        <c:auto val="1"/>
        <c:lblAlgn val="ctr"/>
        <c:lblOffset val="100"/>
        <c:noMultiLvlLbl val="0"/>
      </c:catAx>
      <c:valAx>
        <c:axId val="263016144"/>
        <c:scaling>
          <c:orientation val="minMax"/>
        </c:scaling>
        <c:delete val="0"/>
        <c:axPos val="l"/>
        <c:majorGridlines/>
        <c:numFmt formatCode="General" sourceLinked="1"/>
        <c:majorTickMark val="out"/>
        <c:minorTickMark val="none"/>
        <c:tickLblPos val="nextTo"/>
        <c:crossAx val="324145304"/>
        <c:crosses val="autoZero"/>
        <c:crossBetween val="between"/>
      </c:valAx>
    </c:plotArea>
    <c:legend>
      <c:legendPos val="r"/>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3</xdr:col>
      <xdr:colOff>618563</xdr:colOff>
      <xdr:row>4</xdr:row>
      <xdr:rowOff>60512</xdr:rowOff>
    </xdr:from>
    <xdr:to>
      <xdr:col>8</xdr:col>
      <xdr:colOff>540387</xdr:colOff>
      <xdr:row>7</xdr:row>
      <xdr:rowOff>173012</xdr:rowOff>
    </xdr:to>
    <mc:AlternateContent xmlns:mc="http://schemas.openxmlformats.org/markup-compatibility/2006">
      <mc:Choice xmlns:sle15="http://schemas.microsoft.com/office/drawing/2012/slicer" Requires="sle15">
        <xdr:graphicFrame macro="">
          <xdr:nvGraphicFramePr>
            <xdr:cNvPr id="3" name="Diagnose ">
              <a:extLst>
                <a:ext uri="{FF2B5EF4-FFF2-40B4-BE49-F238E27FC236}">
                  <a16:creationId xmlns:a16="http://schemas.microsoft.com/office/drawing/2014/main" id="{B7443A7B-AED5-4675-883B-0196F6C1EDAE}"/>
                </a:ext>
              </a:extLst>
            </xdr:cNvPr>
            <xdr:cNvGraphicFramePr/>
          </xdr:nvGraphicFramePr>
          <xdr:xfrm>
            <a:off x="0" y="0"/>
            <a:ext cx="0" cy="0"/>
          </xdr:xfrm>
          <a:graphic>
            <a:graphicData uri="http://schemas.microsoft.com/office/drawing/2010/slicer">
              <sle:slicer xmlns:sle="http://schemas.microsoft.com/office/drawing/2010/slicer" name="Diagnose "/>
            </a:graphicData>
          </a:graphic>
        </xdr:graphicFrame>
      </mc:Choice>
      <mc:Fallback>
        <xdr:sp macro="" textlink="">
          <xdr:nvSpPr>
            <xdr:cNvPr id="0" name=""/>
            <xdr:cNvSpPr>
              <a:spLocks noTextEdit="1"/>
            </xdr:cNvSpPr>
          </xdr:nvSpPr>
          <xdr:spPr>
            <a:xfrm>
              <a:off x="2895598" y="1378324"/>
              <a:ext cx="4171095" cy="650382"/>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209550</xdr:colOff>
      <xdr:row>2</xdr:row>
      <xdr:rowOff>190499</xdr:rowOff>
    </xdr:from>
    <xdr:to>
      <xdr:col>13</xdr:col>
      <xdr:colOff>514350</xdr:colOff>
      <xdr:row>16</xdr:row>
      <xdr:rowOff>19049</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200025</xdr:colOff>
      <xdr:row>16</xdr:row>
      <xdr:rowOff>161925</xdr:rowOff>
    </xdr:from>
    <xdr:to>
      <xdr:col>13</xdr:col>
      <xdr:colOff>504825</xdr:colOff>
      <xdr:row>31</xdr:row>
      <xdr:rowOff>47625</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219075</xdr:colOff>
      <xdr:row>31</xdr:row>
      <xdr:rowOff>104775</xdr:rowOff>
    </xdr:from>
    <xdr:to>
      <xdr:col>13</xdr:col>
      <xdr:colOff>523875</xdr:colOff>
      <xdr:row>44</xdr:row>
      <xdr:rowOff>180975</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621.812960416668" createdVersion="3" refreshedVersion="3" minRefreshableVersion="3" recordCount="191" xr:uid="{00000000-000A-0000-FFFF-FFFF00000000}">
  <cacheSource type="worksheet">
    <worksheetSource name="Table1"/>
  </cacheSource>
  <cacheFields count="5">
    <cacheField name="Date" numFmtId="14">
      <sharedItems containsSemiMixedTypes="0" containsNonDate="0" containsDate="1" containsString="0" minDate="2024-04-02T00:00:00" maxDate="2024-05-01T00:00:00" count="29">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sharedItems>
    </cacheField>
    <cacheField name="Patient Id" numFmtId="0">
      <sharedItems count="191">
        <s v="NAD42530"/>
        <s v="NAD42531"/>
        <s v="NAD42532"/>
        <s v="NAD42533"/>
        <s v="NAD42534"/>
        <s v="NAD42535"/>
        <s v="NAD42536"/>
        <s v="NAD42537"/>
        <s v="NAD42538"/>
        <s v="NAD42539"/>
        <s v="NAD42540"/>
        <s v="NAD42541"/>
        <s v="NAD42542"/>
        <s v="NAD42543"/>
        <s v="NAD42544"/>
        <s v="NAD42545"/>
        <s v="NAD42546"/>
        <s v="NAD42547"/>
        <s v="NAD42548"/>
        <s v="NAD42549"/>
        <s v="NAD42550"/>
        <s v="NAD42551"/>
        <s v="NAD42552"/>
        <s v="NAD42553"/>
        <s v="NAD42554"/>
        <s v="NAD42555"/>
        <s v="NAD42556"/>
        <s v="NAD42557"/>
        <s v="NAD42558"/>
        <s v="NAD42559"/>
        <s v="NAD42560"/>
        <s v="NAD42561"/>
        <s v="NAD42562"/>
        <s v="NAD42563"/>
        <s v="NAD42564"/>
        <s v="NAD42565"/>
        <s v="NAD42566"/>
        <s v="NAD42567"/>
        <s v="NAD42568"/>
        <s v="NAD42569"/>
        <s v="NAD42570"/>
        <s v="NAD42571"/>
        <s v="NAD42572"/>
        <s v="NAD42573"/>
        <s v="NAD42574"/>
        <s v="NAD42575"/>
        <s v="NAD42576"/>
        <s v="NAD42577"/>
        <s v="NAD42578"/>
        <s v="NAD42579"/>
        <s v="NAD42580"/>
        <s v="NAD42581"/>
        <s v="NAD42582"/>
        <s v="NAD42583"/>
        <s v="NAD42584"/>
        <s v="NAD42585"/>
        <s v="NAD42586"/>
        <s v="NAD42587"/>
        <s v="NAD42588"/>
        <s v="NAD42589"/>
        <s v="NAD42590"/>
        <s v="NAD42591"/>
        <s v="NAD42592"/>
        <s v="NAD42593"/>
        <s v="NAD42594"/>
        <s v="NAD42595"/>
        <s v="NAD42596"/>
        <s v="NAD42597"/>
        <s v="NAD42598"/>
        <s v="NAD42599"/>
        <s v="NAD42600"/>
        <s v="NAD42601"/>
        <s v="NAD42602"/>
        <s v="NAD42603"/>
        <s v="NAD42604"/>
        <s v="NAD42605"/>
        <s v="NAD42606"/>
        <s v="NAD42607"/>
        <s v="NAD42608"/>
        <s v="NAD42609"/>
        <s v="NAD42610"/>
        <s v="NAD42611"/>
        <s v="NAD42612"/>
        <s v="NAD42613"/>
        <s v="NAD42614"/>
        <s v="NAD42615"/>
        <s v="NAD42616"/>
        <s v="NAD42617"/>
        <s v="NAD42618"/>
        <s v="NAD42619"/>
        <s v="NAD42620"/>
        <s v="NAD42621"/>
        <s v="NAD42622"/>
        <s v="NAD42623"/>
        <s v="NAD42624"/>
        <s v="NAD42625"/>
        <s v="NAD42626"/>
        <s v="NAD42627"/>
        <s v="NAD42628"/>
        <s v="NAD42629"/>
        <s v="NAD42630"/>
        <s v="NAD42631"/>
        <s v="NAD42632"/>
        <s v="NAD42633"/>
        <s v="NAD42634"/>
        <s v="NAD42635"/>
        <s v="NAD42636"/>
        <s v="NAD42637"/>
        <s v="NAD42638"/>
        <s v="NAD42639"/>
        <s v="NAD42640"/>
        <s v="NAD42641"/>
        <s v="NAD42642"/>
        <s v="NAD42643"/>
        <s v="NAD42644"/>
        <s v="NAD42645"/>
        <s v="NAD42646"/>
        <s v="NAD42647"/>
        <s v="NAD42648"/>
        <s v="NAD42649"/>
        <s v="NAD42650"/>
        <s v="NAD42651"/>
        <s v="NAD42652"/>
        <s v="NAD42653"/>
        <s v="NAD42654"/>
        <s v="NAD42655"/>
        <s v="NAD42656"/>
        <s v="NAD42657"/>
        <s v="NAD42658"/>
        <s v="NAD42659"/>
        <s v="NAD42660"/>
        <s v="NAD42661"/>
        <s v="NAD42662"/>
        <s v="NAD42663"/>
        <s v="NAD42664"/>
        <s v="NAD42665"/>
        <s v="NAD42666"/>
        <s v="NAD42667"/>
        <s v="NAD42668"/>
        <s v="NAD42669"/>
        <s v="NAD42670"/>
        <s v="NAD42671"/>
        <s v="NAD42672"/>
        <s v="NAD42673"/>
        <s v="NAD42674"/>
        <s v="NAD42675"/>
        <s v="NAD42676"/>
        <s v="NAD42677"/>
        <s v="NAD42678"/>
        <s v="NAD42679"/>
        <s v="NAD42680"/>
        <s v="NAD42681"/>
        <s v="NAD42682"/>
        <s v="NAD42683"/>
        <s v="NAD42684"/>
        <s v="NAD42685"/>
        <s v="NAD42686"/>
        <s v="NAD42687"/>
        <s v="NAD42688"/>
        <s v="NAD42689"/>
        <s v="NAD42690"/>
        <s v="NAD42691"/>
        <s v="NAD42692"/>
        <s v="NAD42693"/>
        <s v="NAD42694"/>
        <s v="NAD42695"/>
        <s v="NAD42696"/>
        <s v="NAD42697"/>
        <s v="NAD42698"/>
        <s v="NAD42699"/>
        <s v="NAD42700"/>
        <s v="NAD42701"/>
        <s v="NAD42702"/>
        <s v="NAD42703"/>
        <s v="NAD42704"/>
        <s v="NAD42705"/>
        <s v="NAD42706"/>
        <s v="NAD42707"/>
        <s v="NAD42708"/>
        <s v="NAD42709"/>
        <s v="NAD42710"/>
        <s v="NAD42711"/>
        <s v="NAD42712"/>
        <s v="NAD42713"/>
        <s v="NAD42714"/>
        <s v="NAD42715"/>
        <s v="NAD42716"/>
        <s v="NAD42717"/>
        <s v="NAD42718"/>
        <s v="NAD42719"/>
        <s v="NAD42720"/>
      </sharedItems>
    </cacheField>
    <cacheField name="Contact no" numFmtId="0">
      <sharedItems/>
    </cacheField>
    <cacheField name="Diagnose " numFmtId="0">
      <sharedItems count="5">
        <s v="Clinical "/>
        <s v="Histopathological"/>
        <s v="Radiology"/>
        <s v="Clinical"/>
        <s v="Tissue"/>
      </sharedItems>
    </cacheField>
    <cacheField name="amount " numFmtId="0">
      <sharedItems containsSemiMixedTypes="0" containsString="0" containsNumber="1" containsInteger="1" minValue="400" maxValue="9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1">
  <r>
    <x v="0"/>
    <x v="0"/>
    <s v="917764220800"/>
    <x v="0"/>
    <n v="685"/>
  </r>
  <r>
    <x v="0"/>
    <x v="1"/>
    <s v="918509359092"/>
    <x v="1"/>
    <n v="735"/>
  </r>
  <r>
    <x v="0"/>
    <x v="2"/>
    <s v="915127274746"/>
    <x v="2"/>
    <n v="564"/>
  </r>
  <r>
    <x v="0"/>
    <x v="3"/>
    <s v="919607245927"/>
    <x v="1"/>
    <n v="400"/>
  </r>
  <r>
    <x v="0"/>
    <x v="4"/>
    <s v="918364517251"/>
    <x v="2"/>
    <n v="633"/>
  </r>
  <r>
    <x v="1"/>
    <x v="5"/>
    <s v="919596641484"/>
    <x v="1"/>
    <n v="582"/>
  </r>
  <r>
    <x v="1"/>
    <x v="6"/>
    <s v="913259928801"/>
    <x v="3"/>
    <n v="852"/>
  </r>
  <r>
    <x v="1"/>
    <x v="7"/>
    <s v="918539386867"/>
    <x v="1"/>
    <n v="742"/>
  </r>
  <r>
    <x v="1"/>
    <x v="8"/>
    <s v="918148493936"/>
    <x v="3"/>
    <n v="573"/>
  </r>
  <r>
    <x v="2"/>
    <x v="9"/>
    <s v="916603510138"/>
    <x v="2"/>
    <n v="479"/>
  </r>
  <r>
    <x v="2"/>
    <x v="10"/>
    <s v="912972158393"/>
    <x v="4"/>
    <n v="762"/>
  </r>
  <r>
    <x v="2"/>
    <x v="11"/>
    <s v="911925072149"/>
    <x v="3"/>
    <n v="677"/>
  </r>
  <r>
    <x v="2"/>
    <x v="12"/>
    <s v="911992993616"/>
    <x v="3"/>
    <n v="867"/>
  </r>
  <r>
    <x v="2"/>
    <x v="13"/>
    <s v="911714400238"/>
    <x v="4"/>
    <n v="877"/>
  </r>
  <r>
    <x v="2"/>
    <x v="14"/>
    <s v="918090940857"/>
    <x v="1"/>
    <n v="877"/>
  </r>
  <r>
    <x v="2"/>
    <x v="15"/>
    <s v="917716155849"/>
    <x v="3"/>
    <n v="747"/>
  </r>
  <r>
    <x v="2"/>
    <x v="16"/>
    <s v="918439188709"/>
    <x v="1"/>
    <n v="781"/>
  </r>
  <r>
    <x v="2"/>
    <x v="17"/>
    <s v="918072953374"/>
    <x v="3"/>
    <n v="490"/>
  </r>
  <r>
    <x v="2"/>
    <x v="18"/>
    <s v="915548895865"/>
    <x v="4"/>
    <n v="457"/>
  </r>
  <r>
    <x v="2"/>
    <x v="19"/>
    <s v="915913775262"/>
    <x v="2"/>
    <n v="854"/>
  </r>
  <r>
    <x v="3"/>
    <x v="20"/>
    <s v="914837511690"/>
    <x v="4"/>
    <n v="424"/>
  </r>
  <r>
    <x v="3"/>
    <x v="21"/>
    <s v="913082876741"/>
    <x v="3"/>
    <n v="860"/>
  </r>
  <r>
    <x v="3"/>
    <x v="22"/>
    <s v="912215468201"/>
    <x v="2"/>
    <n v="689"/>
  </r>
  <r>
    <x v="3"/>
    <x v="23"/>
    <s v="917610664295"/>
    <x v="1"/>
    <n v="456"/>
  </r>
  <r>
    <x v="4"/>
    <x v="24"/>
    <s v="912193997510"/>
    <x v="2"/>
    <n v="644"/>
  </r>
  <r>
    <x v="4"/>
    <x v="25"/>
    <s v="911089657677"/>
    <x v="1"/>
    <n v="481"/>
  </r>
  <r>
    <x v="4"/>
    <x v="26"/>
    <s v="914521451651"/>
    <x v="3"/>
    <n v="423"/>
  </r>
  <r>
    <x v="4"/>
    <x v="27"/>
    <s v="917576508893"/>
    <x v="2"/>
    <n v="732"/>
  </r>
  <r>
    <x v="4"/>
    <x v="28"/>
    <s v="915523366873"/>
    <x v="1"/>
    <n v="459"/>
  </r>
  <r>
    <x v="5"/>
    <x v="29"/>
    <s v="919869969055"/>
    <x v="4"/>
    <n v="747"/>
  </r>
  <r>
    <x v="5"/>
    <x v="30"/>
    <s v="916277402346"/>
    <x v="2"/>
    <n v="544"/>
  </r>
  <r>
    <x v="5"/>
    <x v="31"/>
    <s v="919193816371"/>
    <x v="3"/>
    <n v="816"/>
  </r>
  <r>
    <x v="5"/>
    <x v="32"/>
    <s v="912444691452"/>
    <x v="2"/>
    <n v="793"/>
  </r>
  <r>
    <x v="5"/>
    <x v="33"/>
    <s v="917456420894"/>
    <x v="3"/>
    <n v="495"/>
  </r>
  <r>
    <x v="5"/>
    <x v="34"/>
    <s v="916432987787"/>
    <x v="2"/>
    <n v="671"/>
  </r>
  <r>
    <x v="5"/>
    <x v="35"/>
    <s v="918478264476"/>
    <x v="1"/>
    <n v="453"/>
  </r>
  <r>
    <x v="6"/>
    <x v="36"/>
    <s v="915923031833"/>
    <x v="2"/>
    <n v="636"/>
  </r>
  <r>
    <x v="6"/>
    <x v="37"/>
    <s v="914344139507"/>
    <x v="4"/>
    <n v="507"/>
  </r>
  <r>
    <x v="6"/>
    <x v="38"/>
    <s v="914358879198"/>
    <x v="2"/>
    <n v="534"/>
  </r>
  <r>
    <x v="6"/>
    <x v="39"/>
    <s v="918503831405"/>
    <x v="1"/>
    <n v="697"/>
  </r>
  <r>
    <x v="6"/>
    <x v="40"/>
    <s v="917604722843"/>
    <x v="3"/>
    <n v="631"/>
  </r>
  <r>
    <x v="6"/>
    <x v="41"/>
    <s v="918974209066"/>
    <x v="2"/>
    <n v="612"/>
  </r>
  <r>
    <x v="6"/>
    <x v="42"/>
    <s v="913122303124"/>
    <x v="2"/>
    <n v="592"/>
  </r>
  <r>
    <x v="7"/>
    <x v="43"/>
    <s v="917674858151"/>
    <x v="3"/>
    <n v="406"/>
  </r>
  <r>
    <x v="7"/>
    <x v="44"/>
    <s v="919059053621"/>
    <x v="2"/>
    <n v="784"/>
  </r>
  <r>
    <x v="7"/>
    <x v="45"/>
    <s v="912059679606"/>
    <x v="2"/>
    <n v="480"/>
  </r>
  <r>
    <x v="7"/>
    <x v="46"/>
    <s v="916087845479"/>
    <x v="2"/>
    <n v="864"/>
  </r>
  <r>
    <x v="7"/>
    <x v="47"/>
    <s v="914605677974"/>
    <x v="3"/>
    <n v="565"/>
  </r>
  <r>
    <x v="7"/>
    <x v="48"/>
    <s v="917260365052"/>
    <x v="1"/>
    <n v="582"/>
  </r>
  <r>
    <x v="7"/>
    <x v="49"/>
    <s v="919634878531"/>
    <x v="2"/>
    <n v="655"/>
  </r>
  <r>
    <x v="8"/>
    <x v="50"/>
    <s v="911444711394"/>
    <x v="4"/>
    <n v="607"/>
  </r>
  <r>
    <x v="8"/>
    <x v="51"/>
    <s v="916508337580"/>
    <x v="4"/>
    <n v="869"/>
  </r>
  <r>
    <x v="8"/>
    <x v="52"/>
    <s v="913897802237"/>
    <x v="3"/>
    <n v="548"/>
  </r>
  <r>
    <x v="8"/>
    <x v="53"/>
    <s v="914091029131"/>
    <x v="4"/>
    <n v="701"/>
  </r>
  <r>
    <x v="8"/>
    <x v="54"/>
    <s v="911517889174"/>
    <x v="3"/>
    <n v="534"/>
  </r>
  <r>
    <x v="8"/>
    <x v="55"/>
    <s v="913593968978"/>
    <x v="2"/>
    <n v="715"/>
  </r>
  <r>
    <x v="8"/>
    <x v="56"/>
    <s v="911876511591"/>
    <x v="2"/>
    <n v="676"/>
  </r>
  <r>
    <x v="9"/>
    <x v="57"/>
    <s v="915222292669"/>
    <x v="3"/>
    <n v="438"/>
  </r>
  <r>
    <x v="9"/>
    <x v="58"/>
    <s v="918701176016"/>
    <x v="4"/>
    <n v="681"/>
  </r>
  <r>
    <x v="9"/>
    <x v="59"/>
    <s v="912372032343"/>
    <x v="4"/>
    <n v="496"/>
  </r>
  <r>
    <x v="9"/>
    <x v="60"/>
    <s v="914875158517"/>
    <x v="4"/>
    <n v="495"/>
  </r>
  <r>
    <x v="9"/>
    <x v="61"/>
    <s v="915522220003"/>
    <x v="1"/>
    <n v="597"/>
  </r>
  <r>
    <x v="9"/>
    <x v="62"/>
    <s v="919603478218"/>
    <x v="2"/>
    <n v="569"/>
  </r>
  <r>
    <x v="9"/>
    <x v="63"/>
    <s v="916823178240"/>
    <x v="1"/>
    <n v="648"/>
  </r>
  <r>
    <x v="10"/>
    <x v="64"/>
    <s v="913448527136"/>
    <x v="3"/>
    <n v="526"/>
  </r>
  <r>
    <x v="10"/>
    <x v="65"/>
    <s v="917328275363"/>
    <x v="4"/>
    <n v="794"/>
  </r>
  <r>
    <x v="10"/>
    <x v="66"/>
    <s v="916457233765"/>
    <x v="4"/>
    <n v="879"/>
  </r>
  <r>
    <x v="10"/>
    <x v="67"/>
    <s v="919037533879"/>
    <x v="3"/>
    <n v="604"/>
  </r>
  <r>
    <x v="10"/>
    <x v="68"/>
    <s v="914616907655"/>
    <x v="2"/>
    <n v="838"/>
  </r>
  <r>
    <x v="10"/>
    <x v="69"/>
    <s v="913633928034"/>
    <x v="4"/>
    <n v="556"/>
  </r>
  <r>
    <x v="10"/>
    <x v="70"/>
    <s v="912877559290"/>
    <x v="2"/>
    <n v="862"/>
  </r>
  <r>
    <x v="11"/>
    <x v="71"/>
    <s v="916845902077"/>
    <x v="4"/>
    <n v="655"/>
  </r>
  <r>
    <x v="11"/>
    <x v="72"/>
    <s v="915075616527"/>
    <x v="3"/>
    <n v="728"/>
  </r>
  <r>
    <x v="11"/>
    <x v="73"/>
    <s v="916522236482"/>
    <x v="3"/>
    <n v="410"/>
  </r>
  <r>
    <x v="11"/>
    <x v="74"/>
    <s v="917509190817"/>
    <x v="2"/>
    <n v="837"/>
  </r>
  <r>
    <x v="11"/>
    <x v="75"/>
    <s v="918549696528"/>
    <x v="4"/>
    <n v="535"/>
  </r>
  <r>
    <x v="11"/>
    <x v="76"/>
    <s v="912755495338"/>
    <x v="1"/>
    <n v="783"/>
  </r>
  <r>
    <x v="11"/>
    <x v="77"/>
    <s v="914860877135"/>
    <x v="1"/>
    <n v="450"/>
  </r>
  <r>
    <x v="12"/>
    <x v="78"/>
    <s v="916462640512"/>
    <x v="2"/>
    <n v="544"/>
  </r>
  <r>
    <x v="12"/>
    <x v="79"/>
    <s v="915196720401"/>
    <x v="1"/>
    <n v="893"/>
  </r>
  <r>
    <x v="12"/>
    <x v="80"/>
    <s v="913095460244"/>
    <x v="1"/>
    <n v="533"/>
  </r>
  <r>
    <x v="12"/>
    <x v="81"/>
    <s v="918118079695"/>
    <x v="1"/>
    <n v="735"/>
  </r>
  <r>
    <x v="12"/>
    <x v="82"/>
    <s v="914948650563"/>
    <x v="2"/>
    <n v="862"/>
  </r>
  <r>
    <x v="12"/>
    <x v="83"/>
    <s v="913268460794"/>
    <x v="2"/>
    <n v="403"/>
  </r>
  <r>
    <x v="12"/>
    <x v="84"/>
    <s v="918290975292"/>
    <x v="2"/>
    <n v="686"/>
  </r>
  <r>
    <x v="13"/>
    <x v="85"/>
    <s v="919574114619"/>
    <x v="3"/>
    <n v="679"/>
  </r>
  <r>
    <x v="13"/>
    <x v="86"/>
    <s v="917452997208"/>
    <x v="3"/>
    <n v="760"/>
  </r>
  <r>
    <x v="13"/>
    <x v="87"/>
    <s v="915495010369"/>
    <x v="4"/>
    <n v="405"/>
  </r>
  <r>
    <x v="13"/>
    <x v="88"/>
    <s v="911618288800"/>
    <x v="2"/>
    <n v="719"/>
  </r>
  <r>
    <x v="13"/>
    <x v="89"/>
    <s v="911555409355"/>
    <x v="3"/>
    <n v="804"/>
  </r>
  <r>
    <x v="13"/>
    <x v="90"/>
    <s v="916946225208"/>
    <x v="3"/>
    <n v="660"/>
  </r>
  <r>
    <x v="13"/>
    <x v="91"/>
    <s v="916636303205"/>
    <x v="3"/>
    <n v="504"/>
  </r>
  <r>
    <x v="14"/>
    <x v="92"/>
    <s v="913367607934"/>
    <x v="3"/>
    <n v="781"/>
  </r>
  <r>
    <x v="14"/>
    <x v="93"/>
    <s v="919137176269"/>
    <x v="3"/>
    <n v="562"/>
  </r>
  <r>
    <x v="14"/>
    <x v="94"/>
    <s v="914493469663"/>
    <x v="3"/>
    <n v="873"/>
  </r>
  <r>
    <x v="14"/>
    <x v="95"/>
    <s v="917139466202"/>
    <x v="1"/>
    <n v="865"/>
  </r>
  <r>
    <x v="14"/>
    <x v="96"/>
    <s v="916360729100"/>
    <x v="3"/>
    <n v="889"/>
  </r>
  <r>
    <x v="14"/>
    <x v="97"/>
    <s v="914990803821"/>
    <x v="3"/>
    <n v="878"/>
  </r>
  <r>
    <x v="14"/>
    <x v="98"/>
    <s v="919052217299"/>
    <x v="1"/>
    <n v="884"/>
  </r>
  <r>
    <x v="15"/>
    <x v="99"/>
    <s v="913785757098"/>
    <x v="2"/>
    <n v="856"/>
  </r>
  <r>
    <x v="15"/>
    <x v="100"/>
    <s v="918976511543"/>
    <x v="1"/>
    <n v="833"/>
  </r>
  <r>
    <x v="15"/>
    <x v="101"/>
    <s v="915125085614"/>
    <x v="2"/>
    <n v="544"/>
  </r>
  <r>
    <x v="15"/>
    <x v="102"/>
    <s v="919605964360"/>
    <x v="4"/>
    <n v="507"/>
  </r>
  <r>
    <x v="15"/>
    <x v="103"/>
    <s v="911631506961"/>
    <x v="4"/>
    <n v="479"/>
  </r>
  <r>
    <x v="15"/>
    <x v="104"/>
    <s v="916297528554"/>
    <x v="3"/>
    <n v="758"/>
  </r>
  <r>
    <x v="15"/>
    <x v="105"/>
    <s v="911568785405"/>
    <x v="4"/>
    <n v="551"/>
  </r>
  <r>
    <x v="16"/>
    <x v="106"/>
    <s v="915239359921"/>
    <x v="3"/>
    <n v="583"/>
  </r>
  <r>
    <x v="16"/>
    <x v="107"/>
    <s v="918349844726"/>
    <x v="1"/>
    <n v="412"/>
  </r>
  <r>
    <x v="16"/>
    <x v="108"/>
    <s v="918083687970"/>
    <x v="3"/>
    <n v="459"/>
  </r>
  <r>
    <x v="16"/>
    <x v="109"/>
    <s v="916419039251"/>
    <x v="3"/>
    <n v="667"/>
  </r>
  <r>
    <x v="16"/>
    <x v="110"/>
    <s v="913580681674"/>
    <x v="2"/>
    <n v="857"/>
  </r>
  <r>
    <x v="16"/>
    <x v="111"/>
    <s v="915706163524"/>
    <x v="3"/>
    <n v="437"/>
  </r>
  <r>
    <x v="16"/>
    <x v="112"/>
    <s v="911571387403"/>
    <x v="3"/>
    <n v="698"/>
  </r>
  <r>
    <x v="17"/>
    <x v="113"/>
    <s v="914757828940"/>
    <x v="3"/>
    <n v="425"/>
  </r>
  <r>
    <x v="17"/>
    <x v="114"/>
    <s v="918105419454"/>
    <x v="3"/>
    <n v="585"/>
  </r>
  <r>
    <x v="17"/>
    <x v="115"/>
    <s v="919447341434"/>
    <x v="3"/>
    <n v="438"/>
  </r>
  <r>
    <x v="17"/>
    <x v="116"/>
    <s v="911682850226"/>
    <x v="2"/>
    <n v="493"/>
  </r>
  <r>
    <x v="17"/>
    <x v="117"/>
    <s v="912154422851"/>
    <x v="3"/>
    <n v="471"/>
  </r>
  <r>
    <x v="17"/>
    <x v="118"/>
    <s v="919415612660"/>
    <x v="3"/>
    <n v="538"/>
  </r>
  <r>
    <x v="17"/>
    <x v="119"/>
    <s v="911531596986"/>
    <x v="2"/>
    <n v="674"/>
  </r>
  <r>
    <x v="18"/>
    <x v="120"/>
    <s v="917194351344"/>
    <x v="3"/>
    <n v="722"/>
  </r>
  <r>
    <x v="18"/>
    <x v="121"/>
    <s v="915442765847"/>
    <x v="3"/>
    <n v="534"/>
  </r>
  <r>
    <x v="18"/>
    <x v="122"/>
    <s v="913887768374"/>
    <x v="4"/>
    <n v="837"/>
  </r>
  <r>
    <x v="18"/>
    <x v="123"/>
    <s v="919983152158"/>
    <x v="3"/>
    <n v="770"/>
  </r>
  <r>
    <x v="18"/>
    <x v="124"/>
    <s v="919304821832"/>
    <x v="2"/>
    <n v="683"/>
  </r>
  <r>
    <x v="18"/>
    <x v="125"/>
    <s v="918627535820"/>
    <x v="3"/>
    <n v="510"/>
  </r>
  <r>
    <x v="18"/>
    <x v="126"/>
    <s v="918909624923"/>
    <x v="3"/>
    <n v="890"/>
  </r>
  <r>
    <x v="19"/>
    <x v="127"/>
    <s v="915484410463"/>
    <x v="3"/>
    <n v="900"/>
  </r>
  <r>
    <x v="19"/>
    <x v="128"/>
    <s v="917028439498"/>
    <x v="2"/>
    <n v="731"/>
  </r>
  <r>
    <x v="19"/>
    <x v="129"/>
    <s v="911323030434"/>
    <x v="4"/>
    <n v="702"/>
  </r>
  <r>
    <x v="19"/>
    <x v="130"/>
    <s v="916672644178"/>
    <x v="3"/>
    <n v="655"/>
  </r>
  <r>
    <x v="19"/>
    <x v="131"/>
    <s v="917160836072"/>
    <x v="1"/>
    <n v="579"/>
  </r>
  <r>
    <x v="19"/>
    <x v="132"/>
    <s v="911093208714"/>
    <x v="4"/>
    <n v="564"/>
  </r>
  <r>
    <x v="19"/>
    <x v="133"/>
    <s v="916743730117"/>
    <x v="2"/>
    <n v="575"/>
  </r>
  <r>
    <x v="20"/>
    <x v="134"/>
    <s v="913655503313"/>
    <x v="4"/>
    <n v="509"/>
  </r>
  <r>
    <x v="20"/>
    <x v="135"/>
    <s v="917539777481"/>
    <x v="2"/>
    <n v="686"/>
  </r>
  <r>
    <x v="20"/>
    <x v="136"/>
    <s v="913956977535"/>
    <x v="2"/>
    <n v="701"/>
  </r>
  <r>
    <x v="20"/>
    <x v="137"/>
    <s v="917477590247"/>
    <x v="4"/>
    <n v="900"/>
  </r>
  <r>
    <x v="20"/>
    <x v="138"/>
    <s v="917084318008"/>
    <x v="2"/>
    <n v="429"/>
  </r>
  <r>
    <x v="20"/>
    <x v="139"/>
    <s v="916404436417"/>
    <x v="3"/>
    <n v="833"/>
  </r>
  <r>
    <x v="20"/>
    <x v="140"/>
    <s v="917690876318"/>
    <x v="3"/>
    <n v="464"/>
  </r>
  <r>
    <x v="21"/>
    <x v="141"/>
    <s v="915831407311"/>
    <x v="2"/>
    <n v="696"/>
  </r>
  <r>
    <x v="21"/>
    <x v="142"/>
    <s v="912315407711"/>
    <x v="2"/>
    <n v="720"/>
  </r>
  <r>
    <x v="21"/>
    <x v="143"/>
    <s v="914630759498"/>
    <x v="4"/>
    <n v="696"/>
  </r>
  <r>
    <x v="21"/>
    <x v="144"/>
    <s v="918361352277"/>
    <x v="1"/>
    <n v="787"/>
  </r>
  <r>
    <x v="21"/>
    <x v="145"/>
    <s v="915414762075"/>
    <x v="1"/>
    <n v="489"/>
  </r>
  <r>
    <x v="21"/>
    <x v="146"/>
    <s v="912598161571"/>
    <x v="3"/>
    <n v="537"/>
  </r>
  <r>
    <x v="21"/>
    <x v="147"/>
    <s v="914907953160"/>
    <x v="4"/>
    <n v="739"/>
  </r>
  <r>
    <x v="22"/>
    <x v="148"/>
    <s v="916079834442"/>
    <x v="1"/>
    <n v="525"/>
  </r>
  <r>
    <x v="22"/>
    <x v="149"/>
    <s v="912848608087"/>
    <x v="2"/>
    <n v="790"/>
  </r>
  <r>
    <x v="22"/>
    <x v="150"/>
    <s v="918446749105"/>
    <x v="1"/>
    <n v="411"/>
  </r>
  <r>
    <x v="22"/>
    <x v="151"/>
    <s v="919126531869"/>
    <x v="1"/>
    <n v="823"/>
  </r>
  <r>
    <x v="22"/>
    <x v="152"/>
    <s v="919225924360"/>
    <x v="1"/>
    <n v="878"/>
  </r>
  <r>
    <x v="22"/>
    <x v="153"/>
    <s v="912930557910"/>
    <x v="4"/>
    <n v="496"/>
  </r>
  <r>
    <x v="22"/>
    <x v="154"/>
    <s v="912375342957"/>
    <x v="2"/>
    <n v="828"/>
  </r>
  <r>
    <x v="23"/>
    <x v="155"/>
    <s v="917475008275"/>
    <x v="1"/>
    <n v="602"/>
  </r>
  <r>
    <x v="23"/>
    <x v="156"/>
    <s v="918821527004"/>
    <x v="1"/>
    <n v="638"/>
  </r>
  <r>
    <x v="23"/>
    <x v="157"/>
    <s v="915191934521"/>
    <x v="4"/>
    <n v="871"/>
  </r>
  <r>
    <x v="23"/>
    <x v="158"/>
    <s v="912069147893"/>
    <x v="2"/>
    <n v="623"/>
  </r>
  <r>
    <x v="23"/>
    <x v="159"/>
    <s v="912571027157"/>
    <x v="1"/>
    <n v="641"/>
  </r>
  <r>
    <x v="23"/>
    <x v="160"/>
    <s v="916781809386"/>
    <x v="1"/>
    <n v="711"/>
  </r>
  <r>
    <x v="23"/>
    <x v="161"/>
    <s v="913412319411"/>
    <x v="4"/>
    <n v="525"/>
  </r>
  <r>
    <x v="24"/>
    <x v="162"/>
    <s v="916263145628"/>
    <x v="4"/>
    <n v="850"/>
  </r>
  <r>
    <x v="24"/>
    <x v="163"/>
    <s v="919934499480"/>
    <x v="4"/>
    <n v="869"/>
  </r>
  <r>
    <x v="24"/>
    <x v="164"/>
    <s v="918009455943"/>
    <x v="4"/>
    <n v="591"/>
  </r>
  <r>
    <x v="24"/>
    <x v="165"/>
    <s v="916559801746"/>
    <x v="3"/>
    <n v="899"/>
  </r>
  <r>
    <x v="24"/>
    <x v="166"/>
    <s v="915089605815"/>
    <x v="1"/>
    <n v="429"/>
  </r>
  <r>
    <x v="24"/>
    <x v="167"/>
    <s v="916264646038"/>
    <x v="3"/>
    <n v="443"/>
  </r>
  <r>
    <x v="24"/>
    <x v="168"/>
    <s v="912008837770"/>
    <x v="1"/>
    <n v="774"/>
  </r>
  <r>
    <x v="25"/>
    <x v="169"/>
    <s v="915095286595"/>
    <x v="4"/>
    <n v="753"/>
  </r>
  <r>
    <x v="25"/>
    <x v="170"/>
    <s v="915733859812"/>
    <x v="4"/>
    <n v="476"/>
  </r>
  <r>
    <x v="25"/>
    <x v="171"/>
    <s v="919092407885"/>
    <x v="4"/>
    <n v="740"/>
  </r>
  <r>
    <x v="25"/>
    <x v="172"/>
    <s v="918115599385"/>
    <x v="3"/>
    <n v="633"/>
  </r>
  <r>
    <x v="25"/>
    <x v="173"/>
    <s v="917464987142"/>
    <x v="3"/>
    <n v="466"/>
  </r>
  <r>
    <x v="25"/>
    <x v="174"/>
    <s v="913004055310"/>
    <x v="3"/>
    <n v="553"/>
  </r>
  <r>
    <x v="25"/>
    <x v="175"/>
    <s v="917435777715"/>
    <x v="2"/>
    <n v="464"/>
  </r>
  <r>
    <x v="26"/>
    <x v="176"/>
    <s v="919462659049"/>
    <x v="2"/>
    <n v="506"/>
  </r>
  <r>
    <x v="26"/>
    <x v="177"/>
    <s v="913949907382"/>
    <x v="1"/>
    <n v="474"/>
  </r>
  <r>
    <x v="26"/>
    <x v="178"/>
    <s v="915187211953"/>
    <x v="4"/>
    <n v="857"/>
  </r>
  <r>
    <x v="26"/>
    <x v="179"/>
    <s v="913518637873"/>
    <x v="2"/>
    <n v="487"/>
  </r>
  <r>
    <x v="26"/>
    <x v="180"/>
    <s v="911829863277"/>
    <x v="1"/>
    <n v="589"/>
  </r>
  <r>
    <x v="26"/>
    <x v="181"/>
    <s v="913105391725"/>
    <x v="1"/>
    <n v="586"/>
  </r>
  <r>
    <x v="26"/>
    <x v="182"/>
    <s v="912174671530"/>
    <x v="2"/>
    <n v="896"/>
  </r>
  <r>
    <x v="27"/>
    <x v="183"/>
    <s v="914797347664"/>
    <x v="2"/>
    <n v="513"/>
  </r>
  <r>
    <x v="27"/>
    <x v="184"/>
    <s v="918054126546"/>
    <x v="1"/>
    <n v="818"/>
  </r>
  <r>
    <x v="27"/>
    <x v="185"/>
    <s v="913977121435"/>
    <x v="4"/>
    <n v="438"/>
  </r>
  <r>
    <x v="27"/>
    <x v="186"/>
    <s v="914366947576"/>
    <x v="2"/>
    <n v="884"/>
  </r>
  <r>
    <x v="27"/>
    <x v="187"/>
    <s v="916711657739"/>
    <x v="2"/>
    <n v="573"/>
  </r>
  <r>
    <x v="27"/>
    <x v="188"/>
    <s v="913119761185"/>
    <x v="1"/>
    <n v="652"/>
  </r>
  <r>
    <x v="27"/>
    <x v="189"/>
    <s v="917182894099"/>
    <x v="4"/>
    <n v="545"/>
  </r>
  <r>
    <x v="28"/>
    <x v="190"/>
    <s v="914446149288"/>
    <x v="3"/>
    <n v="4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compact="0" compactData="0" multipleFieldFilters="0" chartFormat="1">
  <location ref="B7:C13" firstHeaderRow="1" firstDataRow="1" firstDataCol="1"/>
  <pivotFields count="5">
    <pivotField compact="0" numFmtId="14" outline="0" showAll="0"/>
    <pivotField dataField="1" compact="0" outline="0" showAll="0">
      <items count="1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t="default"/>
      </items>
    </pivotField>
    <pivotField compact="0" outline="0" showAll="0"/>
    <pivotField axis="axisRow" compact="0" outline="0" showAll="0">
      <items count="6">
        <item x="3"/>
        <item x="0"/>
        <item x="1"/>
        <item x="2"/>
        <item x="4"/>
        <item t="default"/>
      </items>
    </pivotField>
    <pivotField compact="0" outline="0" showAll="0"/>
  </pivotFields>
  <rowFields count="1">
    <field x="3"/>
  </rowFields>
  <rowItems count="6">
    <i>
      <x/>
    </i>
    <i>
      <x v="1"/>
    </i>
    <i>
      <x v="2"/>
    </i>
    <i>
      <x v="3"/>
    </i>
    <i>
      <x v="4"/>
    </i>
    <i t="grand">
      <x/>
    </i>
  </rowItems>
  <colItems count="1">
    <i/>
  </colItems>
  <dataFields count="1">
    <dataField name="Count of Patient Id"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3" cacheId="0" applyNumberFormats="0" applyBorderFormats="0" applyFontFormats="0" applyPatternFormats="0" applyAlignmentFormats="0" applyWidthHeightFormats="1" dataCaption="Values" updatedVersion="3" minRefreshableVersion="3" showCalcMbrs="0" useAutoFormatting="1" itemPrintTitles="1" createdVersion="3" indent="0" showHeaders="0" compact="0" compactData="0" multipleFieldFilters="0" chartFormat="1">
  <location ref="B15:C45" firstHeaderRow="1" firstDataRow="1" firstDataCol="1"/>
  <pivotFields count="5">
    <pivotField axis="axisRow" compact="0" outline="0"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compact="0" outline="0" showAll="0"/>
    <pivotField compact="0" outline="0" showAll="0"/>
    <pivotField compact="0" outline="0" showAll="0"/>
    <pivotField dataField="1" compact="0" outline="0" showAll="0"/>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amount "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 cacheId="0" applyNumberFormats="0" applyBorderFormats="0" applyFontFormats="0" applyPatternFormats="0" applyAlignmentFormats="0" applyWidthHeightFormats="1" dataCaption="Values" updatedVersion="3" minRefreshableVersion="3" showCalcMbrs="0" useAutoFormatting="1" itemPrintTitles="1" createdVersion="3" indent="0" compact="0" compactData="0" multipleFieldFilters="0" chartFormat="1">
  <location ref="E8:F38" firstHeaderRow="1" firstDataRow="1" firstDataCol="1"/>
  <pivotFields count="5">
    <pivotField axis="axisRow" compact="0" numFmtId="14" outline="0"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dataField="1" compact="0" outline="0" showAll="0"/>
    <pivotField compact="0" outline="0" showAll="0"/>
    <pivotField compact="0" outline="0" showAll="0"/>
    <pivotField compact="0" outline="0" showAll="0"/>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Count of Patient Id"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agnose" xr10:uid="{00000000-0013-0000-FFFF-FFFF01000000}" sourceName="Diagnose ">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agnose " xr10:uid="{00000000-0014-0000-FFFF-FFFF01000000}" cache="Slicer_Diagnose" caption="Diagnose " columnCount="4"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0:F201" totalsRowShown="0">
  <autoFilter ref="B10:F201" xr:uid="{00000000-0009-0000-0100-000001000000}">
    <filterColumn colId="0" hiddenButton="1"/>
    <filterColumn colId="1" hiddenButton="1"/>
    <filterColumn colId="2" hiddenButton="1"/>
    <filterColumn colId="3" hiddenButton="1">
      <filters>
        <filter val="Clinical"/>
      </filters>
    </filterColumn>
    <filterColumn colId="4" hiddenButton="1"/>
  </autoFilter>
  <tableColumns count="5">
    <tableColumn id="1" xr3:uid="{00000000-0010-0000-0000-000001000000}" name="Date" dataDxfId="1"/>
    <tableColumn id="2" xr3:uid="{00000000-0010-0000-0000-000002000000}" name="Patient Id"/>
    <tableColumn id="3" xr3:uid="{00000000-0010-0000-0000-000003000000}" name="Contact no"/>
    <tableColumn id="4" xr3:uid="{00000000-0010-0000-0000-000004000000}" name="Diagnose "/>
    <tableColumn id="5" xr3:uid="{00000000-0010-0000-0000-000005000000}" name="amount "/>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heetPr>
  <dimension ref="B1:P203"/>
  <sheetViews>
    <sheetView tabSelected="1" zoomScale="85" zoomScaleNormal="85" workbookViewId="0">
      <pane xSplit="1" ySplit="10" topLeftCell="B11" activePane="bottomRight" state="frozen"/>
      <selection pane="topRight" activeCell="B1" sqref="B1"/>
      <selection pane="bottomLeft" activeCell="A11" sqref="A11"/>
      <selection pane="bottomRight" activeCell="D5" sqref="D5"/>
    </sheetView>
  </sheetViews>
  <sheetFormatPr defaultRowHeight="14.4" x14ac:dyDescent="0.3"/>
  <cols>
    <col min="2" max="2" width="10.5546875" bestFit="1" customWidth="1"/>
    <col min="3" max="4" width="13.6640625" customWidth="1"/>
    <col min="5" max="5" width="16.6640625" customWidth="1"/>
    <col min="6" max="6" width="13.6640625" customWidth="1"/>
  </cols>
  <sheetData>
    <row r="1" spans="2:16" ht="61.2" x14ac:dyDescent="1.1000000000000001">
      <c r="C1" s="37" t="s">
        <v>0</v>
      </c>
      <c r="D1" s="37"/>
      <c r="E1" s="37"/>
      <c r="F1" s="37"/>
      <c r="G1" s="37"/>
      <c r="H1" s="37"/>
      <c r="I1" s="37"/>
      <c r="J1" s="37"/>
      <c r="K1" s="37"/>
      <c r="L1" s="37"/>
      <c r="M1" s="37"/>
      <c r="N1" s="37"/>
      <c r="O1" s="37"/>
      <c r="P1" s="37"/>
    </row>
    <row r="2" spans="2:16" x14ac:dyDescent="0.3">
      <c r="C2" s="22" t="s">
        <v>1</v>
      </c>
      <c r="D2" s="22"/>
      <c r="E2" s="22"/>
      <c r="F2" s="22"/>
      <c r="G2" s="22"/>
      <c r="H2" s="22"/>
      <c r="I2" s="22"/>
      <c r="J2" s="22"/>
      <c r="K2" s="22"/>
      <c r="L2" s="22"/>
    </row>
    <row r="3" spans="2:16" x14ac:dyDescent="0.3">
      <c r="C3" s="23" t="s">
        <v>2</v>
      </c>
      <c r="D3" s="23"/>
      <c r="E3" s="23"/>
      <c r="F3" s="23"/>
      <c r="G3" s="23"/>
      <c r="H3" s="23"/>
      <c r="I3" s="23"/>
      <c r="J3" s="23"/>
      <c r="K3" s="23"/>
      <c r="L3" s="23"/>
    </row>
    <row r="4" spans="2:16" x14ac:dyDescent="0.3">
      <c r="C4" s="20"/>
      <c r="D4" s="20"/>
      <c r="E4" s="20"/>
      <c r="F4" s="20"/>
      <c r="G4" s="20"/>
      <c r="H4" s="20"/>
      <c r="I4" s="20"/>
      <c r="J4" s="20"/>
      <c r="K4" s="20"/>
      <c r="L4" s="20"/>
    </row>
    <row r="5" spans="2:16" x14ac:dyDescent="0.3">
      <c r="C5" s="20"/>
      <c r="D5" s="20"/>
      <c r="E5" s="20"/>
      <c r="F5" s="20"/>
      <c r="G5" s="20"/>
      <c r="H5" s="20"/>
      <c r="I5" s="20"/>
      <c r="J5" s="20"/>
      <c r="K5" s="20"/>
      <c r="L5" s="20"/>
    </row>
    <row r="6" spans="2:16" x14ac:dyDescent="0.3">
      <c r="C6" s="20"/>
      <c r="D6" s="20"/>
      <c r="E6" s="20"/>
      <c r="F6" s="20"/>
      <c r="G6" s="20"/>
      <c r="H6" s="20"/>
      <c r="I6" s="20"/>
      <c r="J6" s="20"/>
      <c r="K6" s="20"/>
      <c r="L6" s="20"/>
    </row>
    <row r="7" spans="2:16" x14ac:dyDescent="0.3">
      <c r="C7" s="20"/>
      <c r="D7" s="20"/>
      <c r="E7" s="20"/>
      <c r="F7" s="20"/>
      <c r="G7" s="20"/>
      <c r="H7" s="20"/>
      <c r="I7" s="20"/>
      <c r="J7" s="20"/>
      <c r="K7" s="20"/>
      <c r="L7" s="20"/>
    </row>
    <row r="8" spans="2:16" x14ac:dyDescent="0.3">
      <c r="C8" s="20"/>
      <c r="D8" s="20"/>
      <c r="E8" s="20"/>
      <c r="F8" s="20"/>
      <c r="G8" s="20"/>
      <c r="H8" s="20"/>
      <c r="I8" s="20"/>
      <c r="J8" s="20"/>
      <c r="K8" s="20"/>
      <c r="L8" s="20"/>
    </row>
    <row r="10" spans="2:16" x14ac:dyDescent="0.3">
      <c r="B10" t="s">
        <v>3</v>
      </c>
      <c r="C10" t="s">
        <v>4</v>
      </c>
      <c r="D10" t="s">
        <v>5</v>
      </c>
      <c r="E10" t="s">
        <v>6</v>
      </c>
      <c r="F10" t="s">
        <v>7</v>
      </c>
    </row>
    <row r="11" spans="2:16" x14ac:dyDescent="0.3">
      <c r="B11" s="2">
        <v>45384</v>
      </c>
      <c r="C11" t="s">
        <v>8</v>
      </c>
      <c r="D11" t="s">
        <v>9</v>
      </c>
      <c r="E11" t="s">
        <v>10</v>
      </c>
      <c r="F11">
        <v>685</v>
      </c>
      <c r="M11" s="1"/>
    </row>
    <row r="12" spans="2:16" hidden="1" x14ac:dyDescent="0.3">
      <c r="B12" s="2">
        <v>45384</v>
      </c>
      <c r="C12" t="s">
        <v>11</v>
      </c>
      <c r="D12" t="s">
        <v>12</v>
      </c>
      <c r="E12" t="s">
        <v>13</v>
      </c>
      <c r="F12">
        <v>735</v>
      </c>
      <c r="J12" t="str">
        <f ca="1">CHOOSE(RANDBETWEEN(1,4), "Tissue", "Histopathological", "Clinical", "Radiology")</f>
        <v>Histopathological</v>
      </c>
    </row>
    <row r="13" spans="2:16" hidden="1" x14ac:dyDescent="0.3">
      <c r="B13" s="2">
        <v>45384</v>
      </c>
      <c r="C13" t="s">
        <v>14</v>
      </c>
      <c r="D13" t="s">
        <v>15</v>
      </c>
      <c r="E13" t="s">
        <v>16</v>
      </c>
      <c r="F13">
        <v>564</v>
      </c>
    </row>
    <row r="14" spans="2:16" hidden="1" x14ac:dyDescent="0.3">
      <c r="B14" s="2">
        <v>45384</v>
      </c>
      <c r="C14" t="s">
        <v>17</v>
      </c>
      <c r="D14" t="s">
        <v>18</v>
      </c>
      <c r="E14" t="s">
        <v>13</v>
      </c>
      <c r="F14">
        <v>400</v>
      </c>
    </row>
    <row r="15" spans="2:16" hidden="1" x14ac:dyDescent="0.3">
      <c r="B15" s="2">
        <v>45384</v>
      </c>
      <c r="C15" t="s">
        <v>19</v>
      </c>
      <c r="D15" t="s">
        <v>20</v>
      </c>
      <c r="E15" t="s">
        <v>16</v>
      </c>
      <c r="F15">
        <v>633</v>
      </c>
    </row>
    <row r="16" spans="2:16" hidden="1" x14ac:dyDescent="0.3">
      <c r="B16" s="2">
        <v>45385</v>
      </c>
      <c r="C16" t="s">
        <v>21</v>
      </c>
      <c r="D16" t="s">
        <v>22</v>
      </c>
      <c r="E16" t="s">
        <v>13</v>
      </c>
      <c r="F16">
        <v>582</v>
      </c>
    </row>
    <row r="17" spans="2:6" x14ac:dyDescent="0.3">
      <c r="B17" s="2">
        <f t="shared" ref="B17:B19" si="0">B16</f>
        <v>45385</v>
      </c>
      <c r="C17" t="s">
        <v>23</v>
      </c>
      <c r="D17" t="s">
        <v>24</v>
      </c>
      <c r="E17" t="s">
        <v>25</v>
      </c>
      <c r="F17">
        <v>852</v>
      </c>
    </row>
    <row r="18" spans="2:6" hidden="1" x14ac:dyDescent="0.3">
      <c r="B18" s="2">
        <f t="shared" si="0"/>
        <v>45385</v>
      </c>
      <c r="C18" t="s">
        <v>26</v>
      </c>
      <c r="D18" t="s">
        <v>27</v>
      </c>
      <c r="E18" t="s">
        <v>13</v>
      </c>
      <c r="F18">
        <v>742</v>
      </c>
    </row>
    <row r="19" spans="2:6" x14ac:dyDescent="0.3">
      <c r="B19" s="2">
        <f t="shared" si="0"/>
        <v>45385</v>
      </c>
      <c r="C19" t="s">
        <v>28</v>
      </c>
      <c r="D19" t="s">
        <v>29</v>
      </c>
      <c r="E19" t="s">
        <v>25</v>
      </c>
      <c r="F19">
        <v>573</v>
      </c>
    </row>
    <row r="20" spans="2:6" hidden="1" x14ac:dyDescent="0.3">
      <c r="B20" s="2">
        <v>45386</v>
      </c>
      <c r="C20" t="s">
        <v>30</v>
      </c>
      <c r="D20" t="s">
        <v>31</v>
      </c>
      <c r="E20" t="s">
        <v>16</v>
      </c>
      <c r="F20">
        <v>479</v>
      </c>
    </row>
    <row r="21" spans="2:6" hidden="1" x14ac:dyDescent="0.3">
      <c r="B21" s="2">
        <f t="shared" ref="B21:B30" si="1">B20</f>
        <v>45386</v>
      </c>
      <c r="C21" t="s">
        <v>32</v>
      </c>
      <c r="D21" t="s">
        <v>33</v>
      </c>
      <c r="E21" t="s">
        <v>34</v>
      </c>
      <c r="F21">
        <v>762</v>
      </c>
    </row>
    <row r="22" spans="2:6" x14ac:dyDescent="0.3">
      <c r="B22" s="2">
        <f t="shared" si="1"/>
        <v>45386</v>
      </c>
      <c r="C22" t="s">
        <v>35</v>
      </c>
      <c r="D22" t="s">
        <v>36</v>
      </c>
      <c r="E22" t="s">
        <v>25</v>
      </c>
      <c r="F22">
        <v>677</v>
      </c>
    </row>
    <row r="23" spans="2:6" x14ac:dyDescent="0.3">
      <c r="B23" s="2">
        <f t="shared" si="1"/>
        <v>45386</v>
      </c>
      <c r="C23" t="s">
        <v>37</v>
      </c>
      <c r="D23" t="s">
        <v>38</v>
      </c>
      <c r="E23" t="s">
        <v>25</v>
      </c>
      <c r="F23">
        <v>867</v>
      </c>
    </row>
    <row r="24" spans="2:6" hidden="1" x14ac:dyDescent="0.3">
      <c r="B24" s="2">
        <f t="shared" si="1"/>
        <v>45386</v>
      </c>
      <c r="C24" t="s">
        <v>39</v>
      </c>
      <c r="D24" t="s">
        <v>40</v>
      </c>
      <c r="E24" t="s">
        <v>34</v>
      </c>
      <c r="F24">
        <v>877</v>
      </c>
    </row>
    <row r="25" spans="2:6" hidden="1" x14ac:dyDescent="0.3">
      <c r="B25" s="2">
        <f t="shared" si="1"/>
        <v>45386</v>
      </c>
      <c r="C25" t="s">
        <v>41</v>
      </c>
      <c r="D25" t="s">
        <v>42</v>
      </c>
      <c r="E25" t="s">
        <v>13</v>
      </c>
      <c r="F25">
        <v>877</v>
      </c>
    </row>
    <row r="26" spans="2:6" x14ac:dyDescent="0.3">
      <c r="B26" s="2">
        <f t="shared" si="1"/>
        <v>45386</v>
      </c>
      <c r="C26" t="s">
        <v>43</v>
      </c>
      <c r="D26" t="s">
        <v>44</v>
      </c>
      <c r="E26" t="s">
        <v>25</v>
      </c>
      <c r="F26">
        <v>747</v>
      </c>
    </row>
    <row r="27" spans="2:6" hidden="1" x14ac:dyDescent="0.3">
      <c r="B27" s="2">
        <f t="shared" si="1"/>
        <v>45386</v>
      </c>
      <c r="C27" t="s">
        <v>45</v>
      </c>
      <c r="D27" t="s">
        <v>46</v>
      </c>
      <c r="E27" t="s">
        <v>13</v>
      </c>
      <c r="F27">
        <v>781</v>
      </c>
    </row>
    <row r="28" spans="2:6" x14ac:dyDescent="0.3">
      <c r="B28" s="2">
        <f t="shared" si="1"/>
        <v>45386</v>
      </c>
      <c r="C28" t="s">
        <v>47</v>
      </c>
      <c r="D28" t="s">
        <v>48</v>
      </c>
      <c r="E28" t="s">
        <v>25</v>
      </c>
      <c r="F28">
        <v>490</v>
      </c>
    </row>
    <row r="29" spans="2:6" hidden="1" x14ac:dyDescent="0.3">
      <c r="B29" s="2">
        <f t="shared" si="1"/>
        <v>45386</v>
      </c>
      <c r="C29" t="s">
        <v>49</v>
      </c>
      <c r="D29" t="s">
        <v>50</v>
      </c>
      <c r="E29" t="s">
        <v>34</v>
      </c>
      <c r="F29">
        <v>457</v>
      </c>
    </row>
    <row r="30" spans="2:6" hidden="1" x14ac:dyDescent="0.3">
      <c r="B30" s="2">
        <f t="shared" si="1"/>
        <v>45386</v>
      </c>
      <c r="C30" t="s">
        <v>51</v>
      </c>
      <c r="D30" t="s">
        <v>52</v>
      </c>
      <c r="E30" t="s">
        <v>16</v>
      </c>
      <c r="F30">
        <v>854</v>
      </c>
    </row>
    <row r="31" spans="2:6" hidden="1" x14ac:dyDescent="0.3">
      <c r="B31" s="2">
        <v>45387</v>
      </c>
      <c r="C31" t="s">
        <v>53</v>
      </c>
      <c r="D31" t="s">
        <v>54</v>
      </c>
      <c r="E31" t="s">
        <v>34</v>
      </c>
      <c r="F31">
        <v>424</v>
      </c>
    </row>
    <row r="32" spans="2:6" x14ac:dyDescent="0.3">
      <c r="B32" s="2">
        <f t="shared" ref="B32:B34" si="2">B31</f>
        <v>45387</v>
      </c>
      <c r="C32" t="s">
        <v>55</v>
      </c>
      <c r="D32" t="s">
        <v>56</v>
      </c>
      <c r="E32" t="s">
        <v>25</v>
      </c>
      <c r="F32">
        <v>860</v>
      </c>
    </row>
    <row r="33" spans="2:6" hidden="1" x14ac:dyDescent="0.3">
      <c r="B33" s="2">
        <f t="shared" si="2"/>
        <v>45387</v>
      </c>
      <c r="C33" t="s">
        <v>57</v>
      </c>
      <c r="D33" t="s">
        <v>58</v>
      </c>
      <c r="E33" t="s">
        <v>16</v>
      </c>
      <c r="F33">
        <v>689</v>
      </c>
    </row>
    <row r="34" spans="2:6" hidden="1" x14ac:dyDescent="0.3">
      <c r="B34" s="2">
        <f t="shared" si="2"/>
        <v>45387</v>
      </c>
      <c r="C34" t="s">
        <v>59</v>
      </c>
      <c r="D34" t="s">
        <v>60</v>
      </c>
      <c r="E34" t="s">
        <v>13</v>
      </c>
      <c r="F34">
        <v>456</v>
      </c>
    </row>
    <row r="35" spans="2:6" hidden="1" x14ac:dyDescent="0.3">
      <c r="B35" s="2">
        <v>45388</v>
      </c>
      <c r="C35" t="s">
        <v>61</v>
      </c>
      <c r="D35" t="s">
        <v>62</v>
      </c>
      <c r="E35" t="s">
        <v>16</v>
      </c>
      <c r="F35">
        <v>644</v>
      </c>
    </row>
    <row r="36" spans="2:6" hidden="1" x14ac:dyDescent="0.3">
      <c r="B36" s="2">
        <f t="shared" ref="B36:B39" si="3">B35</f>
        <v>45388</v>
      </c>
      <c r="C36" t="s">
        <v>63</v>
      </c>
      <c r="D36" t="s">
        <v>64</v>
      </c>
      <c r="E36" t="s">
        <v>13</v>
      </c>
      <c r="F36">
        <v>481</v>
      </c>
    </row>
    <row r="37" spans="2:6" x14ac:dyDescent="0.3">
      <c r="B37" s="2">
        <f t="shared" si="3"/>
        <v>45388</v>
      </c>
      <c r="C37" t="s">
        <v>65</v>
      </c>
      <c r="D37" t="s">
        <v>66</v>
      </c>
      <c r="E37" t="s">
        <v>25</v>
      </c>
      <c r="F37">
        <v>423</v>
      </c>
    </row>
    <row r="38" spans="2:6" hidden="1" x14ac:dyDescent="0.3">
      <c r="B38" s="2">
        <f t="shared" si="3"/>
        <v>45388</v>
      </c>
      <c r="C38" t="s">
        <v>67</v>
      </c>
      <c r="D38" t="s">
        <v>68</v>
      </c>
      <c r="E38" t="s">
        <v>16</v>
      </c>
      <c r="F38">
        <v>732</v>
      </c>
    </row>
    <row r="39" spans="2:6" hidden="1" x14ac:dyDescent="0.3">
      <c r="B39" s="2">
        <f t="shared" si="3"/>
        <v>45388</v>
      </c>
      <c r="C39" t="s">
        <v>69</v>
      </c>
      <c r="D39" t="s">
        <v>70</v>
      </c>
      <c r="E39" t="s">
        <v>13</v>
      </c>
      <c r="F39">
        <v>459</v>
      </c>
    </row>
    <row r="40" spans="2:6" hidden="1" x14ac:dyDescent="0.3">
      <c r="B40" s="2">
        <v>45389</v>
      </c>
      <c r="C40" t="s">
        <v>71</v>
      </c>
      <c r="D40" t="s">
        <v>72</v>
      </c>
      <c r="E40" t="s">
        <v>34</v>
      </c>
      <c r="F40">
        <v>747</v>
      </c>
    </row>
    <row r="41" spans="2:6" hidden="1" x14ac:dyDescent="0.3">
      <c r="B41" s="2">
        <f t="shared" ref="B41:B46" si="4">B40</f>
        <v>45389</v>
      </c>
      <c r="C41" t="s">
        <v>73</v>
      </c>
      <c r="D41" t="s">
        <v>74</v>
      </c>
      <c r="E41" t="s">
        <v>16</v>
      </c>
      <c r="F41">
        <v>544</v>
      </c>
    </row>
    <row r="42" spans="2:6" x14ac:dyDescent="0.3">
      <c r="B42" s="2">
        <f t="shared" si="4"/>
        <v>45389</v>
      </c>
      <c r="C42" t="s">
        <v>75</v>
      </c>
      <c r="D42" t="s">
        <v>76</v>
      </c>
      <c r="E42" t="s">
        <v>25</v>
      </c>
      <c r="F42">
        <v>816</v>
      </c>
    </row>
    <row r="43" spans="2:6" hidden="1" x14ac:dyDescent="0.3">
      <c r="B43" s="2">
        <f t="shared" si="4"/>
        <v>45389</v>
      </c>
      <c r="C43" t="s">
        <v>77</v>
      </c>
      <c r="D43" t="s">
        <v>78</v>
      </c>
      <c r="E43" t="s">
        <v>16</v>
      </c>
      <c r="F43">
        <v>793</v>
      </c>
    </row>
    <row r="44" spans="2:6" x14ac:dyDescent="0.3">
      <c r="B44" s="2">
        <f t="shared" si="4"/>
        <v>45389</v>
      </c>
      <c r="C44" t="s">
        <v>79</v>
      </c>
      <c r="D44" t="s">
        <v>80</v>
      </c>
      <c r="E44" t="s">
        <v>25</v>
      </c>
      <c r="F44">
        <v>495</v>
      </c>
    </row>
    <row r="45" spans="2:6" hidden="1" x14ac:dyDescent="0.3">
      <c r="B45" s="2">
        <f t="shared" si="4"/>
        <v>45389</v>
      </c>
      <c r="C45" t="s">
        <v>81</v>
      </c>
      <c r="D45" t="s">
        <v>82</v>
      </c>
      <c r="E45" t="s">
        <v>16</v>
      </c>
      <c r="F45">
        <v>671</v>
      </c>
    </row>
    <row r="46" spans="2:6" hidden="1" x14ac:dyDescent="0.3">
      <c r="B46" s="2">
        <f t="shared" si="4"/>
        <v>45389</v>
      </c>
      <c r="C46" t="s">
        <v>83</v>
      </c>
      <c r="D46" t="s">
        <v>84</v>
      </c>
      <c r="E46" t="s">
        <v>13</v>
      </c>
      <c r="F46">
        <v>453</v>
      </c>
    </row>
    <row r="47" spans="2:6" hidden="1" x14ac:dyDescent="0.3">
      <c r="B47" s="2">
        <v>45390</v>
      </c>
      <c r="C47" t="s">
        <v>85</v>
      </c>
      <c r="D47" t="s">
        <v>86</v>
      </c>
      <c r="E47" t="s">
        <v>16</v>
      </c>
      <c r="F47">
        <v>636</v>
      </c>
    </row>
    <row r="48" spans="2:6" hidden="1" x14ac:dyDescent="0.3">
      <c r="B48" s="2">
        <f t="shared" ref="B48:B53" si="5">B47</f>
        <v>45390</v>
      </c>
      <c r="C48" t="s">
        <v>87</v>
      </c>
      <c r="D48" t="s">
        <v>88</v>
      </c>
      <c r="E48" t="s">
        <v>34</v>
      </c>
      <c r="F48">
        <v>507</v>
      </c>
    </row>
    <row r="49" spans="2:6" hidden="1" x14ac:dyDescent="0.3">
      <c r="B49" s="2">
        <f t="shared" si="5"/>
        <v>45390</v>
      </c>
      <c r="C49" t="s">
        <v>89</v>
      </c>
      <c r="D49" t="s">
        <v>90</v>
      </c>
      <c r="E49" t="s">
        <v>16</v>
      </c>
      <c r="F49">
        <v>534</v>
      </c>
    </row>
    <row r="50" spans="2:6" hidden="1" x14ac:dyDescent="0.3">
      <c r="B50" s="2">
        <f t="shared" si="5"/>
        <v>45390</v>
      </c>
      <c r="C50" t="s">
        <v>91</v>
      </c>
      <c r="D50" t="s">
        <v>92</v>
      </c>
      <c r="E50" t="s">
        <v>13</v>
      </c>
      <c r="F50">
        <v>697</v>
      </c>
    </row>
    <row r="51" spans="2:6" x14ac:dyDescent="0.3">
      <c r="B51" s="2">
        <f t="shared" si="5"/>
        <v>45390</v>
      </c>
      <c r="C51" t="s">
        <v>93</v>
      </c>
      <c r="D51" t="s">
        <v>94</v>
      </c>
      <c r="E51" t="s">
        <v>25</v>
      </c>
      <c r="F51">
        <v>631</v>
      </c>
    </row>
    <row r="52" spans="2:6" hidden="1" x14ac:dyDescent="0.3">
      <c r="B52" s="2">
        <f t="shared" si="5"/>
        <v>45390</v>
      </c>
      <c r="C52" t="s">
        <v>95</v>
      </c>
      <c r="D52" t="s">
        <v>96</v>
      </c>
      <c r="E52" t="s">
        <v>16</v>
      </c>
      <c r="F52">
        <v>612</v>
      </c>
    </row>
    <row r="53" spans="2:6" hidden="1" x14ac:dyDescent="0.3">
      <c r="B53" s="2">
        <f t="shared" si="5"/>
        <v>45390</v>
      </c>
      <c r="C53" t="s">
        <v>97</v>
      </c>
      <c r="D53" t="s">
        <v>98</v>
      </c>
      <c r="E53" t="s">
        <v>16</v>
      </c>
      <c r="F53">
        <v>592</v>
      </c>
    </row>
    <row r="54" spans="2:6" x14ac:dyDescent="0.3">
      <c r="B54" s="2">
        <v>45391</v>
      </c>
      <c r="C54" t="s">
        <v>99</v>
      </c>
      <c r="D54" t="s">
        <v>100</v>
      </c>
      <c r="E54" t="s">
        <v>25</v>
      </c>
      <c r="F54">
        <v>406</v>
      </c>
    </row>
    <row r="55" spans="2:6" hidden="1" x14ac:dyDescent="0.3">
      <c r="B55" s="2">
        <f t="shared" ref="B55:B60" si="6">B54</f>
        <v>45391</v>
      </c>
      <c r="C55" t="s">
        <v>101</v>
      </c>
      <c r="D55" t="s">
        <v>102</v>
      </c>
      <c r="E55" t="s">
        <v>16</v>
      </c>
      <c r="F55">
        <v>784</v>
      </c>
    </row>
    <row r="56" spans="2:6" hidden="1" x14ac:dyDescent="0.3">
      <c r="B56" s="2">
        <f t="shared" si="6"/>
        <v>45391</v>
      </c>
      <c r="C56" t="s">
        <v>103</v>
      </c>
      <c r="D56" t="s">
        <v>104</v>
      </c>
      <c r="E56" t="s">
        <v>16</v>
      </c>
      <c r="F56">
        <v>480</v>
      </c>
    </row>
    <row r="57" spans="2:6" hidden="1" x14ac:dyDescent="0.3">
      <c r="B57" s="2">
        <f t="shared" si="6"/>
        <v>45391</v>
      </c>
      <c r="C57" t="s">
        <v>105</v>
      </c>
      <c r="D57" t="s">
        <v>106</v>
      </c>
      <c r="E57" t="s">
        <v>16</v>
      </c>
      <c r="F57">
        <v>864</v>
      </c>
    </row>
    <row r="58" spans="2:6" x14ac:dyDescent="0.3">
      <c r="B58" s="2">
        <f t="shared" si="6"/>
        <v>45391</v>
      </c>
      <c r="C58" t="s">
        <v>107</v>
      </c>
      <c r="D58" t="s">
        <v>108</v>
      </c>
      <c r="E58" t="s">
        <v>25</v>
      </c>
      <c r="F58">
        <v>565</v>
      </c>
    </row>
    <row r="59" spans="2:6" hidden="1" x14ac:dyDescent="0.3">
      <c r="B59" s="2">
        <f t="shared" si="6"/>
        <v>45391</v>
      </c>
      <c r="C59" t="s">
        <v>109</v>
      </c>
      <c r="D59" t="s">
        <v>110</v>
      </c>
      <c r="E59" t="s">
        <v>13</v>
      </c>
      <c r="F59">
        <v>582</v>
      </c>
    </row>
    <row r="60" spans="2:6" hidden="1" x14ac:dyDescent="0.3">
      <c r="B60" s="2">
        <f t="shared" si="6"/>
        <v>45391</v>
      </c>
      <c r="C60" t="s">
        <v>111</v>
      </c>
      <c r="D60" t="s">
        <v>112</v>
      </c>
      <c r="E60" t="s">
        <v>16</v>
      </c>
      <c r="F60">
        <v>655</v>
      </c>
    </row>
    <row r="61" spans="2:6" hidden="1" x14ac:dyDescent="0.3">
      <c r="B61" s="2">
        <v>45392</v>
      </c>
      <c r="C61" t="s">
        <v>113</v>
      </c>
      <c r="D61" t="s">
        <v>114</v>
      </c>
      <c r="E61" t="s">
        <v>34</v>
      </c>
      <c r="F61">
        <v>607</v>
      </c>
    </row>
    <row r="62" spans="2:6" hidden="1" x14ac:dyDescent="0.3">
      <c r="B62" s="2">
        <f t="shared" ref="B62:B67" si="7">B61</f>
        <v>45392</v>
      </c>
      <c r="C62" t="s">
        <v>115</v>
      </c>
      <c r="D62" t="s">
        <v>116</v>
      </c>
      <c r="E62" t="s">
        <v>34</v>
      </c>
      <c r="F62">
        <v>869</v>
      </c>
    </row>
    <row r="63" spans="2:6" x14ac:dyDescent="0.3">
      <c r="B63" s="2">
        <f t="shared" si="7"/>
        <v>45392</v>
      </c>
      <c r="C63" t="s">
        <v>117</v>
      </c>
      <c r="D63" t="s">
        <v>118</v>
      </c>
      <c r="E63" t="s">
        <v>25</v>
      </c>
      <c r="F63">
        <v>548</v>
      </c>
    </row>
    <row r="64" spans="2:6" hidden="1" x14ac:dyDescent="0.3">
      <c r="B64" s="2">
        <f t="shared" si="7"/>
        <v>45392</v>
      </c>
      <c r="C64" t="s">
        <v>119</v>
      </c>
      <c r="D64" t="s">
        <v>120</v>
      </c>
      <c r="E64" t="s">
        <v>34</v>
      </c>
      <c r="F64">
        <v>701</v>
      </c>
    </row>
    <row r="65" spans="2:6" x14ac:dyDescent="0.3">
      <c r="B65" s="2">
        <f t="shared" si="7"/>
        <v>45392</v>
      </c>
      <c r="C65" t="s">
        <v>121</v>
      </c>
      <c r="D65" t="s">
        <v>122</v>
      </c>
      <c r="E65" t="s">
        <v>25</v>
      </c>
      <c r="F65">
        <v>534</v>
      </c>
    </row>
    <row r="66" spans="2:6" hidden="1" x14ac:dyDescent="0.3">
      <c r="B66" s="2">
        <f t="shared" si="7"/>
        <v>45392</v>
      </c>
      <c r="C66" t="s">
        <v>123</v>
      </c>
      <c r="D66" t="s">
        <v>124</v>
      </c>
      <c r="E66" t="s">
        <v>16</v>
      </c>
      <c r="F66">
        <v>715</v>
      </c>
    </row>
    <row r="67" spans="2:6" hidden="1" x14ac:dyDescent="0.3">
      <c r="B67" s="2">
        <f t="shared" si="7"/>
        <v>45392</v>
      </c>
      <c r="C67" t="s">
        <v>125</v>
      </c>
      <c r="D67" t="s">
        <v>126</v>
      </c>
      <c r="E67" t="s">
        <v>16</v>
      </c>
      <c r="F67">
        <v>676</v>
      </c>
    </row>
    <row r="68" spans="2:6" x14ac:dyDescent="0.3">
      <c r="B68" s="2">
        <v>45393</v>
      </c>
      <c r="C68" t="s">
        <v>127</v>
      </c>
      <c r="D68" t="s">
        <v>128</v>
      </c>
      <c r="E68" t="s">
        <v>25</v>
      </c>
      <c r="F68">
        <v>438</v>
      </c>
    </row>
    <row r="69" spans="2:6" hidden="1" x14ac:dyDescent="0.3">
      <c r="B69" s="2">
        <f t="shared" ref="B69:B74" si="8">B68</f>
        <v>45393</v>
      </c>
      <c r="C69" t="s">
        <v>129</v>
      </c>
      <c r="D69" t="s">
        <v>130</v>
      </c>
      <c r="E69" t="s">
        <v>34</v>
      </c>
      <c r="F69">
        <v>681</v>
      </c>
    </row>
    <row r="70" spans="2:6" hidden="1" x14ac:dyDescent="0.3">
      <c r="B70" s="2">
        <f t="shared" si="8"/>
        <v>45393</v>
      </c>
      <c r="C70" t="s">
        <v>131</v>
      </c>
      <c r="D70" t="s">
        <v>132</v>
      </c>
      <c r="E70" t="s">
        <v>34</v>
      </c>
      <c r="F70">
        <v>496</v>
      </c>
    </row>
    <row r="71" spans="2:6" hidden="1" x14ac:dyDescent="0.3">
      <c r="B71" s="2">
        <f t="shared" si="8"/>
        <v>45393</v>
      </c>
      <c r="C71" t="s">
        <v>133</v>
      </c>
      <c r="D71" t="s">
        <v>134</v>
      </c>
      <c r="E71" t="s">
        <v>34</v>
      </c>
      <c r="F71">
        <v>495</v>
      </c>
    </row>
    <row r="72" spans="2:6" hidden="1" x14ac:dyDescent="0.3">
      <c r="B72" s="2">
        <f t="shared" si="8"/>
        <v>45393</v>
      </c>
      <c r="C72" t="s">
        <v>135</v>
      </c>
      <c r="D72" t="s">
        <v>136</v>
      </c>
      <c r="E72" t="s">
        <v>13</v>
      </c>
      <c r="F72">
        <v>597</v>
      </c>
    </row>
    <row r="73" spans="2:6" hidden="1" x14ac:dyDescent="0.3">
      <c r="B73" s="2">
        <f t="shared" si="8"/>
        <v>45393</v>
      </c>
      <c r="C73" t="s">
        <v>137</v>
      </c>
      <c r="D73" t="s">
        <v>138</v>
      </c>
      <c r="E73" t="s">
        <v>16</v>
      </c>
      <c r="F73">
        <v>569</v>
      </c>
    </row>
    <row r="74" spans="2:6" hidden="1" x14ac:dyDescent="0.3">
      <c r="B74" s="2">
        <f t="shared" si="8"/>
        <v>45393</v>
      </c>
      <c r="C74" t="s">
        <v>139</v>
      </c>
      <c r="D74" t="s">
        <v>140</v>
      </c>
      <c r="E74" t="s">
        <v>13</v>
      </c>
      <c r="F74">
        <v>648</v>
      </c>
    </row>
    <row r="75" spans="2:6" x14ac:dyDescent="0.3">
      <c r="B75" s="2">
        <v>45394</v>
      </c>
      <c r="C75" t="s">
        <v>141</v>
      </c>
      <c r="D75" t="s">
        <v>142</v>
      </c>
      <c r="E75" t="s">
        <v>25</v>
      </c>
      <c r="F75">
        <v>526</v>
      </c>
    </row>
    <row r="76" spans="2:6" hidden="1" x14ac:dyDescent="0.3">
      <c r="B76" s="2">
        <f t="shared" ref="B76:B81" si="9">B75</f>
        <v>45394</v>
      </c>
      <c r="C76" t="s">
        <v>143</v>
      </c>
      <c r="D76" t="s">
        <v>144</v>
      </c>
      <c r="E76" t="s">
        <v>34</v>
      </c>
      <c r="F76">
        <v>794</v>
      </c>
    </row>
    <row r="77" spans="2:6" hidden="1" x14ac:dyDescent="0.3">
      <c r="B77" s="2">
        <f t="shared" si="9"/>
        <v>45394</v>
      </c>
      <c r="C77" t="s">
        <v>145</v>
      </c>
      <c r="D77" t="s">
        <v>146</v>
      </c>
      <c r="E77" t="s">
        <v>34</v>
      </c>
      <c r="F77">
        <v>879</v>
      </c>
    </row>
    <row r="78" spans="2:6" x14ac:dyDescent="0.3">
      <c r="B78" s="2">
        <f t="shared" si="9"/>
        <v>45394</v>
      </c>
      <c r="C78" t="s">
        <v>147</v>
      </c>
      <c r="D78" t="s">
        <v>148</v>
      </c>
      <c r="E78" t="s">
        <v>25</v>
      </c>
      <c r="F78">
        <v>604</v>
      </c>
    </row>
    <row r="79" spans="2:6" hidden="1" x14ac:dyDescent="0.3">
      <c r="B79" s="2">
        <f t="shared" si="9"/>
        <v>45394</v>
      </c>
      <c r="C79" t="s">
        <v>149</v>
      </c>
      <c r="D79" t="s">
        <v>150</v>
      </c>
      <c r="E79" t="s">
        <v>16</v>
      </c>
      <c r="F79">
        <v>838</v>
      </c>
    </row>
    <row r="80" spans="2:6" hidden="1" x14ac:dyDescent="0.3">
      <c r="B80" s="2">
        <f t="shared" si="9"/>
        <v>45394</v>
      </c>
      <c r="C80" t="s">
        <v>151</v>
      </c>
      <c r="D80" t="s">
        <v>152</v>
      </c>
      <c r="E80" t="s">
        <v>34</v>
      </c>
      <c r="F80">
        <v>556</v>
      </c>
    </row>
    <row r="81" spans="2:6" hidden="1" x14ac:dyDescent="0.3">
      <c r="B81" s="2">
        <f t="shared" si="9"/>
        <v>45394</v>
      </c>
      <c r="C81" t="s">
        <v>153</v>
      </c>
      <c r="D81" t="s">
        <v>154</v>
      </c>
      <c r="E81" t="s">
        <v>16</v>
      </c>
      <c r="F81">
        <v>862</v>
      </c>
    </row>
    <row r="82" spans="2:6" hidden="1" x14ac:dyDescent="0.3">
      <c r="B82" s="2">
        <v>45395</v>
      </c>
      <c r="C82" t="s">
        <v>155</v>
      </c>
      <c r="D82" t="s">
        <v>156</v>
      </c>
      <c r="E82" t="s">
        <v>34</v>
      </c>
      <c r="F82">
        <v>655</v>
      </c>
    </row>
    <row r="83" spans="2:6" x14ac:dyDescent="0.3">
      <c r="B83" s="2">
        <f t="shared" ref="B83:B88" si="10">B82</f>
        <v>45395</v>
      </c>
      <c r="C83" t="s">
        <v>157</v>
      </c>
      <c r="D83" t="s">
        <v>158</v>
      </c>
      <c r="E83" t="s">
        <v>25</v>
      </c>
      <c r="F83">
        <v>728</v>
      </c>
    </row>
    <row r="84" spans="2:6" x14ac:dyDescent="0.3">
      <c r="B84" s="2">
        <f t="shared" si="10"/>
        <v>45395</v>
      </c>
      <c r="C84" t="s">
        <v>159</v>
      </c>
      <c r="D84" t="s">
        <v>160</v>
      </c>
      <c r="E84" t="s">
        <v>25</v>
      </c>
      <c r="F84">
        <v>410</v>
      </c>
    </row>
    <row r="85" spans="2:6" hidden="1" x14ac:dyDescent="0.3">
      <c r="B85" s="2">
        <f t="shared" si="10"/>
        <v>45395</v>
      </c>
      <c r="C85" t="s">
        <v>161</v>
      </c>
      <c r="D85" t="s">
        <v>162</v>
      </c>
      <c r="E85" t="s">
        <v>16</v>
      </c>
      <c r="F85">
        <v>837</v>
      </c>
    </row>
    <row r="86" spans="2:6" hidden="1" x14ac:dyDescent="0.3">
      <c r="B86" s="2">
        <f t="shared" si="10"/>
        <v>45395</v>
      </c>
      <c r="C86" t="s">
        <v>163</v>
      </c>
      <c r="D86" t="s">
        <v>164</v>
      </c>
      <c r="E86" t="s">
        <v>34</v>
      </c>
      <c r="F86">
        <v>535</v>
      </c>
    </row>
    <row r="87" spans="2:6" hidden="1" x14ac:dyDescent="0.3">
      <c r="B87" s="2">
        <f t="shared" si="10"/>
        <v>45395</v>
      </c>
      <c r="C87" t="s">
        <v>165</v>
      </c>
      <c r="D87" t="s">
        <v>166</v>
      </c>
      <c r="E87" t="s">
        <v>13</v>
      </c>
      <c r="F87">
        <v>783</v>
      </c>
    </row>
    <row r="88" spans="2:6" hidden="1" x14ac:dyDescent="0.3">
      <c r="B88" s="2">
        <f t="shared" si="10"/>
        <v>45395</v>
      </c>
      <c r="C88" t="s">
        <v>167</v>
      </c>
      <c r="D88" t="s">
        <v>168</v>
      </c>
      <c r="E88" t="s">
        <v>13</v>
      </c>
      <c r="F88">
        <v>450</v>
      </c>
    </row>
    <row r="89" spans="2:6" hidden="1" x14ac:dyDescent="0.3">
      <c r="B89" s="2">
        <v>45396</v>
      </c>
      <c r="C89" t="s">
        <v>169</v>
      </c>
      <c r="D89" t="s">
        <v>170</v>
      </c>
      <c r="E89" t="s">
        <v>16</v>
      </c>
      <c r="F89">
        <v>544</v>
      </c>
    </row>
    <row r="90" spans="2:6" hidden="1" x14ac:dyDescent="0.3">
      <c r="B90" s="2">
        <f t="shared" ref="B90:B95" si="11">B89</f>
        <v>45396</v>
      </c>
      <c r="C90" t="s">
        <v>171</v>
      </c>
      <c r="D90" t="s">
        <v>172</v>
      </c>
      <c r="E90" t="s">
        <v>13</v>
      </c>
      <c r="F90">
        <v>893</v>
      </c>
    </row>
    <row r="91" spans="2:6" hidden="1" x14ac:dyDescent="0.3">
      <c r="B91" s="2">
        <f t="shared" si="11"/>
        <v>45396</v>
      </c>
      <c r="C91" t="s">
        <v>173</v>
      </c>
      <c r="D91" t="s">
        <v>174</v>
      </c>
      <c r="E91" t="s">
        <v>13</v>
      </c>
      <c r="F91">
        <v>533</v>
      </c>
    </row>
    <row r="92" spans="2:6" hidden="1" x14ac:dyDescent="0.3">
      <c r="B92" s="2">
        <f t="shared" si="11"/>
        <v>45396</v>
      </c>
      <c r="C92" t="s">
        <v>175</v>
      </c>
      <c r="D92" t="s">
        <v>176</v>
      </c>
      <c r="E92" t="s">
        <v>13</v>
      </c>
      <c r="F92">
        <v>735</v>
      </c>
    </row>
    <row r="93" spans="2:6" hidden="1" x14ac:dyDescent="0.3">
      <c r="B93" s="2">
        <f t="shared" si="11"/>
        <v>45396</v>
      </c>
      <c r="C93" t="s">
        <v>177</v>
      </c>
      <c r="D93" t="s">
        <v>178</v>
      </c>
      <c r="E93" t="s">
        <v>16</v>
      </c>
      <c r="F93">
        <v>862</v>
      </c>
    </row>
    <row r="94" spans="2:6" hidden="1" x14ac:dyDescent="0.3">
      <c r="B94" s="2">
        <f t="shared" si="11"/>
        <v>45396</v>
      </c>
      <c r="C94" t="s">
        <v>179</v>
      </c>
      <c r="D94" t="s">
        <v>180</v>
      </c>
      <c r="E94" t="s">
        <v>16</v>
      </c>
      <c r="F94">
        <v>403</v>
      </c>
    </row>
    <row r="95" spans="2:6" hidden="1" x14ac:dyDescent="0.3">
      <c r="B95" s="2">
        <f t="shared" si="11"/>
        <v>45396</v>
      </c>
      <c r="C95" t="s">
        <v>181</v>
      </c>
      <c r="D95" t="s">
        <v>182</v>
      </c>
      <c r="E95" t="s">
        <v>16</v>
      </c>
      <c r="F95">
        <v>686</v>
      </c>
    </row>
    <row r="96" spans="2:6" x14ac:dyDescent="0.3">
      <c r="B96" s="2">
        <v>45397</v>
      </c>
      <c r="C96" t="s">
        <v>183</v>
      </c>
      <c r="D96" t="s">
        <v>184</v>
      </c>
      <c r="E96" t="s">
        <v>25</v>
      </c>
      <c r="F96">
        <v>679</v>
      </c>
    </row>
    <row r="97" spans="2:6" x14ac:dyDescent="0.3">
      <c r="B97" s="2">
        <f t="shared" ref="B97:B102" si="12">B96</f>
        <v>45397</v>
      </c>
      <c r="C97" t="s">
        <v>185</v>
      </c>
      <c r="D97" t="s">
        <v>186</v>
      </c>
      <c r="E97" t="s">
        <v>25</v>
      </c>
      <c r="F97">
        <v>760</v>
      </c>
    </row>
    <row r="98" spans="2:6" hidden="1" x14ac:dyDescent="0.3">
      <c r="B98" s="2">
        <f t="shared" si="12"/>
        <v>45397</v>
      </c>
      <c r="C98" t="s">
        <v>187</v>
      </c>
      <c r="D98" t="s">
        <v>188</v>
      </c>
      <c r="E98" t="s">
        <v>34</v>
      </c>
      <c r="F98">
        <v>405</v>
      </c>
    </row>
    <row r="99" spans="2:6" hidden="1" x14ac:dyDescent="0.3">
      <c r="B99" s="2">
        <f t="shared" si="12"/>
        <v>45397</v>
      </c>
      <c r="C99" t="s">
        <v>189</v>
      </c>
      <c r="D99" t="s">
        <v>190</v>
      </c>
      <c r="E99" t="s">
        <v>16</v>
      </c>
      <c r="F99">
        <v>719</v>
      </c>
    </row>
    <row r="100" spans="2:6" x14ac:dyDescent="0.3">
      <c r="B100" s="2">
        <f t="shared" si="12"/>
        <v>45397</v>
      </c>
      <c r="C100" t="s">
        <v>191</v>
      </c>
      <c r="D100" t="s">
        <v>192</v>
      </c>
      <c r="E100" t="s">
        <v>25</v>
      </c>
      <c r="F100">
        <v>804</v>
      </c>
    </row>
    <row r="101" spans="2:6" x14ac:dyDescent="0.3">
      <c r="B101" s="2">
        <f t="shared" si="12"/>
        <v>45397</v>
      </c>
      <c r="C101" t="s">
        <v>193</v>
      </c>
      <c r="D101" t="s">
        <v>194</v>
      </c>
      <c r="E101" t="s">
        <v>25</v>
      </c>
      <c r="F101">
        <v>660</v>
      </c>
    </row>
    <row r="102" spans="2:6" x14ac:dyDescent="0.3">
      <c r="B102" s="2">
        <f t="shared" si="12"/>
        <v>45397</v>
      </c>
      <c r="C102" t="s">
        <v>195</v>
      </c>
      <c r="D102" t="s">
        <v>196</v>
      </c>
      <c r="E102" t="s">
        <v>25</v>
      </c>
      <c r="F102">
        <v>504</v>
      </c>
    </row>
    <row r="103" spans="2:6" x14ac:dyDescent="0.3">
      <c r="B103" s="2">
        <v>45398</v>
      </c>
      <c r="C103" t="s">
        <v>197</v>
      </c>
      <c r="D103" t="s">
        <v>198</v>
      </c>
      <c r="E103" t="s">
        <v>25</v>
      </c>
      <c r="F103">
        <v>781</v>
      </c>
    </row>
    <row r="104" spans="2:6" x14ac:dyDescent="0.3">
      <c r="B104" s="2">
        <f t="shared" ref="B104:B109" si="13">B103</f>
        <v>45398</v>
      </c>
      <c r="C104" t="s">
        <v>199</v>
      </c>
      <c r="D104" t="s">
        <v>200</v>
      </c>
      <c r="E104" t="s">
        <v>25</v>
      </c>
      <c r="F104">
        <v>562</v>
      </c>
    </row>
    <row r="105" spans="2:6" x14ac:dyDescent="0.3">
      <c r="B105" s="2">
        <f t="shared" si="13"/>
        <v>45398</v>
      </c>
      <c r="C105" t="s">
        <v>201</v>
      </c>
      <c r="D105" t="s">
        <v>202</v>
      </c>
      <c r="E105" t="s">
        <v>25</v>
      </c>
      <c r="F105">
        <v>873</v>
      </c>
    </row>
    <row r="106" spans="2:6" hidden="1" x14ac:dyDescent="0.3">
      <c r="B106" s="2">
        <f t="shared" si="13"/>
        <v>45398</v>
      </c>
      <c r="C106" t="s">
        <v>203</v>
      </c>
      <c r="D106" t="s">
        <v>204</v>
      </c>
      <c r="E106" t="s">
        <v>13</v>
      </c>
      <c r="F106">
        <v>865</v>
      </c>
    </row>
    <row r="107" spans="2:6" x14ac:dyDescent="0.3">
      <c r="B107" s="2">
        <f t="shared" si="13"/>
        <v>45398</v>
      </c>
      <c r="C107" t="s">
        <v>205</v>
      </c>
      <c r="D107" t="s">
        <v>206</v>
      </c>
      <c r="E107" t="s">
        <v>25</v>
      </c>
      <c r="F107">
        <v>889</v>
      </c>
    </row>
    <row r="108" spans="2:6" x14ac:dyDescent="0.3">
      <c r="B108" s="2">
        <f t="shared" si="13"/>
        <v>45398</v>
      </c>
      <c r="C108" t="s">
        <v>207</v>
      </c>
      <c r="D108" t="s">
        <v>208</v>
      </c>
      <c r="E108" t="s">
        <v>25</v>
      </c>
      <c r="F108">
        <v>878</v>
      </c>
    </row>
    <row r="109" spans="2:6" hidden="1" x14ac:dyDescent="0.3">
      <c r="B109" s="2">
        <f t="shared" si="13"/>
        <v>45398</v>
      </c>
      <c r="C109" t="s">
        <v>209</v>
      </c>
      <c r="D109" t="s">
        <v>210</v>
      </c>
      <c r="E109" t="s">
        <v>13</v>
      </c>
      <c r="F109">
        <v>884</v>
      </c>
    </row>
    <row r="110" spans="2:6" hidden="1" x14ac:dyDescent="0.3">
      <c r="B110" s="2">
        <v>45399</v>
      </c>
      <c r="C110" t="s">
        <v>211</v>
      </c>
      <c r="D110" t="s">
        <v>212</v>
      </c>
      <c r="E110" t="s">
        <v>16</v>
      </c>
      <c r="F110">
        <v>856</v>
      </c>
    </row>
    <row r="111" spans="2:6" hidden="1" x14ac:dyDescent="0.3">
      <c r="B111" s="2">
        <f t="shared" ref="B111:B116" si="14">B110</f>
        <v>45399</v>
      </c>
      <c r="C111" t="s">
        <v>213</v>
      </c>
      <c r="D111" t="s">
        <v>214</v>
      </c>
      <c r="E111" t="s">
        <v>13</v>
      </c>
      <c r="F111">
        <v>833</v>
      </c>
    </row>
    <row r="112" spans="2:6" hidden="1" x14ac:dyDescent="0.3">
      <c r="B112" s="2">
        <f t="shared" si="14"/>
        <v>45399</v>
      </c>
      <c r="C112" t="s">
        <v>215</v>
      </c>
      <c r="D112" t="s">
        <v>216</v>
      </c>
      <c r="E112" t="s">
        <v>16</v>
      </c>
      <c r="F112">
        <v>544</v>
      </c>
    </row>
    <row r="113" spans="2:6" hidden="1" x14ac:dyDescent="0.3">
      <c r="B113" s="2">
        <f t="shared" si="14"/>
        <v>45399</v>
      </c>
      <c r="C113" t="s">
        <v>217</v>
      </c>
      <c r="D113" t="s">
        <v>218</v>
      </c>
      <c r="E113" t="s">
        <v>34</v>
      </c>
      <c r="F113">
        <v>507</v>
      </c>
    </row>
    <row r="114" spans="2:6" hidden="1" x14ac:dyDescent="0.3">
      <c r="B114" s="2">
        <f t="shared" si="14"/>
        <v>45399</v>
      </c>
      <c r="C114" t="s">
        <v>219</v>
      </c>
      <c r="D114" t="s">
        <v>220</v>
      </c>
      <c r="E114" t="s">
        <v>34</v>
      </c>
      <c r="F114">
        <v>479</v>
      </c>
    </row>
    <row r="115" spans="2:6" x14ac:dyDescent="0.3">
      <c r="B115" s="2">
        <f t="shared" si="14"/>
        <v>45399</v>
      </c>
      <c r="C115" t="s">
        <v>221</v>
      </c>
      <c r="D115" t="s">
        <v>222</v>
      </c>
      <c r="E115" t="s">
        <v>25</v>
      </c>
      <c r="F115">
        <v>758</v>
      </c>
    </row>
    <row r="116" spans="2:6" hidden="1" x14ac:dyDescent="0.3">
      <c r="B116" s="2">
        <f t="shared" si="14"/>
        <v>45399</v>
      </c>
      <c r="C116" t="s">
        <v>223</v>
      </c>
      <c r="D116" t="s">
        <v>224</v>
      </c>
      <c r="E116" t="s">
        <v>34</v>
      </c>
      <c r="F116">
        <v>551</v>
      </c>
    </row>
    <row r="117" spans="2:6" x14ac:dyDescent="0.3">
      <c r="B117" s="2">
        <v>45400</v>
      </c>
      <c r="C117" t="s">
        <v>225</v>
      </c>
      <c r="D117" t="s">
        <v>226</v>
      </c>
      <c r="E117" t="s">
        <v>25</v>
      </c>
      <c r="F117">
        <v>583</v>
      </c>
    </row>
    <row r="118" spans="2:6" hidden="1" x14ac:dyDescent="0.3">
      <c r="B118" s="2">
        <f t="shared" ref="B118:B123" si="15">B117</f>
        <v>45400</v>
      </c>
      <c r="C118" t="s">
        <v>227</v>
      </c>
      <c r="D118" t="s">
        <v>228</v>
      </c>
      <c r="E118" t="s">
        <v>13</v>
      </c>
      <c r="F118">
        <v>412</v>
      </c>
    </row>
    <row r="119" spans="2:6" x14ac:dyDescent="0.3">
      <c r="B119" s="2">
        <f t="shared" si="15"/>
        <v>45400</v>
      </c>
      <c r="C119" t="s">
        <v>229</v>
      </c>
      <c r="D119" t="s">
        <v>230</v>
      </c>
      <c r="E119" t="s">
        <v>25</v>
      </c>
      <c r="F119">
        <v>459</v>
      </c>
    </row>
    <row r="120" spans="2:6" x14ac:dyDescent="0.3">
      <c r="B120" s="2">
        <f t="shared" si="15"/>
        <v>45400</v>
      </c>
      <c r="C120" t="s">
        <v>231</v>
      </c>
      <c r="D120" t="s">
        <v>232</v>
      </c>
      <c r="E120" t="s">
        <v>25</v>
      </c>
      <c r="F120">
        <v>667</v>
      </c>
    </row>
    <row r="121" spans="2:6" hidden="1" x14ac:dyDescent="0.3">
      <c r="B121" s="2">
        <f t="shared" si="15"/>
        <v>45400</v>
      </c>
      <c r="C121" t="s">
        <v>233</v>
      </c>
      <c r="D121" t="s">
        <v>234</v>
      </c>
      <c r="E121" t="s">
        <v>16</v>
      </c>
      <c r="F121">
        <v>857</v>
      </c>
    </row>
    <row r="122" spans="2:6" x14ac:dyDescent="0.3">
      <c r="B122" s="2">
        <f t="shared" si="15"/>
        <v>45400</v>
      </c>
      <c r="C122" t="s">
        <v>235</v>
      </c>
      <c r="D122" t="s">
        <v>236</v>
      </c>
      <c r="E122" t="s">
        <v>25</v>
      </c>
      <c r="F122">
        <v>437</v>
      </c>
    </row>
    <row r="123" spans="2:6" x14ac:dyDescent="0.3">
      <c r="B123" s="2">
        <f t="shared" si="15"/>
        <v>45400</v>
      </c>
      <c r="C123" t="s">
        <v>237</v>
      </c>
      <c r="D123" t="s">
        <v>238</v>
      </c>
      <c r="E123" t="s">
        <v>25</v>
      </c>
      <c r="F123">
        <v>698</v>
      </c>
    </row>
    <row r="124" spans="2:6" x14ac:dyDescent="0.3">
      <c r="B124" s="2">
        <v>45401</v>
      </c>
      <c r="C124" t="s">
        <v>239</v>
      </c>
      <c r="D124" t="s">
        <v>240</v>
      </c>
      <c r="E124" t="s">
        <v>25</v>
      </c>
      <c r="F124">
        <v>425</v>
      </c>
    </row>
    <row r="125" spans="2:6" x14ac:dyDescent="0.3">
      <c r="B125" s="2">
        <f t="shared" ref="B125:B130" si="16">B124</f>
        <v>45401</v>
      </c>
      <c r="C125" t="s">
        <v>241</v>
      </c>
      <c r="D125" t="s">
        <v>242</v>
      </c>
      <c r="E125" t="s">
        <v>25</v>
      </c>
      <c r="F125">
        <v>585</v>
      </c>
    </row>
    <row r="126" spans="2:6" x14ac:dyDescent="0.3">
      <c r="B126" s="2">
        <f t="shared" si="16"/>
        <v>45401</v>
      </c>
      <c r="C126" t="s">
        <v>243</v>
      </c>
      <c r="D126" t="s">
        <v>244</v>
      </c>
      <c r="E126" t="s">
        <v>25</v>
      </c>
      <c r="F126">
        <v>438</v>
      </c>
    </row>
    <row r="127" spans="2:6" hidden="1" x14ac:dyDescent="0.3">
      <c r="B127" s="2">
        <f t="shared" si="16"/>
        <v>45401</v>
      </c>
      <c r="C127" t="s">
        <v>245</v>
      </c>
      <c r="D127" t="s">
        <v>246</v>
      </c>
      <c r="E127" t="s">
        <v>16</v>
      </c>
      <c r="F127">
        <v>493</v>
      </c>
    </row>
    <row r="128" spans="2:6" x14ac:dyDescent="0.3">
      <c r="B128" s="2">
        <f t="shared" si="16"/>
        <v>45401</v>
      </c>
      <c r="C128" t="s">
        <v>247</v>
      </c>
      <c r="D128" t="s">
        <v>248</v>
      </c>
      <c r="E128" t="s">
        <v>25</v>
      </c>
      <c r="F128">
        <v>471</v>
      </c>
    </row>
    <row r="129" spans="2:6" x14ac:dyDescent="0.3">
      <c r="B129" s="2">
        <f t="shared" si="16"/>
        <v>45401</v>
      </c>
      <c r="C129" t="s">
        <v>249</v>
      </c>
      <c r="D129" t="s">
        <v>250</v>
      </c>
      <c r="E129" t="s">
        <v>25</v>
      </c>
      <c r="F129">
        <v>538</v>
      </c>
    </row>
    <row r="130" spans="2:6" hidden="1" x14ac:dyDescent="0.3">
      <c r="B130" s="2">
        <f t="shared" si="16"/>
        <v>45401</v>
      </c>
      <c r="C130" t="s">
        <v>251</v>
      </c>
      <c r="D130" t="s">
        <v>252</v>
      </c>
      <c r="E130" t="s">
        <v>16</v>
      </c>
      <c r="F130">
        <v>674</v>
      </c>
    </row>
    <row r="131" spans="2:6" x14ac:dyDescent="0.3">
      <c r="B131" s="2">
        <v>45402</v>
      </c>
      <c r="C131" t="s">
        <v>253</v>
      </c>
      <c r="D131" t="s">
        <v>254</v>
      </c>
      <c r="E131" t="s">
        <v>25</v>
      </c>
      <c r="F131">
        <v>722</v>
      </c>
    </row>
    <row r="132" spans="2:6" x14ac:dyDescent="0.3">
      <c r="B132" s="2">
        <f t="shared" ref="B132:B137" si="17">B131</f>
        <v>45402</v>
      </c>
      <c r="C132" t="s">
        <v>255</v>
      </c>
      <c r="D132" t="s">
        <v>256</v>
      </c>
      <c r="E132" t="s">
        <v>25</v>
      </c>
      <c r="F132">
        <v>534</v>
      </c>
    </row>
    <row r="133" spans="2:6" hidden="1" x14ac:dyDescent="0.3">
      <c r="B133" s="2">
        <f t="shared" si="17"/>
        <v>45402</v>
      </c>
      <c r="C133" t="s">
        <v>257</v>
      </c>
      <c r="D133" t="s">
        <v>258</v>
      </c>
      <c r="E133" t="s">
        <v>34</v>
      </c>
      <c r="F133">
        <v>837</v>
      </c>
    </row>
    <row r="134" spans="2:6" x14ac:dyDescent="0.3">
      <c r="B134" s="2">
        <f t="shared" si="17"/>
        <v>45402</v>
      </c>
      <c r="C134" t="s">
        <v>259</v>
      </c>
      <c r="D134" t="s">
        <v>260</v>
      </c>
      <c r="E134" t="s">
        <v>25</v>
      </c>
      <c r="F134">
        <v>770</v>
      </c>
    </row>
    <row r="135" spans="2:6" hidden="1" x14ac:dyDescent="0.3">
      <c r="B135" s="2">
        <f t="shared" si="17"/>
        <v>45402</v>
      </c>
      <c r="C135" t="s">
        <v>261</v>
      </c>
      <c r="D135" t="s">
        <v>262</v>
      </c>
      <c r="E135" t="s">
        <v>16</v>
      </c>
      <c r="F135">
        <v>683</v>
      </c>
    </row>
    <row r="136" spans="2:6" x14ac:dyDescent="0.3">
      <c r="B136" s="2">
        <f t="shared" si="17"/>
        <v>45402</v>
      </c>
      <c r="C136" t="s">
        <v>263</v>
      </c>
      <c r="D136" t="s">
        <v>264</v>
      </c>
      <c r="E136" t="s">
        <v>25</v>
      </c>
      <c r="F136">
        <v>510</v>
      </c>
    </row>
    <row r="137" spans="2:6" x14ac:dyDescent="0.3">
      <c r="B137" s="2">
        <f t="shared" si="17"/>
        <v>45402</v>
      </c>
      <c r="C137" t="s">
        <v>265</v>
      </c>
      <c r="D137" t="s">
        <v>266</v>
      </c>
      <c r="E137" t="s">
        <v>25</v>
      </c>
      <c r="F137">
        <v>890</v>
      </c>
    </row>
    <row r="138" spans="2:6" x14ac:dyDescent="0.3">
      <c r="B138" s="2">
        <v>45403</v>
      </c>
      <c r="C138" t="s">
        <v>267</v>
      </c>
      <c r="D138" t="s">
        <v>268</v>
      </c>
      <c r="E138" t="s">
        <v>25</v>
      </c>
      <c r="F138">
        <v>900</v>
      </c>
    </row>
    <row r="139" spans="2:6" hidden="1" x14ac:dyDescent="0.3">
      <c r="B139" s="2">
        <f t="shared" ref="B139:B144" si="18">B138</f>
        <v>45403</v>
      </c>
      <c r="C139" t="s">
        <v>269</v>
      </c>
      <c r="D139" t="s">
        <v>270</v>
      </c>
      <c r="E139" t="s">
        <v>16</v>
      </c>
      <c r="F139">
        <v>731</v>
      </c>
    </row>
    <row r="140" spans="2:6" hidden="1" x14ac:dyDescent="0.3">
      <c r="B140" s="2">
        <f t="shared" si="18"/>
        <v>45403</v>
      </c>
      <c r="C140" t="s">
        <v>271</v>
      </c>
      <c r="D140" t="s">
        <v>272</v>
      </c>
      <c r="E140" t="s">
        <v>34</v>
      </c>
      <c r="F140">
        <v>702</v>
      </c>
    </row>
    <row r="141" spans="2:6" x14ac:dyDescent="0.3">
      <c r="B141" s="2">
        <f t="shared" si="18"/>
        <v>45403</v>
      </c>
      <c r="C141" t="s">
        <v>273</v>
      </c>
      <c r="D141" t="s">
        <v>274</v>
      </c>
      <c r="E141" t="s">
        <v>25</v>
      </c>
      <c r="F141">
        <v>655</v>
      </c>
    </row>
    <row r="142" spans="2:6" hidden="1" x14ac:dyDescent="0.3">
      <c r="B142" s="2">
        <f t="shared" si="18"/>
        <v>45403</v>
      </c>
      <c r="C142" t="s">
        <v>275</v>
      </c>
      <c r="D142" t="s">
        <v>276</v>
      </c>
      <c r="E142" t="s">
        <v>13</v>
      </c>
      <c r="F142">
        <v>579</v>
      </c>
    </row>
    <row r="143" spans="2:6" hidden="1" x14ac:dyDescent="0.3">
      <c r="B143" s="2">
        <f t="shared" si="18"/>
        <v>45403</v>
      </c>
      <c r="C143" t="s">
        <v>277</v>
      </c>
      <c r="D143" t="s">
        <v>278</v>
      </c>
      <c r="E143" t="s">
        <v>34</v>
      </c>
      <c r="F143">
        <v>564</v>
      </c>
    </row>
    <row r="144" spans="2:6" hidden="1" x14ac:dyDescent="0.3">
      <c r="B144" s="2">
        <f t="shared" si="18"/>
        <v>45403</v>
      </c>
      <c r="C144" t="s">
        <v>279</v>
      </c>
      <c r="D144" t="s">
        <v>280</v>
      </c>
      <c r="E144" t="s">
        <v>16</v>
      </c>
      <c r="F144">
        <v>575</v>
      </c>
    </row>
    <row r="145" spans="2:6" hidden="1" x14ac:dyDescent="0.3">
      <c r="B145" s="2">
        <v>45404</v>
      </c>
      <c r="C145" t="s">
        <v>281</v>
      </c>
      <c r="D145" t="s">
        <v>282</v>
      </c>
      <c r="E145" t="s">
        <v>34</v>
      </c>
      <c r="F145">
        <v>509</v>
      </c>
    </row>
    <row r="146" spans="2:6" hidden="1" x14ac:dyDescent="0.3">
      <c r="B146" s="2">
        <f t="shared" ref="B146:B151" si="19">B145</f>
        <v>45404</v>
      </c>
      <c r="C146" t="s">
        <v>283</v>
      </c>
      <c r="D146" t="s">
        <v>284</v>
      </c>
      <c r="E146" t="s">
        <v>16</v>
      </c>
      <c r="F146">
        <v>686</v>
      </c>
    </row>
    <row r="147" spans="2:6" hidden="1" x14ac:dyDescent="0.3">
      <c r="B147" s="2">
        <f t="shared" si="19"/>
        <v>45404</v>
      </c>
      <c r="C147" t="s">
        <v>285</v>
      </c>
      <c r="D147" t="s">
        <v>286</v>
      </c>
      <c r="E147" t="s">
        <v>16</v>
      </c>
      <c r="F147">
        <v>701</v>
      </c>
    </row>
    <row r="148" spans="2:6" hidden="1" x14ac:dyDescent="0.3">
      <c r="B148" s="2">
        <f t="shared" si="19"/>
        <v>45404</v>
      </c>
      <c r="C148" t="s">
        <v>287</v>
      </c>
      <c r="D148" t="s">
        <v>288</v>
      </c>
      <c r="E148" t="s">
        <v>34</v>
      </c>
      <c r="F148">
        <v>900</v>
      </c>
    </row>
    <row r="149" spans="2:6" hidden="1" x14ac:dyDescent="0.3">
      <c r="B149" s="2">
        <f t="shared" si="19"/>
        <v>45404</v>
      </c>
      <c r="C149" t="s">
        <v>289</v>
      </c>
      <c r="D149" t="s">
        <v>290</v>
      </c>
      <c r="E149" t="s">
        <v>16</v>
      </c>
      <c r="F149">
        <v>429</v>
      </c>
    </row>
    <row r="150" spans="2:6" x14ac:dyDescent="0.3">
      <c r="B150" s="2">
        <f t="shared" si="19"/>
        <v>45404</v>
      </c>
      <c r="C150" t="s">
        <v>291</v>
      </c>
      <c r="D150" t="s">
        <v>292</v>
      </c>
      <c r="E150" t="s">
        <v>25</v>
      </c>
      <c r="F150">
        <v>833</v>
      </c>
    </row>
    <row r="151" spans="2:6" x14ac:dyDescent="0.3">
      <c r="B151" s="2">
        <f t="shared" si="19"/>
        <v>45404</v>
      </c>
      <c r="C151" t="s">
        <v>293</v>
      </c>
      <c r="D151" t="s">
        <v>294</v>
      </c>
      <c r="E151" t="s">
        <v>25</v>
      </c>
      <c r="F151">
        <v>464</v>
      </c>
    </row>
    <row r="152" spans="2:6" hidden="1" x14ac:dyDescent="0.3">
      <c r="B152" s="2">
        <v>45405</v>
      </c>
      <c r="C152" t="s">
        <v>295</v>
      </c>
      <c r="D152" t="s">
        <v>296</v>
      </c>
      <c r="E152" t="s">
        <v>16</v>
      </c>
      <c r="F152">
        <v>696</v>
      </c>
    </row>
    <row r="153" spans="2:6" hidden="1" x14ac:dyDescent="0.3">
      <c r="B153" s="2">
        <f t="shared" ref="B153:B158" si="20">B152</f>
        <v>45405</v>
      </c>
      <c r="C153" t="s">
        <v>297</v>
      </c>
      <c r="D153" t="s">
        <v>298</v>
      </c>
      <c r="E153" t="s">
        <v>16</v>
      </c>
      <c r="F153">
        <v>720</v>
      </c>
    </row>
    <row r="154" spans="2:6" hidden="1" x14ac:dyDescent="0.3">
      <c r="B154" s="2">
        <f t="shared" si="20"/>
        <v>45405</v>
      </c>
      <c r="C154" t="s">
        <v>299</v>
      </c>
      <c r="D154" t="s">
        <v>300</v>
      </c>
      <c r="E154" t="s">
        <v>34</v>
      </c>
      <c r="F154">
        <v>696</v>
      </c>
    </row>
    <row r="155" spans="2:6" hidden="1" x14ac:dyDescent="0.3">
      <c r="B155" s="2">
        <f t="shared" si="20"/>
        <v>45405</v>
      </c>
      <c r="C155" t="s">
        <v>301</v>
      </c>
      <c r="D155" t="s">
        <v>302</v>
      </c>
      <c r="E155" t="s">
        <v>13</v>
      </c>
      <c r="F155">
        <v>787</v>
      </c>
    </row>
    <row r="156" spans="2:6" hidden="1" x14ac:dyDescent="0.3">
      <c r="B156" s="2">
        <f t="shared" si="20"/>
        <v>45405</v>
      </c>
      <c r="C156" t="s">
        <v>303</v>
      </c>
      <c r="D156" t="s">
        <v>304</v>
      </c>
      <c r="E156" t="s">
        <v>13</v>
      </c>
      <c r="F156">
        <v>489</v>
      </c>
    </row>
    <row r="157" spans="2:6" x14ac:dyDescent="0.3">
      <c r="B157" s="2">
        <f t="shared" si="20"/>
        <v>45405</v>
      </c>
      <c r="C157" t="s">
        <v>305</v>
      </c>
      <c r="D157" t="s">
        <v>306</v>
      </c>
      <c r="E157" t="s">
        <v>25</v>
      </c>
      <c r="F157">
        <v>537</v>
      </c>
    </row>
    <row r="158" spans="2:6" hidden="1" x14ac:dyDescent="0.3">
      <c r="B158" s="2">
        <f t="shared" si="20"/>
        <v>45405</v>
      </c>
      <c r="C158" t="s">
        <v>307</v>
      </c>
      <c r="D158" t="s">
        <v>308</v>
      </c>
      <c r="E158" t="s">
        <v>34</v>
      </c>
      <c r="F158">
        <v>739</v>
      </c>
    </row>
    <row r="159" spans="2:6" hidden="1" x14ac:dyDescent="0.3">
      <c r="B159" s="2">
        <v>45406</v>
      </c>
      <c r="C159" t="s">
        <v>309</v>
      </c>
      <c r="D159" t="s">
        <v>310</v>
      </c>
      <c r="E159" t="s">
        <v>13</v>
      </c>
      <c r="F159">
        <v>525</v>
      </c>
    </row>
    <row r="160" spans="2:6" hidden="1" x14ac:dyDescent="0.3">
      <c r="B160" s="2">
        <f t="shared" ref="B160:B165" si="21">B159</f>
        <v>45406</v>
      </c>
      <c r="C160" t="s">
        <v>311</v>
      </c>
      <c r="D160" t="s">
        <v>312</v>
      </c>
      <c r="E160" t="s">
        <v>16</v>
      </c>
      <c r="F160">
        <v>790</v>
      </c>
    </row>
    <row r="161" spans="2:6" hidden="1" x14ac:dyDescent="0.3">
      <c r="B161" s="2">
        <f t="shared" si="21"/>
        <v>45406</v>
      </c>
      <c r="C161" t="s">
        <v>313</v>
      </c>
      <c r="D161" t="s">
        <v>314</v>
      </c>
      <c r="E161" t="s">
        <v>13</v>
      </c>
      <c r="F161">
        <v>411</v>
      </c>
    </row>
    <row r="162" spans="2:6" hidden="1" x14ac:dyDescent="0.3">
      <c r="B162" s="2">
        <f t="shared" si="21"/>
        <v>45406</v>
      </c>
      <c r="C162" t="s">
        <v>315</v>
      </c>
      <c r="D162" t="s">
        <v>316</v>
      </c>
      <c r="E162" t="s">
        <v>13</v>
      </c>
      <c r="F162">
        <v>823</v>
      </c>
    </row>
    <row r="163" spans="2:6" hidden="1" x14ac:dyDescent="0.3">
      <c r="B163" s="2">
        <f t="shared" si="21"/>
        <v>45406</v>
      </c>
      <c r="C163" t="s">
        <v>317</v>
      </c>
      <c r="D163" t="s">
        <v>318</v>
      </c>
      <c r="E163" t="s">
        <v>13</v>
      </c>
      <c r="F163">
        <v>878</v>
      </c>
    </row>
    <row r="164" spans="2:6" hidden="1" x14ac:dyDescent="0.3">
      <c r="B164" s="2">
        <f t="shared" si="21"/>
        <v>45406</v>
      </c>
      <c r="C164" t="s">
        <v>319</v>
      </c>
      <c r="D164" t="s">
        <v>320</v>
      </c>
      <c r="E164" t="s">
        <v>34</v>
      </c>
      <c r="F164">
        <v>496</v>
      </c>
    </row>
    <row r="165" spans="2:6" hidden="1" x14ac:dyDescent="0.3">
      <c r="B165" s="2">
        <f t="shared" si="21"/>
        <v>45406</v>
      </c>
      <c r="C165" t="s">
        <v>321</v>
      </c>
      <c r="D165" t="s">
        <v>322</v>
      </c>
      <c r="E165" t="s">
        <v>16</v>
      </c>
      <c r="F165">
        <v>828</v>
      </c>
    </row>
    <row r="166" spans="2:6" hidden="1" x14ac:dyDescent="0.3">
      <c r="B166" s="2">
        <v>45407</v>
      </c>
      <c r="C166" t="s">
        <v>323</v>
      </c>
      <c r="D166" t="s">
        <v>324</v>
      </c>
      <c r="E166" t="s">
        <v>13</v>
      </c>
      <c r="F166">
        <v>602</v>
      </c>
    </row>
    <row r="167" spans="2:6" hidden="1" x14ac:dyDescent="0.3">
      <c r="B167" s="2">
        <f t="shared" ref="B167:B172" si="22">B166</f>
        <v>45407</v>
      </c>
      <c r="C167" t="s">
        <v>325</v>
      </c>
      <c r="D167" t="s">
        <v>326</v>
      </c>
      <c r="E167" t="s">
        <v>13</v>
      </c>
      <c r="F167">
        <v>638</v>
      </c>
    </row>
    <row r="168" spans="2:6" hidden="1" x14ac:dyDescent="0.3">
      <c r="B168" s="2">
        <f t="shared" si="22"/>
        <v>45407</v>
      </c>
      <c r="C168" t="s">
        <v>327</v>
      </c>
      <c r="D168" t="s">
        <v>328</v>
      </c>
      <c r="E168" t="s">
        <v>34</v>
      </c>
      <c r="F168">
        <v>871</v>
      </c>
    </row>
    <row r="169" spans="2:6" hidden="1" x14ac:dyDescent="0.3">
      <c r="B169" s="2">
        <f t="shared" si="22"/>
        <v>45407</v>
      </c>
      <c r="C169" t="s">
        <v>329</v>
      </c>
      <c r="D169" t="s">
        <v>330</v>
      </c>
      <c r="E169" t="s">
        <v>16</v>
      </c>
      <c r="F169">
        <v>623</v>
      </c>
    </row>
    <row r="170" spans="2:6" hidden="1" x14ac:dyDescent="0.3">
      <c r="B170" s="2">
        <f t="shared" si="22"/>
        <v>45407</v>
      </c>
      <c r="C170" t="s">
        <v>331</v>
      </c>
      <c r="D170" t="s">
        <v>332</v>
      </c>
      <c r="E170" t="s">
        <v>13</v>
      </c>
      <c r="F170">
        <v>641</v>
      </c>
    </row>
    <row r="171" spans="2:6" hidden="1" x14ac:dyDescent="0.3">
      <c r="B171" s="2">
        <f t="shared" si="22"/>
        <v>45407</v>
      </c>
      <c r="C171" t="s">
        <v>333</v>
      </c>
      <c r="D171" t="s">
        <v>334</v>
      </c>
      <c r="E171" t="s">
        <v>13</v>
      </c>
      <c r="F171">
        <v>711</v>
      </c>
    </row>
    <row r="172" spans="2:6" hidden="1" x14ac:dyDescent="0.3">
      <c r="B172" s="2">
        <f t="shared" si="22"/>
        <v>45407</v>
      </c>
      <c r="C172" t="s">
        <v>335</v>
      </c>
      <c r="D172" t="s">
        <v>336</v>
      </c>
      <c r="E172" t="s">
        <v>34</v>
      </c>
      <c r="F172">
        <v>525</v>
      </c>
    </row>
    <row r="173" spans="2:6" hidden="1" x14ac:dyDescent="0.3">
      <c r="B173" s="2">
        <v>45408</v>
      </c>
      <c r="C173" t="s">
        <v>337</v>
      </c>
      <c r="D173" t="s">
        <v>338</v>
      </c>
      <c r="E173" t="s">
        <v>34</v>
      </c>
      <c r="F173">
        <v>850</v>
      </c>
    </row>
    <row r="174" spans="2:6" hidden="1" x14ac:dyDescent="0.3">
      <c r="B174" s="2">
        <f t="shared" ref="B174:B179" si="23">B173</f>
        <v>45408</v>
      </c>
      <c r="C174" t="s">
        <v>339</v>
      </c>
      <c r="D174" t="s">
        <v>340</v>
      </c>
      <c r="E174" t="s">
        <v>34</v>
      </c>
      <c r="F174">
        <v>869</v>
      </c>
    </row>
    <row r="175" spans="2:6" hidden="1" x14ac:dyDescent="0.3">
      <c r="B175" s="2">
        <f t="shared" si="23"/>
        <v>45408</v>
      </c>
      <c r="C175" t="s">
        <v>341</v>
      </c>
      <c r="D175" t="s">
        <v>342</v>
      </c>
      <c r="E175" t="s">
        <v>34</v>
      </c>
      <c r="F175">
        <v>591</v>
      </c>
    </row>
    <row r="176" spans="2:6" x14ac:dyDescent="0.3">
      <c r="B176" s="2">
        <f t="shared" si="23"/>
        <v>45408</v>
      </c>
      <c r="C176" t="s">
        <v>343</v>
      </c>
      <c r="D176" t="s">
        <v>344</v>
      </c>
      <c r="E176" t="s">
        <v>25</v>
      </c>
      <c r="F176">
        <v>899</v>
      </c>
    </row>
    <row r="177" spans="2:6" hidden="1" x14ac:dyDescent="0.3">
      <c r="B177" s="2">
        <f t="shared" si="23"/>
        <v>45408</v>
      </c>
      <c r="C177" t="s">
        <v>345</v>
      </c>
      <c r="D177" t="s">
        <v>346</v>
      </c>
      <c r="E177" t="s">
        <v>13</v>
      </c>
      <c r="F177">
        <v>429</v>
      </c>
    </row>
    <row r="178" spans="2:6" x14ac:dyDescent="0.3">
      <c r="B178" s="2">
        <f t="shared" si="23"/>
        <v>45408</v>
      </c>
      <c r="C178" t="s">
        <v>347</v>
      </c>
      <c r="D178" t="s">
        <v>348</v>
      </c>
      <c r="E178" t="s">
        <v>25</v>
      </c>
      <c r="F178">
        <v>443</v>
      </c>
    </row>
    <row r="179" spans="2:6" hidden="1" x14ac:dyDescent="0.3">
      <c r="B179" s="2">
        <f t="shared" si="23"/>
        <v>45408</v>
      </c>
      <c r="C179" t="s">
        <v>349</v>
      </c>
      <c r="D179" t="s">
        <v>350</v>
      </c>
      <c r="E179" t="s">
        <v>13</v>
      </c>
      <c r="F179">
        <v>774</v>
      </c>
    </row>
    <row r="180" spans="2:6" hidden="1" x14ac:dyDescent="0.3">
      <c r="B180" s="2">
        <v>45409</v>
      </c>
      <c r="C180" t="s">
        <v>351</v>
      </c>
      <c r="D180" t="s">
        <v>352</v>
      </c>
      <c r="E180" t="s">
        <v>34</v>
      </c>
      <c r="F180">
        <v>753</v>
      </c>
    </row>
    <row r="181" spans="2:6" hidden="1" x14ac:dyDescent="0.3">
      <c r="B181" s="2">
        <f t="shared" ref="B181:B186" si="24">B180</f>
        <v>45409</v>
      </c>
      <c r="C181" t="s">
        <v>353</v>
      </c>
      <c r="D181" t="s">
        <v>354</v>
      </c>
      <c r="E181" t="s">
        <v>34</v>
      </c>
      <c r="F181">
        <v>476</v>
      </c>
    </row>
    <row r="182" spans="2:6" hidden="1" x14ac:dyDescent="0.3">
      <c r="B182" s="2">
        <f t="shared" si="24"/>
        <v>45409</v>
      </c>
      <c r="C182" t="s">
        <v>355</v>
      </c>
      <c r="D182" t="s">
        <v>356</v>
      </c>
      <c r="E182" t="s">
        <v>34</v>
      </c>
      <c r="F182">
        <v>740</v>
      </c>
    </row>
    <row r="183" spans="2:6" x14ac:dyDescent="0.3">
      <c r="B183" s="2">
        <f t="shared" si="24"/>
        <v>45409</v>
      </c>
      <c r="C183" t="s">
        <v>357</v>
      </c>
      <c r="D183" t="s">
        <v>358</v>
      </c>
      <c r="E183" t="s">
        <v>25</v>
      </c>
      <c r="F183">
        <v>633</v>
      </c>
    </row>
    <row r="184" spans="2:6" x14ac:dyDescent="0.3">
      <c r="B184" s="2">
        <f t="shared" si="24"/>
        <v>45409</v>
      </c>
      <c r="C184" t="s">
        <v>359</v>
      </c>
      <c r="D184" t="s">
        <v>360</v>
      </c>
      <c r="E184" t="s">
        <v>25</v>
      </c>
      <c r="F184">
        <v>466</v>
      </c>
    </row>
    <row r="185" spans="2:6" x14ac:dyDescent="0.3">
      <c r="B185" s="2">
        <f t="shared" si="24"/>
        <v>45409</v>
      </c>
      <c r="C185" t="s">
        <v>361</v>
      </c>
      <c r="D185" t="s">
        <v>362</v>
      </c>
      <c r="E185" t="s">
        <v>25</v>
      </c>
      <c r="F185">
        <v>553</v>
      </c>
    </row>
    <row r="186" spans="2:6" hidden="1" x14ac:dyDescent="0.3">
      <c r="B186" s="2">
        <f t="shared" si="24"/>
        <v>45409</v>
      </c>
      <c r="C186" t="s">
        <v>363</v>
      </c>
      <c r="D186" t="s">
        <v>364</v>
      </c>
      <c r="E186" t="s">
        <v>16</v>
      </c>
      <c r="F186">
        <v>464</v>
      </c>
    </row>
    <row r="187" spans="2:6" hidden="1" x14ac:dyDescent="0.3">
      <c r="B187" s="2">
        <v>45410</v>
      </c>
      <c r="C187" t="s">
        <v>365</v>
      </c>
      <c r="D187" t="s">
        <v>366</v>
      </c>
      <c r="E187" t="s">
        <v>16</v>
      </c>
      <c r="F187">
        <v>506</v>
      </c>
    </row>
    <row r="188" spans="2:6" hidden="1" x14ac:dyDescent="0.3">
      <c r="B188" s="2">
        <f t="shared" ref="B188:B193" si="25">B187</f>
        <v>45410</v>
      </c>
      <c r="C188" t="s">
        <v>367</v>
      </c>
      <c r="D188" t="s">
        <v>368</v>
      </c>
      <c r="E188" t="s">
        <v>13</v>
      </c>
      <c r="F188">
        <v>474</v>
      </c>
    </row>
    <row r="189" spans="2:6" hidden="1" x14ac:dyDescent="0.3">
      <c r="B189" s="2">
        <f t="shared" si="25"/>
        <v>45410</v>
      </c>
      <c r="C189" t="s">
        <v>369</v>
      </c>
      <c r="D189" t="s">
        <v>370</v>
      </c>
      <c r="E189" t="s">
        <v>34</v>
      </c>
      <c r="F189">
        <v>857</v>
      </c>
    </row>
    <row r="190" spans="2:6" hidden="1" x14ac:dyDescent="0.3">
      <c r="B190" s="2">
        <f t="shared" si="25"/>
        <v>45410</v>
      </c>
      <c r="C190" t="s">
        <v>371</v>
      </c>
      <c r="D190" t="s">
        <v>372</v>
      </c>
      <c r="E190" t="s">
        <v>16</v>
      </c>
      <c r="F190">
        <v>487</v>
      </c>
    </row>
    <row r="191" spans="2:6" hidden="1" x14ac:dyDescent="0.3">
      <c r="B191" s="2">
        <f t="shared" si="25"/>
        <v>45410</v>
      </c>
      <c r="C191" t="s">
        <v>373</v>
      </c>
      <c r="D191" t="s">
        <v>374</v>
      </c>
      <c r="E191" t="s">
        <v>13</v>
      </c>
      <c r="F191">
        <v>589</v>
      </c>
    </row>
    <row r="192" spans="2:6" hidden="1" x14ac:dyDescent="0.3">
      <c r="B192" s="2">
        <f t="shared" si="25"/>
        <v>45410</v>
      </c>
      <c r="C192" t="s">
        <v>375</v>
      </c>
      <c r="D192" t="s">
        <v>376</v>
      </c>
      <c r="E192" t="s">
        <v>13</v>
      </c>
      <c r="F192">
        <v>586</v>
      </c>
    </row>
    <row r="193" spans="2:6" hidden="1" x14ac:dyDescent="0.3">
      <c r="B193" s="2">
        <f t="shared" si="25"/>
        <v>45410</v>
      </c>
      <c r="C193" t="s">
        <v>377</v>
      </c>
      <c r="D193" t="s">
        <v>378</v>
      </c>
      <c r="E193" t="s">
        <v>16</v>
      </c>
      <c r="F193">
        <v>896</v>
      </c>
    </row>
    <row r="194" spans="2:6" hidden="1" x14ac:dyDescent="0.3">
      <c r="B194" s="2">
        <v>45411</v>
      </c>
      <c r="C194" t="s">
        <v>379</v>
      </c>
      <c r="D194" t="s">
        <v>380</v>
      </c>
      <c r="E194" t="s">
        <v>16</v>
      </c>
      <c r="F194">
        <v>513</v>
      </c>
    </row>
    <row r="195" spans="2:6" hidden="1" x14ac:dyDescent="0.3">
      <c r="B195" s="2">
        <f t="shared" ref="B195:B200" si="26">B194</f>
        <v>45411</v>
      </c>
      <c r="C195" t="s">
        <v>381</v>
      </c>
      <c r="D195" t="s">
        <v>382</v>
      </c>
      <c r="E195" t="s">
        <v>13</v>
      </c>
      <c r="F195">
        <v>818</v>
      </c>
    </row>
    <row r="196" spans="2:6" hidden="1" x14ac:dyDescent="0.3">
      <c r="B196" s="2">
        <f t="shared" si="26"/>
        <v>45411</v>
      </c>
      <c r="C196" t="s">
        <v>383</v>
      </c>
      <c r="D196" t="s">
        <v>384</v>
      </c>
      <c r="E196" t="s">
        <v>34</v>
      </c>
      <c r="F196">
        <v>438</v>
      </c>
    </row>
    <row r="197" spans="2:6" hidden="1" x14ac:dyDescent="0.3">
      <c r="B197" s="2">
        <f t="shared" si="26"/>
        <v>45411</v>
      </c>
      <c r="C197" t="s">
        <v>385</v>
      </c>
      <c r="D197" t="s">
        <v>386</v>
      </c>
      <c r="E197" t="s">
        <v>16</v>
      </c>
      <c r="F197">
        <v>884</v>
      </c>
    </row>
    <row r="198" spans="2:6" hidden="1" x14ac:dyDescent="0.3">
      <c r="B198" s="2">
        <f t="shared" si="26"/>
        <v>45411</v>
      </c>
      <c r="C198" t="s">
        <v>387</v>
      </c>
      <c r="D198" t="s">
        <v>388</v>
      </c>
      <c r="E198" t="s">
        <v>16</v>
      </c>
      <c r="F198">
        <v>573</v>
      </c>
    </row>
    <row r="199" spans="2:6" hidden="1" x14ac:dyDescent="0.3">
      <c r="B199" s="2">
        <f t="shared" si="26"/>
        <v>45411</v>
      </c>
      <c r="C199" t="s">
        <v>389</v>
      </c>
      <c r="D199" t="s">
        <v>390</v>
      </c>
      <c r="E199" t="s">
        <v>13</v>
      </c>
      <c r="F199">
        <v>652</v>
      </c>
    </row>
    <row r="200" spans="2:6" hidden="1" x14ac:dyDescent="0.3">
      <c r="B200" s="2">
        <f t="shared" si="26"/>
        <v>45411</v>
      </c>
      <c r="C200" t="s">
        <v>391</v>
      </c>
      <c r="D200" t="s">
        <v>392</v>
      </c>
      <c r="E200" t="s">
        <v>34</v>
      </c>
      <c r="F200">
        <v>545</v>
      </c>
    </row>
    <row r="201" spans="2:6" x14ac:dyDescent="0.3">
      <c r="B201" s="2">
        <v>45412</v>
      </c>
      <c r="C201" t="s">
        <v>393</v>
      </c>
      <c r="D201" t="s">
        <v>394</v>
      </c>
      <c r="E201" t="s">
        <v>25</v>
      </c>
      <c r="F201">
        <v>496</v>
      </c>
    </row>
    <row r="203" spans="2:6" x14ac:dyDescent="0.3">
      <c r="B203" t="s">
        <v>395</v>
      </c>
      <c r="F203">
        <f>SUM(F11:F202)</f>
        <v>123535</v>
      </c>
    </row>
  </sheetData>
  <mergeCells count="3">
    <mergeCell ref="C2:L2"/>
    <mergeCell ref="C3:L3"/>
    <mergeCell ref="C1:P1"/>
  </mergeCells>
  <pageMargins left="0.7" right="0.7" top="0.75" bottom="0.75" header="0.3" footer="0.3"/>
  <pageSetup orientation="portrait" r:id="rId1"/>
  <ignoredErrors>
    <ignoredError sqref="D11:D201" numberStoredAsText="1"/>
  </ignoredErrors>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3:I7"/>
  <sheetViews>
    <sheetView workbookViewId="0">
      <selection activeCell="D7" sqref="D7"/>
    </sheetView>
  </sheetViews>
  <sheetFormatPr defaultRowHeight="14.4" x14ac:dyDescent="0.3"/>
  <cols>
    <col min="4" max="4" width="11.88671875" customWidth="1"/>
    <col min="5" max="7" width="13.6640625" customWidth="1"/>
    <col min="8" max="8" width="17.6640625" customWidth="1"/>
    <col min="9" max="9" width="13.6640625" customWidth="1"/>
  </cols>
  <sheetData>
    <row r="3" spans="1:9" x14ac:dyDescent="0.3">
      <c r="A3" s="24" t="s">
        <v>396</v>
      </c>
      <c r="B3" s="24"/>
      <c r="C3" s="24"/>
      <c r="D3" s="19"/>
    </row>
    <row r="6" spans="1:9" x14ac:dyDescent="0.3">
      <c r="E6" s="15" t="s">
        <v>3</v>
      </c>
      <c r="F6" s="16" t="s">
        <v>4</v>
      </c>
      <c r="G6" s="16" t="s">
        <v>5</v>
      </c>
      <c r="H6" s="16" t="s">
        <v>6</v>
      </c>
      <c r="I6" s="17" t="s">
        <v>7</v>
      </c>
    </row>
    <row r="7" spans="1:9" x14ac:dyDescent="0.3">
      <c r="E7" s="18" t="str">
        <f>IF(ISBLANK(D$3)," ",INDEX(Table1[],MATCH($D$3,'day-to-day report'!$C$11:$C$201,0),1))</f>
        <v xml:space="preserve"> </v>
      </c>
      <c r="F7" s="18" t="str">
        <f>IF(ISBLANK(D$3)," ",INDEX(Table1[],MATCH($D$3,'day-to-day report'!$C$11:$C$201,0),2))</f>
        <v xml:space="preserve"> </v>
      </c>
      <c r="G7" s="18" t="str">
        <f>IF(ISBLANK(D$3)," ",INDEX(Table1[],MATCH($D$3,'day-to-day report'!$C$11:$C$201,0),3))</f>
        <v xml:space="preserve"> </v>
      </c>
      <c r="H7" s="18" t="str">
        <f>IF(ISBLANK(D$3)," ",INDEX(Table1[],MATCH($D$3,'day-to-day report'!$C$11:$C$201,0),4))</f>
        <v xml:space="preserve"> </v>
      </c>
      <c r="I7" s="18" t="str">
        <f>IF(ISBLANK(D$3)," ",INDEX(Table1[],MATCH($D$3,'day-to-day report'!$C$11:$C$201,0),5))</f>
        <v xml:space="preserve"> </v>
      </c>
    </row>
  </sheetData>
  <mergeCells count="1">
    <mergeCell ref="A3:C3"/>
  </mergeCells>
  <conditionalFormatting sqref="A1:XFD1048576">
    <cfRule type="expression" dxfId="0" priority="1">
      <formula>NOT(ISBLANK(A1))</formula>
    </cfRule>
  </conditionalFormatting>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'day-to-day report'!$C$11:$C$201</xm:f>
          </x14:formula1>
          <xm:sqref>D3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B1:E3"/>
  <sheetViews>
    <sheetView workbookViewId="0">
      <selection activeCell="C14" sqref="C14"/>
    </sheetView>
  </sheetViews>
  <sheetFormatPr defaultRowHeight="14.4" x14ac:dyDescent="0.3"/>
  <cols>
    <col min="2" max="2" width="10.6640625" bestFit="1" customWidth="1"/>
    <col min="3" max="3" width="14.6640625" customWidth="1"/>
    <col min="4" max="4" width="10.6640625" bestFit="1" customWidth="1"/>
    <col min="5" max="5" width="13.6640625" customWidth="1"/>
  </cols>
  <sheetData>
    <row r="1" spans="2:5" ht="18" customHeight="1" x14ac:dyDescent="0.3"/>
    <row r="2" spans="2:5" ht="28.5" customHeight="1" x14ac:dyDescent="0.3">
      <c r="B2" s="7" t="s">
        <v>397</v>
      </c>
      <c r="C2" s="8" t="s">
        <v>398</v>
      </c>
      <c r="D2" s="21" t="s">
        <v>399</v>
      </c>
      <c r="E2" s="8" t="s">
        <v>400</v>
      </c>
    </row>
    <row r="3" spans="2:5" x14ac:dyDescent="0.3">
      <c r="B3" s="6">
        <v>30000</v>
      </c>
      <c r="C3" s="6">
        <v>20000</v>
      </c>
      <c r="D3" s="6">
        <v>10000</v>
      </c>
      <c r="E3" s="6">
        <v>10000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B2:D3"/>
  <sheetViews>
    <sheetView workbookViewId="0">
      <selection activeCell="A4" sqref="A4"/>
    </sheetView>
  </sheetViews>
  <sheetFormatPr defaultRowHeight="14.4" x14ac:dyDescent="0.3"/>
  <cols>
    <col min="3" max="4" width="12.6640625" customWidth="1"/>
  </cols>
  <sheetData>
    <row r="2" spans="2:4" ht="28.8" x14ac:dyDescent="0.3">
      <c r="B2" s="21" t="s">
        <v>401</v>
      </c>
      <c r="C2" s="8" t="s">
        <v>402</v>
      </c>
      <c r="D2" s="8" t="s">
        <v>403</v>
      </c>
    </row>
    <row r="3" spans="2:4" x14ac:dyDescent="0.3">
      <c r="B3" s="21">
        <v>4</v>
      </c>
      <c r="C3" s="21">
        <v>3000</v>
      </c>
      <c r="D3" s="21">
        <v>20000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B4:H50"/>
  <sheetViews>
    <sheetView showGridLines="0" workbookViewId="0">
      <selection activeCell="P6" sqref="P6"/>
    </sheetView>
  </sheetViews>
  <sheetFormatPr defaultRowHeight="14.4" x14ac:dyDescent="0.3"/>
  <cols>
    <col min="2" max="2" width="11.33203125" customWidth="1"/>
    <col min="3" max="3" width="15" customWidth="1"/>
    <col min="5" max="5" width="11.33203125" customWidth="1"/>
    <col min="6" max="6" width="17.88671875" bestFit="1" customWidth="1"/>
  </cols>
  <sheetData>
    <row r="4" spans="2:6" x14ac:dyDescent="0.3">
      <c r="B4" s="26" t="s">
        <v>404</v>
      </c>
      <c r="C4" s="27"/>
      <c r="D4" s="27"/>
      <c r="E4" s="28"/>
      <c r="F4" s="9">
        <f>AVERAGE('day-to-day report'!F11:F201)</f>
        <v>646.78010471204186</v>
      </c>
    </row>
    <row r="5" spans="2:6" x14ac:dyDescent="0.3">
      <c r="B5" s="29" t="s">
        <v>405</v>
      </c>
      <c r="C5" s="30"/>
      <c r="D5" s="30"/>
      <c r="E5" s="31"/>
      <c r="F5" s="10">
        <f>COUNTA('day-to-day report'!C11:C201)</f>
        <v>191</v>
      </c>
    </row>
    <row r="6" spans="2:6" ht="27.75" customHeight="1" x14ac:dyDescent="0.3">
      <c r="B6" s="32" t="s">
        <v>406</v>
      </c>
      <c r="C6" s="33"/>
      <c r="D6" s="33"/>
      <c r="E6" s="34"/>
      <c r="F6" s="11">
        <f>(-(SUM('fixed cost'!B3:E3)+SUM('variable cost'!C3:D3))+calculation!F42)</f>
        <v>30535</v>
      </c>
    </row>
    <row r="7" spans="2:6" ht="14.25" customHeight="1" x14ac:dyDescent="0.3">
      <c r="B7" s="4" t="s">
        <v>6</v>
      </c>
      <c r="C7" t="s">
        <v>407</v>
      </c>
    </row>
    <row r="8" spans="2:6" x14ac:dyDescent="0.3">
      <c r="B8" t="s">
        <v>25</v>
      </c>
      <c r="C8">
        <v>57</v>
      </c>
      <c r="E8" s="4" t="s">
        <v>3</v>
      </c>
      <c r="F8" t="s">
        <v>407</v>
      </c>
    </row>
    <row r="9" spans="2:6" x14ac:dyDescent="0.3">
      <c r="B9" t="s">
        <v>10</v>
      </c>
      <c r="C9">
        <v>1</v>
      </c>
      <c r="E9" s="2">
        <v>45384</v>
      </c>
      <c r="F9">
        <v>5</v>
      </c>
    </row>
    <row r="10" spans="2:6" x14ac:dyDescent="0.3">
      <c r="B10" t="s">
        <v>13</v>
      </c>
      <c r="C10">
        <v>41</v>
      </c>
      <c r="E10" s="2">
        <v>45385</v>
      </c>
      <c r="F10">
        <v>4</v>
      </c>
    </row>
    <row r="11" spans="2:6" x14ac:dyDescent="0.3">
      <c r="B11" t="s">
        <v>16</v>
      </c>
      <c r="C11">
        <v>52</v>
      </c>
      <c r="E11" s="2">
        <v>45386</v>
      </c>
      <c r="F11">
        <v>11</v>
      </c>
    </row>
    <row r="12" spans="2:6" x14ac:dyDescent="0.3">
      <c r="B12" t="s">
        <v>34</v>
      </c>
      <c r="C12">
        <v>40</v>
      </c>
      <c r="E12" s="2">
        <v>45387</v>
      </c>
      <c r="F12">
        <v>4</v>
      </c>
    </row>
    <row r="13" spans="2:6" x14ac:dyDescent="0.3">
      <c r="B13" t="s">
        <v>408</v>
      </c>
      <c r="C13">
        <v>191</v>
      </c>
      <c r="E13" s="2">
        <v>45388</v>
      </c>
      <c r="F13">
        <v>5</v>
      </c>
    </row>
    <row r="14" spans="2:6" x14ac:dyDescent="0.3">
      <c r="E14" s="2">
        <v>45389</v>
      </c>
      <c r="F14">
        <v>7</v>
      </c>
    </row>
    <row r="15" spans="2:6" x14ac:dyDescent="0.3">
      <c r="C15" t="s">
        <v>409</v>
      </c>
      <c r="E15" s="2">
        <v>45390</v>
      </c>
      <c r="F15">
        <v>7</v>
      </c>
    </row>
    <row r="16" spans="2:6" x14ac:dyDescent="0.3">
      <c r="B16" s="2">
        <v>45384</v>
      </c>
      <c r="C16">
        <v>3017</v>
      </c>
      <c r="E16" s="2">
        <v>45391</v>
      </c>
      <c r="F16">
        <v>7</v>
      </c>
    </row>
    <row r="17" spans="2:6" x14ac:dyDescent="0.3">
      <c r="B17" s="2">
        <v>45385</v>
      </c>
      <c r="C17">
        <v>2749</v>
      </c>
      <c r="E17" s="2">
        <v>45392</v>
      </c>
      <c r="F17">
        <v>7</v>
      </c>
    </row>
    <row r="18" spans="2:6" x14ac:dyDescent="0.3">
      <c r="B18" s="2">
        <v>45386</v>
      </c>
      <c r="C18">
        <v>7868</v>
      </c>
      <c r="E18" s="2">
        <v>45393</v>
      </c>
      <c r="F18">
        <v>7</v>
      </c>
    </row>
    <row r="19" spans="2:6" x14ac:dyDescent="0.3">
      <c r="B19" s="2">
        <v>45387</v>
      </c>
      <c r="C19">
        <v>2429</v>
      </c>
      <c r="E19" s="2">
        <v>45394</v>
      </c>
      <c r="F19">
        <v>7</v>
      </c>
    </row>
    <row r="20" spans="2:6" x14ac:dyDescent="0.3">
      <c r="B20" s="2">
        <v>45388</v>
      </c>
      <c r="C20">
        <v>2739</v>
      </c>
      <c r="E20" s="2">
        <v>45395</v>
      </c>
      <c r="F20">
        <v>7</v>
      </c>
    </row>
    <row r="21" spans="2:6" x14ac:dyDescent="0.3">
      <c r="B21" s="2">
        <v>45389</v>
      </c>
      <c r="C21">
        <v>4519</v>
      </c>
      <c r="E21" s="2">
        <v>45396</v>
      </c>
      <c r="F21">
        <v>7</v>
      </c>
    </row>
    <row r="22" spans="2:6" x14ac:dyDescent="0.3">
      <c r="B22" s="2">
        <v>45390</v>
      </c>
      <c r="C22">
        <v>4209</v>
      </c>
      <c r="E22" s="2">
        <v>45397</v>
      </c>
      <c r="F22">
        <v>7</v>
      </c>
    </row>
    <row r="23" spans="2:6" x14ac:dyDescent="0.3">
      <c r="B23" s="2">
        <v>45391</v>
      </c>
      <c r="C23">
        <v>4336</v>
      </c>
      <c r="E23" s="2">
        <v>45398</v>
      </c>
      <c r="F23">
        <v>7</v>
      </c>
    </row>
    <row r="24" spans="2:6" x14ac:dyDescent="0.3">
      <c r="B24" s="2">
        <v>45392</v>
      </c>
      <c r="C24">
        <v>4650</v>
      </c>
      <c r="E24" s="2">
        <v>45399</v>
      </c>
      <c r="F24">
        <v>7</v>
      </c>
    </row>
    <row r="25" spans="2:6" x14ac:dyDescent="0.3">
      <c r="B25" s="2">
        <v>45393</v>
      </c>
      <c r="C25">
        <v>3924</v>
      </c>
      <c r="E25" s="2">
        <v>45400</v>
      </c>
      <c r="F25">
        <v>7</v>
      </c>
    </row>
    <row r="26" spans="2:6" x14ac:dyDescent="0.3">
      <c r="B26" s="2">
        <v>45394</v>
      </c>
      <c r="C26">
        <v>5059</v>
      </c>
      <c r="E26" s="2">
        <v>45401</v>
      </c>
      <c r="F26">
        <v>7</v>
      </c>
    </row>
    <row r="27" spans="2:6" x14ac:dyDescent="0.3">
      <c r="B27" s="2">
        <v>45395</v>
      </c>
      <c r="C27">
        <v>4398</v>
      </c>
      <c r="E27" s="2">
        <v>45402</v>
      </c>
      <c r="F27">
        <v>7</v>
      </c>
    </row>
    <row r="28" spans="2:6" x14ac:dyDescent="0.3">
      <c r="B28" s="2">
        <v>45396</v>
      </c>
      <c r="C28">
        <v>4656</v>
      </c>
      <c r="E28" s="2">
        <v>45403</v>
      </c>
      <c r="F28">
        <v>7</v>
      </c>
    </row>
    <row r="29" spans="2:6" x14ac:dyDescent="0.3">
      <c r="B29" s="2">
        <v>45397</v>
      </c>
      <c r="C29">
        <v>4531</v>
      </c>
      <c r="E29" s="2">
        <v>45404</v>
      </c>
      <c r="F29">
        <v>7</v>
      </c>
    </row>
    <row r="30" spans="2:6" x14ac:dyDescent="0.3">
      <c r="B30" s="2">
        <v>45398</v>
      </c>
      <c r="C30">
        <v>5732</v>
      </c>
      <c r="E30" s="2">
        <v>45405</v>
      </c>
      <c r="F30">
        <v>7</v>
      </c>
    </row>
    <row r="31" spans="2:6" x14ac:dyDescent="0.3">
      <c r="B31" s="2">
        <v>45399</v>
      </c>
      <c r="C31">
        <v>4528</v>
      </c>
      <c r="E31" s="2">
        <v>45406</v>
      </c>
      <c r="F31">
        <v>7</v>
      </c>
    </row>
    <row r="32" spans="2:6" x14ac:dyDescent="0.3">
      <c r="B32" s="2">
        <v>45400</v>
      </c>
      <c r="C32">
        <v>4113</v>
      </c>
      <c r="E32" s="2">
        <v>45407</v>
      </c>
      <c r="F32">
        <v>7</v>
      </c>
    </row>
    <row r="33" spans="2:8" x14ac:dyDescent="0.3">
      <c r="B33" s="2">
        <v>45401</v>
      </c>
      <c r="C33">
        <v>3624</v>
      </c>
      <c r="E33" s="2">
        <v>45408</v>
      </c>
      <c r="F33">
        <v>7</v>
      </c>
    </row>
    <row r="34" spans="2:8" x14ac:dyDescent="0.3">
      <c r="B34" s="2">
        <v>45402</v>
      </c>
      <c r="C34">
        <v>4946</v>
      </c>
      <c r="E34" s="2">
        <v>45409</v>
      </c>
      <c r="F34">
        <v>7</v>
      </c>
    </row>
    <row r="35" spans="2:8" x14ac:dyDescent="0.3">
      <c r="B35" s="2">
        <v>45403</v>
      </c>
      <c r="C35">
        <v>4706</v>
      </c>
      <c r="E35" s="2">
        <v>45410</v>
      </c>
      <c r="F35">
        <v>7</v>
      </c>
    </row>
    <row r="36" spans="2:8" x14ac:dyDescent="0.3">
      <c r="B36" s="2">
        <v>45404</v>
      </c>
      <c r="C36">
        <v>4522</v>
      </c>
      <c r="E36" s="2">
        <v>45411</v>
      </c>
      <c r="F36">
        <v>7</v>
      </c>
    </row>
    <row r="37" spans="2:8" x14ac:dyDescent="0.3">
      <c r="B37" s="2">
        <v>45405</v>
      </c>
      <c r="C37">
        <v>4664</v>
      </c>
      <c r="E37" s="2">
        <v>45412</v>
      </c>
      <c r="F37">
        <v>1</v>
      </c>
    </row>
    <row r="38" spans="2:8" x14ac:dyDescent="0.3">
      <c r="B38" s="2">
        <v>45406</v>
      </c>
      <c r="C38">
        <v>4751</v>
      </c>
      <c r="E38" s="2" t="s">
        <v>408</v>
      </c>
      <c r="F38">
        <v>191</v>
      </c>
      <c r="G38" s="20"/>
      <c r="H38" s="20"/>
    </row>
    <row r="39" spans="2:8" x14ac:dyDescent="0.3">
      <c r="B39" s="2">
        <v>45407</v>
      </c>
      <c r="C39">
        <v>4611</v>
      </c>
    </row>
    <row r="40" spans="2:8" x14ac:dyDescent="0.3">
      <c r="B40" s="2">
        <v>45408</v>
      </c>
      <c r="C40">
        <v>4855</v>
      </c>
    </row>
    <row r="41" spans="2:8" x14ac:dyDescent="0.3">
      <c r="B41" s="2">
        <v>45409</v>
      </c>
      <c r="C41">
        <v>4085</v>
      </c>
    </row>
    <row r="42" spans="2:8" ht="57.6" x14ac:dyDescent="0.3">
      <c r="B42" s="2">
        <v>45410</v>
      </c>
      <c r="C42">
        <v>4395</v>
      </c>
      <c r="E42" s="12" t="s">
        <v>410</v>
      </c>
      <c r="F42" s="10">
        <f>SUM('day-to-day report'!F11:F201)</f>
        <v>123535</v>
      </c>
    </row>
    <row r="43" spans="2:8" ht="57.6" x14ac:dyDescent="0.3">
      <c r="B43" s="2">
        <v>45411</v>
      </c>
      <c r="C43">
        <v>4423</v>
      </c>
      <c r="E43" s="13" t="s">
        <v>411</v>
      </c>
      <c r="F43" s="14">
        <f>AVERAGE(F9:F37)</f>
        <v>6.5862068965517242</v>
      </c>
    </row>
    <row r="44" spans="2:8" ht="43.2" x14ac:dyDescent="0.3">
      <c r="B44" s="2">
        <v>45412</v>
      </c>
      <c r="C44">
        <v>496</v>
      </c>
      <c r="E44" s="13" t="s">
        <v>412</v>
      </c>
      <c r="F44" s="10">
        <f>MIN(F9:F37)</f>
        <v>1</v>
      </c>
    </row>
    <row r="45" spans="2:8" ht="15" customHeight="1" x14ac:dyDescent="0.3">
      <c r="B45" t="s">
        <v>408</v>
      </c>
      <c r="C45">
        <v>123535</v>
      </c>
      <c r="E45" s="13" t="s">
        <v>413</v>
      </c>
      <c r="F45" s="10">
        <f>MAX(F9:F37)</f>
        <v>11</v>
      </c>
    </row>
    <row r="49" spans="5:8" x14ac:dyDescent="0.3">
      <c r="E49" s="25"/>
      <c r="F49" s="25"/>
      <c r="G49" s="25"/>
      <c r="H49" s="25"/>
    </row>
    <row r="50" spans="5:8" x14ac:dyDescent="0.3">
      <c r="E50" s="25"/>
      <c r="F50" s="25"/>
      <c r="G50" s="25"/>
      <c r="H50" s="25"/>
    </row>
  </sheetData>
  <mergeCells count="5">
    <mergeCell ref="E49:H49"/>
    <mergeCell ref="E50:H50"/>
    <mergeCell ref="B4:E4"/>
    <mergeCell ref="B5:E5"/>
    <mergeCell ref="B6:E6"/>
  </mergeCell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B2:E8"/>
  <sheetViews>
    <sheetView workbookViewId="0">
      <selection activeCell="C22" sqref="C22"/>
    </sheetView>
  </sheetViews>
  <sheetFormatPr defaultRowHeight="14.4" x14ac:dyDescent="0.3"/>
  <cols>
    <col min="2" max="4" width="12.6640625" customWidth="1"/>
    <col min="5" max="5" width="12.6640625" bestFit="1" customWidth="1"/>
  </cols>
  <sheetData>
    <row r="2" spans="2:5" x14ac:dyDescent="0.3">
      <c r="E2" s="3"/>
    </row>
    <row r="3" spans="2:5" x14ac:dyDescent="0.3">
      <c r="B3" s="35" t="s">
        <v>414</v>
      </c>
      <c r="C3" s="35"/>
      <c r="D3" s="35"/>
      <c r="E3" s="5">
        <f>calculation!F6</f>
        <v>30535</v>
      </c>
    </row>
    <row r="4" spans="2:5" x14ac:dyDescent="0.3">
      <c r="B4" s="36" t="s">
        <v>415</v>
      </c>
      <c r="C4" s="36"/>
      <c r="D4" s="36"/>
      <c r="E4" s="6">
        <v>1000000</v>
      </c>
    </row>
    <row r="5" spans="2:5" x14ac:dyDescent="0.3">
      <c r="B5" s="35"/>
      <c r="C5" s="35"/>
      <c r="D5" s="35"/>
      <c r="E5" s="21"/>
    </row>
    <row r="6" spans="2:5" x14ac:dyDescent="0.3">
      <c r="B6" s="35" t="s">
        <v>416</v>
      </c>
      <c r="C6" s="35"/>
      <c r="D6" s="35"/>
      <c r="E6" s="5">
        <f>E4/E3</f>
        <v>32.749304077288357</v>
      </c>
    </row>
    <row r="7" spans="2:5" x14ac:dyDescent="0.3">
      <c r="B7" s="35" t="s">
        <v>417</v>
      </c>
      <c r="C7" s="35"/>
      <c r="D7" s="35"/>
      <c r="E7" s="5">
        <f>E6/12</f>
        <v>2.7291086731073633</v>
      </c>
    </row>
    <row r="8" spans="2:5" x14ac:dyDescent="0.3">
      <c r="B8" s="35" t="s">
        <v>418</v>
      </c>
      <c r="C8" s="35"/>
      <c r="D8" s="35"/>
      <c r="E8" s="5">
        <f>E6*31</f>
        <v>1015.2284263959391</v>
      </c>
    </row>
  </sheetData>
  <dataConsolidate/>
  <mergeCells count="6">
    <mergeCell ref="B7:D7"/>
    <mergeCell ref="B8:D8"/>
    <mergeCell ref="B4:D4"/>
    <mergeCell ref="B3:D3"/>
    <mergeCell ref="B5:D5"/>
    <mergeCell ref="B6:D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day-to-day report</vt:lpstr>
      <vt:lpstr>searcher</vt:lpstr>
      <vt:lpstr>fixed cost</vt:lpstr>
      <vt:lpstr>variable cost</vt:lpstr>
      <vt:lpstr>calculation</vt:lpstr>
      <vt:lpstr>Goal seek</vt:lpstr>
      <vt:lpstr>'day-to-day report'!Criteria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dc:creator>
  <cp:keywords/>
  <dc:description/>
  <cp:lastModifiedBy>shlok mahajan</cp:lastModifiedBy>
  <cp:revision/>
  <dcterms:created xsi:type="dcterms:W3CDTF">2024-11-24T07:40:52Z</dcterms:created>
  <dcterms:modified xsi:type="dcterms:W3CDTF">2025-07-25T14:33:03Z</dcterms:modified>
  <cp:category/>
  <cp:contentStatus/>
</cp:coreProperties>
</file>