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1600" yWindow="380" windowWidth="25040" windowHeight="155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G34" i="1"/>
  <c r="G27" i="1"/>
  <c r="G30" i="1"/>
  <c r="A22" i="1"/>
  <c r="B14" i="1"/>
  <c r="A24" i="1"/>
  <c r="D2" i="1"/>
  <c r="B7" i="1"/>
  <c r="B11" i="1"/>
</calcChain>
</file>

<file path=xl/sharedStrings.xml><?xml version="1.0" encoding="utf-8"?>
<sst xmlns="http://schemas.openxmlformats.org/spreadsheetml/2006/main" count="44" uniqueCount="44">
  <si>
    <t>Stuff to consider</t>
    <phoneticPr fontId="1" type="noConversion"/>
  </si>
  <si>
    <t>Source</t>
    <phoneticPr fontId="1" type="noConversion"/>
  </si>
  <si>
    <t>Amount</t>
    <phoneticPr fontId="1" type="noConversion"/>
  </si>
  <si>
    <t>Western</t>
    <phoneticPr fontId="1" type="noConversion"/>
  </si>
  <si>
    <t>Pledged funding</t>
    <phoneticPr fontId="1" type="noConversion"/>
  </si>
  <si>
    <t>Jan</t>
    <phoneticPr fontId="1" type="noConversion"/>
  </si>
  <si>
    <t>March</t>
    <phoneticPr fontId="1" type="noConversion"/>
  </si>
  <si>
    <t>Remaining in G/L Coding</t>
    <phoneticPr fontId="1" type="noConversion"/>
  </si>
  <si>
    <t>Registration</t>
    <phoneticPr fontId="1" type="noConversion"/>
  </si>
  <si>
    <t>Uncashed</t>
    <phoneticPr fontId="1" type="noConversion"/>
  </si>
  <si>
    <t>Office of Research</t>
    <phoneticPr fontId="1" type="noConversion"/>
  </si>
  <si>
    <t>Paypal</t>
    <phoneticPr fontId="1" type="noConversion"/>
  </si>
  <si>
    <t>Sara tranfer from Eric</t>
    <phoneticPr fontId="1" type="noConversion"/>
  </si>
  <si>
    <t>22 Internfal Transfer Registrants</t>
    <phoneticPr fontId="1" type="noConversion"/>
  </si>
  <si>
    <t>Total sponsored funds accounted for</t>
    <phoneticPr fontId="1" type="noConversion"/>
  </si>
  <si>
    <t>Assuming all registrants are 70.00 (early/student)</t>
    <phoneticPr fontId="1" type="noConversion"/>
  </si>
  <si>
    <t>150 registrants CS budget</t>
    <phoneticPr fontId="1" type="noConversion"/>
  </si>
  <si>
    <t>Total Conference Services Cost</t>
    <phoneticPr fontId="1" type="noConversion"/>
  </si>
  <si>
    <t>Day 1</t>
    <phoneticPr fontId="1" type="noConversion"/>
  </si>
  <si>
    <t>Day 2</t>
    <phoneticPr fontId="1" type="noConversion"/>
  </si>
  <si>
    <t>Day 3</t>
    <phoneticPr fontId="1" type="noConversion"/>
  </si>
  <si>
    <t>Remaining after paying CS bill</t>
    <phoneticPr fontId="1" type="noConversion"/>
  </si>
  <si>
    <t>Remaining after 9000.00 seed fund</t>
    <phoneticPr fontId="1" type="noConversion"/>
  </si>
  <si>
    <t>student awards</t>
    <phoneticPr fontId="1" type="noConversion"/>
  </si>
  <si>
    <t>plenaries</t>
    <phoneticPr fontId="1" type="noConversion"/>
  </si>
  <si>
    <t>dinner, accomodation, travel, gifts</t>
    <phoneticPr fontId="1" type="noConversion"/>
  </si>
  <si>
    <t>Breakfast</t>
    <phoneticPr fontId="1" type="noConversion"/>
  </si>
  <si>
    <t>Extra drink tickets</t>
    <phoneticPr fontId="1" type="noConversion"/>
  </si>
  <si>
    <t>Banquet Dinner numbers</t>
    <phoneticPr fontId="1" type="noConversion"/>
  </si>
  <si>
    <t>Changing poster food</t>
    <phoneticPr fontId="1" type="noConversion"/>
  </si>
  <si>
    <t>Students awards</t>
    <phoneticPr fontId="1" type="noConversion"/>
  </si>
  <si>
    <t>Feeding plenaries</t>
    <phoneticPr fontId="1" type="noConversion"/>
  </si>
  <si>
    <t>Printing cost</t>
  </si>
  <si>
    <t>Plenary gifts</t>
  </si>
  <si>
    <t>Upgrade food at receptions</t>
  </si>
  <si>
    <t>Dinner at OX</t>
  </si>
  <si>
    <t>Awards</t>
  </si>
  <si>
    <t>Plenary housing and travel</t>
  </si>
  <si>
    <t>Sum</t>
  </si>
  <si>
    <t>250 for 4 1st places</t>
  </si>
  <si>
    <t>150 for 4 2nd places</t>
  </si>
  <si>
    <t>T-shirts + pens</t>
  </si>
  <si>
    <t>Gift cards for students</t>
  </si>
  <si>
    <t>Booking a place for Thursday or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</si>
</sst>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G27" sqref="G27"/>
    </sheetView>
  </sheetViews>
  <sheetFormatPr baseColWidth="10" defaultRowHeight="13" x14ac:dyDescent="0"/>
  <cols>
    <col min="1" max="1" width="19" bestFit="1" customWidth="1"/>
    <col min="6" max="6" width="29.140625" bestFit="1" customWidth="1"/>
    <col min="8" max="8" width="15.5703125" bestFit="1" customWidth="1"/>
  </cols>
  <sheetData>
    <row r="1" spans="1:5">
      <c r="A1" t="s">
        <v>1</v>
      </c>
      <c r="B1" t="s">
        <v>2</v>
      </c>
    </row>
    <row r="2" spans="1:5">
      <c r="A2" t="s">
        <v>3</v>
      </c>
      <c r="B2">
        <v>8248.7099999999991</v>
      </c>
      <c r="D2">
        <f>SUM(B3:B6)</f>
        <v>7450</v>
      </c>
      <c r="E2" t="s">
        <v>14</v>
      </c>
    </row>
    <row r="3" spans="1:5">
      <c r="A3" t="s">
        <v>4</v>
      </c>
      <c r="B3">
        <v>2700</v>
      </c>
      <c r="C3" t="s">
        <v>5</v>
      </c>
    </row>
    <row r="4" spans="1:5">
      <c r="B4">
        <v>2500</v>
      </c>
      <c r="C4" t="s">
        <v>6</v>
      </c>
    </row>
    <row r="5" spans="1:5">
      <c r="B5">
        <v>1250</v>
      </c>
      <c r="C5" t="s">
        <v>9</v>
      </c>
    </row>
    <row r="6" spans="1:5">
      <c r="B6">
        <v>1000</v>
      </c>
      <c r="C6" t="s">
        <v>10</v>
      </c>
    </row>
    <row r="7" spans="1:5">
      <c r="A7" t="s">
        <v>7</v>
      </c>
      <c r="B7">
        <f>12190-D2</f>
        <v>4740</v>
      </c>
    </row>
    <row r="8" spans="1:5">
      <c r="A8" t="s">
        <v>8</v>
      </c>
      <c r="B8">
        <v>7086.27</v>
      </c>
      <c r="C8" t="s">
        <v>11</v>
      </c>
    </row>
    <row r="9" spans="1:5">
      <c r="B9">
        <v>70</v>
      </c>
      <c r="C9" t="s">
        <v>12</v>
      </c>
    </row>
    <row r="10" spans="1:5">
      <c r="A10" t="s">
        <v>13</v>
      </c>
      <c r="B10">
        <v>1850</v>
      </c>
      <c r="C10" t="s">
        <v>15</v>
      </c>
    </row>
    <row r="11" spans="1:5">
      <c r="B11">
        <f>SUM(B2:B10)</f>
        <v>29444.98</v>
      </c>
    </row>
    <row r="13" spans="1:5">
      <c r="A13" t="s">
        <v>16</v>
      </c>
    </row>
    <row r="14" spans="1:5">
      <c r="B14">
        <f>168.71+82.63</f>
        <v>251.34</v>
      </c>
      <c r="C14" t="s">
        <v>32</v>
      </c>
    </row>
    <row r="15" spans="1:5">
      <c r="B15">
        <v>700</v>
      </c>
      <c r="C15" t="s">
        <v>41</v>
      </c>
    </row>
    <row r="19" spans="1:11">
      <c r="A19">
        <v>3526.78</v>
      </c>
      <c r="B19" t="s">
        <v>18</v>
      </c>
    </row>
    <row r="20" spans="1:11">
      <c r="A20">
        <v>7279.38</v>
      </c>
      <c r="B20" t="s">
        <v>19</v>
      </c>
    </row>
    <row r="21" spans="1:11">
      <c r="A21">
        <v>4013.95</v>
      </c>
      <c r="B21" t="s">
        <v>20</v>
      </c>
    </row>
    <row r="22" spans="1:11">
      <c r="A22">
        <f>SUM(A19:A21)</f>
        <v>14820.11</v>
      </c>
      <c r="B22" t="s">
        <v>17</v>
      </c>
    </row>
    <row r="24" spans="1:11">
      <c r="A24">
        <f>B11-A22</f>
        <v>14624.869999999999</v>
      </c>
      <c r="B24" t="s">
        <v>21</v>
      </c>
    </row>
    <row r="25" spans="1:11">
      <c r="A25" s="1">
        <f>A24-9000-B14-G34-B15</f>
        <v>163.52999999999884</v>
      </c>
      <c r="B25" t="s">
        <v>22</v>
      </c>
    </row>
    <row r="26" spans="1:11">
      <c r="F26" t="s">
        <v>43</v>
      </c>
    </row>
    <row r="27" spans="1:11">
      <c r="F27" t="s">
        <v>42</v>
      </c>
      <c r="G27">
        <f>121*10</f>
        <v>1210</v>
      </c>
    </row>
    <row r="28" spans="1:11">
      <c r="F28" t="s">
        <v>33</v>
      </c>
      <c r="G28" s="1">
        <v>350</v>
      </c>
    </row>
    <row r="29" spans="1:11">
      <c r="F29" t="s">
        <v>34</v>
      </c>
    </row>
    <row r="30" spans="1:11">
      <c r="F30" t="s">
        <v>35</v>
      </c>
      <c r="G30">
        <f>11*50</f>
        <v>550</v>
      </c>
    </row>
    <row r="31" spans="1:11">
      <c r="F31" t="s">
        <v>36</v>
      </c>
      <c r="G31">
        <v>1600</v>
      </c>
      <c r="H31" t="s">
        <v>39</v>
      </c>
      <c r="I31" t="s">
        <v>40</v>
      </c>
    </row>
    <row r="32" spans="1:11">
      <c r="F32" t="s">
        <v>37</v>
      </c>
      <c r="G32">
        <v>800</v>
      </c>
      <c r="K32">
        <v>8</v>
      </c>
    </row>
    <row r="34" spans="6:7">
      <c r="F34" t="s">
        <v>38</v>
      </c>
      <c r="G34" s="1">
        <f>SUM(G27:G32)</f>
        <v>4510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view="pageLayout" workbookViewId="0">
      <selection activeCell="A9" sqref="A9"/>
    </sheetView>
  </sheetViews>
  <sheetFormatPr baseColWidth="10" defaultRowHeight="13" x14ac:dyDescent="0"/>
  <sheetData>
    <row r="1" spans="1:2">
      <c r="A1">
        <v>5314.76</v>
      </c>
      <c r="B1" t="s">
        <v>0</v>
      </c>
    </row>
    <row r="2" spans="1:2">
      <c r="A2" t="s">
        <v>23</v>
      </c>
    </row>
    <row r="3" spans="1:2">
      <c r="A3" t="s">
        <v>24</v>
      </c>
      <c r="B3" t="s">
        <v>25</v>
      </c>
    </row>
    <row r="4" spans="1:2">
      <c r="A4" t="s">
        <v>26</v>
      </c>
    </row>
    <row r="5" spans="1:2">
      <c r="A5" t="s">
        <v>27</v>
      </c>
    </row>
    <row r="8" spans="1:2">
      <c r="A8" t="s">
        <v>28</v>
      </c>
    </row>
    <row r="9" spans="1:2">
      <c r="A9" t="s">
        <v>29</v>
      </c>
    </row>
    <row r="10" spans="1:2">
      <c r="A10" t="s">
        <v>30</v>
      </c>
    </row>
    <row r="11" spans="1:2">
      <c r="A11" t="s">
        <v>31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Kess</dc:creator>
  <cp:lastModifiedBy>Katherine Eisen</cp:lastModifiedBy>
  <dcterms:created xsi:type="dcterms:W3CDTF">2014-04-09T14:45:10Z</dcterms:created>
  <dcterms:modified xsi:type="dcterms:W3CDTF">2014-05-02T15:05:07Z</dcterms:modified>
</cp:coreProperties>
</file>