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" sheetId="1" r:id="rId3"/>
  </sheets>
  <definedNames/>
  <calcPr/>
</workbook>
</file>

<file path=xl/sharedStrings.xml><?xml version="1.0" encoding="utf-8"?>
<sst xmlns="http://schemas.openxmlformats.org/spreadsheetml/2006/main" count="111" uniqueCount="98">
  <si>
    <t>Projected</t>
  </si>
  <si>
    <t>Category</t>
  </si>
  <si>
    <t>Cost/Unit</t>
  </si>
  <si>
    <t>Units Required</t>
  </si>
  <si>
    <t>Total</t>
  </si>
  <si>
    <t>Status</t>
  </si>
  <si>
    <t>TD Account</t>
  </si>
  <si>
    <t>Venue</t>
  </si>
  <si>
    <t>Conference rooms (Bahen 1180, Bahen 1170, Bahen 1210)</t>
  </si>
  <si>
    <t>Plenary Speaker room (Bahen 1160)</t>
  </si>
  <si>
    <t>Caretaking fees</t>
  </si>
  <si>
    <t>Food &amp; Beverage</t>
  </si>
  <si>
    <t>Breakfast (x2)</t>
  </si>
  <si>
    <t>Coffee</t>
  </si>
  <si>
    <t>Tea</t>
  </si>
  <si>
    <t>Breakfast Assortment Basket (Pasteries)</t>
  </si>
  <si>
    <t>Bagel Basket</t>
  </si>
  <si>
    <t>Coffee break (x2)</t>
  </si>
  <si>
    <t>Fruit Platter</t>
  </si>
  <si>
    <t xml:space="preserve">Coffee </t>
  </si>
  <si>
    <t>Cookie Platter</t>
  </si>
  <si>
    <t>Lunch (x1)</t>
  </si>
  <si>
    <t>Sandwiches Assorted</t>
  </si>
  <si>
    <t>Mixed Soda</t>
  </si>
  <si>
    <t>Mixed Juices</t>
  </si>
  <si>
    <t>Pizza</t>
  </si>
  <si>
    <t>Poster session - drink and snack</t>
  </si>
  <si>
    <t>Assorted Platters (8.5 platters)</t>
  </si>
  <si>
    <t>Bottles Wine</t>
  </si>
  <si>
    <t>Beer</t>
  </si>
  <si>
    <t>Perrier Water</t>
  </si>
  <si>
    <t>Soft Drinks</t>
  </si>
  <si>
    <t>Bartending Servies</t>
  </si>
  <si>
    <t>Admin Fee</t>
  </si>
  <si>
    <t>Cup Rental Beer (per 50)</t>
  </si>
  <si>
    <t>Cup Rental Wine (per 10)</t>
  </si>
  <si>
    <t>Pub Night - drink (Thursday)</t>
  </si>
  <si>
    <t>Equipment</t>
  </si>
  <si>
    <t>Posterboards</t>
  </si>
  <si>
    <t>Regestration tables</t>
  </si>
  <si>
    <t>Misc equipment (A/V)</t>
  </si>
  <si>
    <t>Plenery Speakers</t>
  </si>
  <si>
    <t>Zoe Lindo - Gas</t>
  </si>
  <si>
    <t>Zoe Lindo - Parking</t>
  </si>
  <si>
    <t>Zoe Lindo - Accomodations</t>
  </si>
  <si>
    <t>Zoe Lindo - Dinner</t>
  </si>
  <si>
    <t>Maydianne Andrade - Dinner</t>
  </si>
  <si>
    <t>Hannah Hoag - Taxi</t>
  </si>
  <si>
    <t>Hannah Hoag - Dinner</t>
  </si>
  <si>
    <t>David Queller - Flight</t>
  </si>
  <si>
    <t>David Queller - Taxi home/airport/hotel/airport</t>
  </si>
  <si>
    <t>David Queller - Accomodations</t>
  </si>
  <si>
    <t>David Queller - Dinner</t>
  </si>
  <si>
    <t>Gifts</t>
  </si>
  <si>
    <t>Misc plenery speakers</t>
  </si>
  <si>
    <t>Other</t>
  </si>
  <si>
    <t>Student Awards</t>
  </si>
  <si>
    <t>Web hosting</t>
  </si>
  <si>
    <t>Printing</t>
  </si>
  <si>
    <t>Donated</t>
  </si>
  <si>
    <t>Seed fund replenishment</t>
  </si>
  <si>
    <t>Banking (paypal)</t>
  </si>
  <si>
    <t>Banking fee</t>
  </si>
  <si>
    <t>Misc (lanyards)</t>
  </si>
  <si>
    <t>0.30$/unit over projected budget</t>
  </si>
  <si>
    <t>Meeting expenses</t>
  </si>
  <si>
    <t>Tote bags</t>
  </si>
  <si>
    <t>Sugarbomb quote based on 200 prints</t>
  </si>
  <si>
    <t>T-shirts</t>
  </si>
  <si>
    <t>Volunteer t-shirts</t>
  </si>
  <si>
    <t>Screen set-up screen fee</t>
  </si>
  <si>
    <t>Surplus - emergency funds</t>
  </si>
  <si>
    <t>Revenue</t>
  </si>
  <si>
    <t>Seed fund</t>
  </si>
  <si>
    <t>Early bird student/post-doc (posted as $93)</t>
  </si>
  <si>
    <t>will fill in actual # of reg.</t>
  </si>
  <si>
    <t>Paypal account</t>
  </si>
  <si>
    <t>Regular student/post-doc (posted as $103.50)</t>
  </si>
  <si>
    <t>Professor or other professional (posted as $119)</t>
  </si>
  <si>
    <t>EEB Department</t>
  </si>
  <si>
    <t>Internal to EEB</t>
  </si>
  <si>
    <t>Faculty of Arts &amp; Science</t>
  </si>
  <si>
    <t>UTGSU Conference Grant</t>
  </si>
  <si>
    <t>Dean's Student Initiatives Fund</t>
  </si>
  <si>
    <t>EGSA</t>
  </si>
  <si>
    <t>T-shirt Sales</t>
  </si>
  <si>
    <t>Sugarbomb company</t>
  </si>
  <si>
    <t>Zoological Education Trust - Canadian Society of Zoologists</t>
  </si>
  <si>
    <t>125$ x 2 student awards</t>
  </si>
  <si>
    <t>Dillon Consulting Toronto Head Office</t>
  </si>
  <si>
    <t>Misc revenue</t>
  </si>
  <si>
    <t>Totals</t>
  </si>
  <si>
    <t>Units</t>
  </si>
  <si>
    <t>$5 Gildan softstyle tee x 130 = $650</t>
  </si>
  <si>
    <t>$13.50 AA raglan shirt x 25 = $337.50</t>
  </si>
  <si>
    <t>$3.75 cotton tote x 150 = $562.50</t>
  </si>
  <si>
    <t>$2.25 1-color print x 305 = $686.25</t>
  </si>
  <si>
    <t>$25 screen setup fee x 1 = $25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</si>
</sst>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2.0"/>
      <color rgb="FF000000"/>
      <name val="Calibri"/>
    </font>
    <font>
      <b/>
      <sz val="12.0"/>
      <name val="Verdana"/>
    </font>
    <font/>
    <font>
      <b/>
      <sz val="12.0"/>
      <color rgb="FF000000"/>
      <name val="Verdana"/>
    </font>
    <font>
      <sz val="12.0"/>
      <name val="Verdana"/>
    </font>
    <font>
      <sz val="10.0"/>
      <color rgb="FF000000"/>
      <name val="Verdana"/>
    </font>
    <font>
      <sz val="12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left style="thin">
        <color rgb="FF000000"/>
      </lef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F7F7F"/>
      </right>
      <top style="thin">
        <color rgb="FF808080"/>
      </top>
      <bottom style="thin">
        <color rgb="FF808080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164" xfId="0" applyAlignment="1" applyBorder="1" applyFont="1" applyNumberForma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1" fillId="2" fontId="1" numFmtId="164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1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wrapText="0"/>
    </xf>
    <xf borderId="9" fillId="2" fontId="1" numFmtId="0" xfId="0" applyAlignment="1" applyBorder="1" applyFont="1">
      <alignment horizontal="left" shrinkToFit="0" vertical="center" wrapText="0"/>
    </xf>
    <xf borderId="9" fillId="2" fontId="4" numFmtId="164" xfId="0" applyAlignment="1" applyBorder="1" applyFont="1" applyNumberFormat="1">
      <alignment horizontal="center" shrinkToFit="0" vertical="center" wrapText="0"/>
    </xf>
    <xf borderId="9" fillId="2" fontId="4" numFmtId="1" xfId="0" applyAlignment="1" applyBorder="1" applyFont="1" applyNumberFormat="1">
      <alignment horizontal="center" shrinkToFit="0" vertical="center" wrapText="0"/>
    </xf>
    <xf borderId="9" fillId="0" fontId="4" numFmtId="0" xfId="0" applyAlignment="1" applyBorder="1" applyFont="1">
      <alignment horizontal="left" shrinkToFit="0" vertical="center" wrapText="0"/>
    </xf>
    <xf borderId="9" fillId="0" fontId="4" numFmtId="164" xfId="0" applyAlignment="1" applyBorder="1" applyFont="1" applyNumberFormat="1">
      <alignment horizontal="center" shrinkToFit="0" vertical="center" wrapText="0"/>
    </xf>
    <xf borderId="9" fillId="0" fontId="4" numFmtId="1" xfId="0" applyAlignment="1" applyBorder="1" applyFont="1" applyNumberFormat="1">
      <alignment horizontal="center" shrinkToFit="0" vertical="center" wrapText="0"/>
    </xf>
    <xf borderId="9" fillId="0" fontId="1" numFmtId="164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10" fillId="0" fontId="4" numFmtId="164" xfId="0" applyAlignment="1" applyBorder="1" applyFont="1" applyNumberFormat="1">
      <alignment horizontal="center" shrinkToFit="0" vertical="center" wrapText="0"/>
    </xf>
    <xf borderId="10" fillId="0" fontId="4" numFmtId="1" xfId="0" applyAlignment="1" applyBorder="1" applyFont="1" applyNumberFormat="1">
      <alignment horizontal="center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11" fillId="0" fontId="4" numFmtId="164" xfId="0" applyAlignment="1" applyBorder="1" applyFont="1" applyNumberFormat="1">
      <alignment horizontal="center" shrinkToFit="0" vertical="center" wrapText="0"/>
    </xf>
    <xf borderId="11" fillId="0" fontId="6" numFmtId="0" xfId="0" applyAlignment="1" applyBorder="1" applyFont="1">
      <alignment horizontal="center" shrinkToFit="0" vertical="center" wrapText="0"/>
    </xf>
    <xf borderId="11" fillId="0" fontId="6" numFmtId="164" xfId="0" applyAlignment="1" applyBorder="1" applyFont="1" applyNumberFormat="1">
      <alignment shrinkToFit="0" wrapText="0"/>
    </xf>
    <xf borderId="11" fillId="0" fontId="4" numFmtId="0" xfId="0" applyAlignment="1" applyBorder="1" applyFont="1">
      <alignment horizontal="left" shrinkToFit="0" vertical="center" wrapText="0"/>
    </xf>
    <xf borderId="11" fillId="0" fontId="4" numFmtId="1" xfId="0" applyAlignment="1" applyBorder="1" applyFont="1" applyNumberFormat="1">
      <alignment horizontal="center" shrinkToFit="0" vertical="center" wrapText="0"/>
    </xf>
    <xf borderId="10" fillId="0" fontId="4" numFmtId="164" xfId="0" applyAlignment="1" applyBorder="1" applyFont="1" applyNumberFormat="1">
      <alignment horizontal="center" shrinkToFit="0" wrapText="0"/>
    </xf>
    <xf borderId="12" fillId="0" fontId="4" numFmtId="1" xfId="0" applyAlignment="1" applyBorder="1" applyFont="1" applyNumberFormat="1">
      <alignment horizontal="center" shrinkToFit="0" wrapText="0"/>
    </xf>
    <xf borderId="13" fillId="0" fontId="4" numFmtId="164" xfId="0" applyAlignment="1" applyBorder="1" applyFont="1" applyNumberFormat="1">
      <alignment horizontal="center" shrinkToFit="0" wrapText="0"/>
    </xf>
    <xf borderId="9" fillId="0" fontId="4" numFmtId="164" xfId="0" applyAlignment="1" applyBorder="1" applyFont="1" applyNumberFormat="1">
      <alignment horizontal="center" readingOrder="0" shrinkToFit="0" vertical="center" wrapText="0"/>
    </xf>
    <xf borderId="10" fillId="0" fontId="4" numFmtId="1" xfId="0" applyAlignment="1" applyBorder="1" applyFont="1" applyNumberFormat="1">
      <alignment horizontal="center" readingOrder="0" shrinkToFit="0" vertical="center" wrapText="0"/>
    </xf>
    <xf borderId="9" fillId="3" fontId="1" numFmtId="0" xfId="0" applyAlignment="1" applyBorder="1" applyFill="1" applyFont="1">
      <alignment horizontal="left" shrinkToFit="0" vertical="center" wrapText="0"/>
    </xf>
    <xf borderId="9" fillId="3" fontId="4" numFmtId="164" xfId="0" applyAlignment="1" applyBorder="1" applyFont="1" applyNumberFormat="1">
      <alignment horizontal="center" shrinkToFit="0" vertical="center" wrapText="0"/>
    </xf>
    <xf borderId="9" fillId="3" fontId="4" numFmtId="1" xfId="0" applyAlignment="1" applyBorder="1" applyFont="1" applyNumberFormat="1">
      <alignment horizontal="center" shrinkToFit="0" vertical="center" wrapText="0"/>
    </xf>
    <xf borderId="9" fillId="3" fontId="1" numFmtId="164" xfId="0" applyAlignment="1" applyBorder="1" applyFont="1" applyNumberFormat="1">
      <alignment horizontal="center" shrinkToFit="0" vertical="center" wrapText="0"/>
    </xf>
    <xf borderId="9" fillId="3" fontId="1" numFmtId="1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readingOrder="0" shrinkToFit="0" wrapText="0"/>
    </xf>
    <xf borderId="0" fillId="4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61.11"/>
    <col customWidth="1" min="2" max="2" width="15.67"/>
    <col customWidth="1" min="3" max="3" width="10.33"/>
    <col customWidth="1" min="4" max="4" width="17.0"/>
    <col customWidth="1" min="5" max="5" width="41.78"/>
    <col customWidth="1" min="6" max="6" width="18.44"/>
    <col customWidth="1" min="7" max="7" width="10.44"/>
    <col customWidth="1" min="8" max="8" width="11.11"/>
    <col customWidth="1" min="9" max="16" width="10.44"/>
  </cols>
  <sheetData>
    <row r="1" ht="15.75" customHeight="1">
      <c r="A1" s="1"/>
      <c r="B1" s="2" t="s">
        <v>0</v>
      </c>
      <c r="C1" s="3"/>
      <c r="D1" s="3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8.0" customHeight="1">
      <c r="A2" s="8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11" t="s">
        <v>6</v>
      </c>
      <c r="G2" s="12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7</v>
      </c>
      <c r="B3" s="14"/>
      <c r="C3" s="15"/>
      <c r="D3" s="14"/>
      <c r="E3" s="14"/>
      <c r="F3" s="14"/>
      <c r="G3" s="7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6" t="s">
        <v>8</v>
      </c>
      <c r="B4" s="17">
        <v>-15.0</v>
      </c>
      <c r="C4" s="18">
        <v>40.0</v>
      </c>
      <c r="D4" s="17">
        <f t="shared" ref="D4:D6" si="1">B4*C4</f>
        <v>-600</v>
      </c>
      <c r="E4" s="17"/>
      <c r="F4" s="17"/>
      <c r="G4" s="7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6" t="s">
        <v>9</v>
      </c>
      <c r="B5" s="17">
        <v>-21.0</v>
      </c>
      <c r="C5" s="18">
        <v>12.0</v>
      </c>
      <c r="D5" s="17">
        <f t="shared" si="1"/>
        <v>-252</v>
      </c>
      <c r="E5" s="17"/>
      <c r="F5" s="17"/>
      <c r="G5" s="7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6" t="s">
        <v>10</v>
      </c>
      <c r="B6" s="17">
        <v>-188.0</v>
      </c>
      <c r="C6" s="18">
        <v>1.0</v>
      </c>
      <c r="D6" s="17">
        <f t="shared" si="1"/>
        <v>-188</v>
      </c>
      <c r="E6" s="17"/>
      <c r="F6" s="17"/>
      <c r="G6" s="7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 t="s">
        <v>11</v>
      </c>
      <c r="B7" s="14"/>
      <c r="C7" s="15"/>
      <c r="D7" s="14"/>
      <c r="E7" s="14"/>
      <c r="F7" s="14"/>
      <c r="G7" s="7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6" t="s">
        <v>12</v>
      </c>
      <c r="B8" s="17">
        <f>SUM(D9:D12)</f>
        <v>-1314.19</v>
      </c>
      <c r="C8" s="18">
        <v>2.0</v>
      </c>
      <c r="D8" s="19">
        <f t="shared" ref="D8:D21" si="2">B8*C8</f>
        <v>-2628.38</v>
      </c>
      <c r="E8" s="17"/>
      <c r="F8" s="17"/>
      <c r="G8" s="7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0" t="s">
        <v>13</v>
      </c>
      <c r="B9" s="17">
        <v>-1.7515</v>
      </c>
      <c r="C9" s="21">
        <v>130.0</v>
      </c>
      <c r="D9" s="17">
        <f t="shared" si="2"/>
        <v>-227.695</v>
      </c>
      <c r="E9" s="17"/>
      <c r="F9" s="17"/>
      <c r="G9" s="7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0" t="s">
        <v>14</v>
      </c>
      <c r="B10" s="17">
        <v>-1.7515</v>
      </c>
      <c r="C10" s="21">
        <v>30.0</v>
      </c>
      <c r="D10" s="17">
        <f t="shared" si="2"/>
        <v>-52.545</v>
      </c>
      <c r="E10" s="17"/>
      <c r="F10" s="17"/>
      <c r="G10" s="7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0" t="s">
        <v>15</v>
      </c>
      <c r="B11" s="17">
        <v>-3.842</v>
      </c>
      <c r="C11" s="21">
        <v>150.0</v>
      </c>
      <c r="D11" s="17">
        <f t="shared" si="2"/>
        <v>-576.3</v>
      </c>
      <c r="E11" s="17"/>
      <c r="F11" s="17"/>
      <c r="G11" s="7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0" t="s">
        <v>16</v>
      </c>
      <c r="B12" s="17">
        <v>-3.051</v>
      </c>
      <c r="C12" s="21">
        <v>150.0</v>
      </c>
      <c r="D12" s="17">
        <f t="shared" si="2"/>
        <v>-457.65</v>
      </c>
      <c r="E12" s="17"/>
      <c r="F12" s="17"/>
      <c r="G12" s="7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6" t="s">
        <v>17</v>
      </c>
      <c r="B13" s="17">
        <f>SUM(D14:D16)</f>
        <v>-839.59</v>
      </c>
      <c r="C13" s="18">
        <v>2.0</v>
      </c>
      <c r="D13" s="19">
        <f t="shared" si="2"/>
        <v>-1679.18</v>
      </c>
      <c r="E13" s="17"/>
      <c r="F13" s="17"/>
      <c r="G13" s="7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6" t="s">
        <v>13</v>
      </c>
      <c r="B14" s="17">
        <v>-1.7515</v>
      </c>
      <c r="C14" s="21">
        <v>130.0</v>
      </c>
      <c r="D14" s="17">
        <f t="shared" si="2"/>
        <v>-227.695</v>
      </c>
      <c r="E14" s="17"/>
      <c r="F14" s="17"/>
      <c r="G14" s="7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14</v>
      </c>
      <c r="B15" s="17">
        <v>-1.7515</v>
      </c>
      <c r="C15" s="21">
        <v>30.0</v>
      </c>
      <c r="D15" s="17">
        <f t="shared" si="2"/>
        <v>-52.545</v>
      </c>
      <c r="E15" s="17"/>
      <c r="F15" s="17"/>
      <c r="G15" s="7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6" t="s">
        <v>18</v>
      </c>
      <c r="B16" s="17">
        <v>-3.729</v>
      </c>
      <c r="C16" s="21">
        <v>150.0</v>
      </c>
      <c r="D16" s="17">
        <f t="shared" si="2"/>
        <v>-559.35</v>
      </c>
      <c r="E16" s="17"/>
      <c r="F16" s="17"/>
      <c r="G16" s="7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6" t="s">
        <v>17</v>
      </c>
      <c r="B17" s="17">
        <f>SUM(D18:D20)</f>
        <v>-500.59</v>
      </c>
      <c r="C17" s="18">
        <v>2.0</v>
      </c>
      <c r="D17" s="19">
        <f t="shared" si="2"/>
        <v>-1001.18</v>
      </c>
      <c r="E17" s="17"/>
      <c r="F17" s="17"/>
      <c r="G17" s="7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6" t="s">
        <v>19</v>
      </c>
      <c r="B18" s="17">
        <v>-1.7515</v>
      </c>
      <c r="C18" s="21">
        <v>130.0</v>
      </c>
      <c r="D18" s="17">
        <f t="shared" si="2"/>
        <v>-227.695</v>
      </c>
      <c r="E18" s="17"/>
      <c r="F18" s="17"/>
      <c r="G18" s="7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14</v>
      </c>
      <c r="B19" s="17">
        <v>-1.7515</v>
      </c>
      <c r="C19" s="21">
        <v>30.0</v>
      </c>
      <c r="D19" s="17">
        <f t="shared" si="2"/>
        <v>-52.545</v>
      </c>
      <c r="E19" s="17"/>
      <c r="F19" s="17"/>
      <c r="G19" s="7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6" t="s">
        <v>20</v>
      </c>
      <c r="B20" s="17">
        <v>-1.469</v>
      </c>
      <c r="C20" s="21">
        <v>150.0</v>
      </c>
      <c r="D20" s="17">
        <f t="shared" si="2"/>
        <v>-220.35</v>
      </c>
      <c r="E20" s="17"/>
      <c r="F20" s="17"/>
      <c r="G20" s="7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6" t="s">
        <v>21</v>
      </c>
      <c r="B21" s="17">
        <f>SUM(D22:D24)</f>
        <v>-953.72</v>
      </c>
      <c r="C21" s="18">
        <v>1.0</v>
      </c>
      <c r="D21" s="19">
        <f t="shared" si="2"/>
        <v>-953.72</v>
      </c>
      <c r="E21" s="17"/>
      <c r="F21" s="17"/>
      <c r="G21" s="7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 t="s">
        <v>22</v>
      </c>
      <c r="B22" s="17">
        <v>-6.554</v>
      </c>
      <c r="C22" s="21">
        <v>100.0</v>
      </c>
      <c r="D22" s="17">
        <f t="shared" ref="D22:D24" si="3">C22*B22</f>
        <v>-655.4</v>
      </c>
      <c r="E22" s="17"/>
      <c r="F22" s="17"/>
      <c r="G22" s="7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23</v>
      </c>
      <c r="B23" s="17">
        <v>-1.8645</v>
      </c>
      <c r="C23" s="21">
        <v>80.0</v>
      </c>
      <c r="D23" s="17">
        <f t="shared" si="3"/>
        <v>-149.16</v>
      </c>
      <c r="E23" s="17"/>
      <c r="F23" s="17"/>
      <c r="G23" s="7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6" t="s">
        <v>24</v>
      </c>
      <c r="B24" s="17">
        <v>-1.8645</v>
      </c>
      <c r="C24" s="21">
        <v>80.0</v>
      </c>
      <c r="D24" s="17">
        <f t="shared" si="3"/>
        <v>-149.16</v>
      </c>
      <c r="E24" s="17"/>
      <c r="F24" s="17"/>
      <c r="G24" s="7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6" t="s">
        <v>21</v>
      </c>
      <c r="B25" s="17">
        <f>SUM(D26:D28)</f>
        <v>-863.32</v>
      </c>
      <c r="C25" s="18">
        <v>1.0</v>
      </c>
      <c r="D25" s="19">
        <f t="shared" ref="D25:D39" si="4">B25*C25</f>
        <v>-863.32</v>
      </c>
      <c r="E25" s="17"/>
      <c r="F25" s="17"/>
      <c r="G25" s="7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6" t="s">
        <v>25</v>
      </c>
      <c r="B26" s="17">
        <v>-5.65</v>
      </c>
      <c r="C26" s="21">
        <v>100.0</v>
      </c>
      <c r="D26" s="17">
        <f t="shared" si="4"/>
        <v>-565</v>
      </c>
      <c r="E26" s="17"/>
      <c r="F26" s="17"/>
      <c r="G26" s="7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6" t="s">
        <v>23</v>
      </c>
      <c r="B27" s="17">
        <v>-1.8645</v>
      </c>
      <c r="C27" s="21">
        <v>80.0</v>
      </c>
      <c r="D27" s="17">
        <f t="shared" si="4"/>
        <v>-149.16</v>
      </c>
      <c r="E27" s="17"/>
      <c r="F27" s="17"/>
      <c r="G27" s="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6" t="s">
        <v>24</v>
      </c>
      <c r="B28" s="17">
        <v>-1.8645</v>
      </c>
      <c r="C28" s="21">
        <v>80.0</v>
      </c>
      <c r="D28" s="17">
        <f t="shared" si="4"/>
        <v>-149.16</v>
      </c>
      <c r="E28" s="17"/>
      <c r="F28" s="17"/>
      <c r="G28" s="7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6" t="s">
        <v>26</v>
      </c>
      <c r="B29" s="17">
        <f>SUM(D30:D38)</f>
        <v>-1691.1015</v>
      </c>
      <c r="C29" s="18">
        <v>1.0</v>
      </c>
      <c r="D29" s="19">
        <f t="shared" si="4"/>
        <v>-1691.1015</v>
      </c>
      <c r="E29" s="17"/>
      <c r="F29" s="17"/>
      <c r="G29" s="7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" t="s">
        <v>27</v>
      </c>
      <c r="B30" s="17">
        <v>-4.8025</v>
      </c>
      <c r="C30" s="21">
        <v>150.0</v>
      </c>
      <c r="D30" s="17">
        <f t="shared" si="4"/>
        <v>-720.375</v>
      </c>
      <c r="E30" s="17"/>
      <c r="F30" s="17"/>
      <c r="G30" s="7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6" t="s">
        <v>28</v>
      </c>
      <c r="B31" s="17">
        <v>-20.34</v>
      </c>
      <c r="C31" s="21">
        <v>15.0</v>
      </c>
      <c r="D31" s="17">
        <f t="shared" si="4"/>
        <v>-305.1</v>
      </c>
      <c r="E31" s="17"/>
      <c r="F31" s="17"/>
      <c r="G31" s="7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" t="s">
        <v>29</v>
      </c>
      <c r="B32" s="17">
        <v>-3.1753</v>
      </c>
      <c r="C32" s="22">
        <v>90.0</v>
      </c>
      <c r="D32" s="17">
        <f t="shared" si="4"/>
        <v>-285.777</v>
      </c>
      <c r="E32" s="17"/>
      <c r="F32" s="17"/>
      <c r="G32" s="7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6" t="s">
        <v>30</v>
      </c>
      <c r="B33" s="17">
        <v>-5.989</v>
      </c>
      <c r="C33" s="21">
        <v>8.0</v>
      </c>
      <c r="D33" s="17">
        <f t="shared" si="4"/>
        <v>-47.912</v>
      </c>
      <c r="E33" s="17"/>
      <c r="F33" s="17"/>
      <c r="G33" s="7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" t="s">
        <v>31</v>
      </c>
      <c r="B34" s="17">
        <v>-1.8645</v>
      </c>
      <c r="C34" s="21">
        <v>75.0</v>
      </c>
      <c r="D34" s="17">
        <f t="shared" si="4"/>
        <v>-139.8375</v>
      </c>
      <c r="E34" s="17"/>
      <c r="F34" s="17"/>
      <c r="G34" s="7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" t="s">
        <v>32</v>
      </c>
      <c r="B35" s="17">
        <v>-27.12</v>
      </c>
      <c r="C35" s="21">
        <v>4.0</v>
      </c>
      <c r="D35" s="17">
        <f t="shared" si="4"/>
        <v>-108.48</v>
      </c>
      <c r="E35" s="17"/>
      <c r="F35" s="17"/>
      <c r="G35" s="7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6" t="s">
        <v>33</v>
      </c>
      <c r="B36" s="17">
        <v>-50.85</v>
      </c>
      <c r="C36" s="21">
        <v>1.0</v>
      </c>
      <c r="D36" s="17">
        <f t="shared" si="4"/>
        <v>-50.85</v>
      </c>
      <c r="E36" s="17"/>
      <c r="F36" s="17"/>
      <c r="G36" s="7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6" t="s">
        <v>34</v>
      </c>
      <c r="B37" s="17">
        <v>-7.345</v>
      </c>
      <c r="C37" s="21">
        <v>2.0</v>
      </c>
      <c r="D37" s="17">
        <f t="shared" si="4"/>
        <v>-14.69</v>
      </c>
      <c r="E37" s="17"/>
      <c r="F37" s="17"/>
      <c r="G37" s="7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 t="s">
        <v>35</v>
      </c>
      <c r="B38" s="17">
        <v>-2.26</v>
      </c>
      <c r="C38" s="21">
        <v>8.0</v>
      </c>
      <c r="D38" s="17">
        <f t="shared" si="4"/>
        <v>-18.08</v>
      </c>
      <c r="E38" s="17"/>
      <c r="F38" s="17"/>
      <c r="G38" s="7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6" t="s">
        <v>36</v>
      </c>
      <c r="B39" s="17">
        <v>-700.0</v>
      </c>
      <c r="C39" s="18">
        <v>1.0</v>
      </c>
      <c r="D39" s="19">
        <f t="shared" si="4"/>
        <v>-700</v>
      </c>
      <c r="E39" s="17"/>
      <c r="F39" s="17"/>
      <c r="G39" s="7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3" t="s">
        <v>37</v>
      </c>
      <c r="B40" s="14"/>
      <c r="C40" s="15"/>
      <c r="D40" s="14"/>
      <c r="E40" s="14"/>
      <c r="F40" s="14"/>
      <c r="G40" s="7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6" t="s">
        <v>38</v>
      </c>
      <c r="B41" s="23">
        <v>0.0</v>
      </c>
      <c r="C41" s="24">
        <v>1.0</v>
      </c>
      <c r="D41" s="17">
        <v>0.0</v>
      </c>
      <c r="E41" s="17"/>
      <c r="F41" s="17"/>
      <c r="G41" s="7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6" t="s">
        <v>39</v>
      </c>
      <c r="B42" s="23">
        <v>0.0</v>
      </c>
      <c r="C42" s="24">
        <v>1.0</v>
      </c>
      <c r="D42" s="17">
        <v>0.0</v>
      </c>
      <c r="E42" s="17"/>
      <c r="F42" s="17"/>
      <c r="G42" s="7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6" t="s">
        <v>40</v>
      </c>
      <c r="B43" s="23">
        <v>0.0</v>
      </c>
      <c r="C43" s="24">
        <v>1.0</v>
      </c>
      <c r="D43" s="17">
        <v>0.0</v>
      </c>
      <c r="E43" s="17"/>
      <c r="F43" s="17"/>
      <c r="G43" s="7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3" t="s">
        <v>41</v>
      </c>
      <c r="B44" s="14"/>
      <c r="C44" s="15"/>
      <c r="D44" s="14"/>
      <c r="E44" s="14"/>
      <c r="F44" s="14"/>
      <c r="G44" s="7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25" t="s">
        <v>42</v>
      </c>
      <c r="B45" s="26">
        <v>-0.4</v>
      </c>
      <c r="C45" s="27">
        <v>400.0</v>
      </c>
      <c r="D45" s="26">
        <f t="shared" ref="D45:D57" si="5">B45*C45</f>
        <v>-160</v>
      </c>
      <c r="E45" s="17"/>
      <c r="F45" s="17"/>
      <c r="G45" s="7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25" t="s">
        <v>43</v>
      </c>
      <c r="B46" s="28">
        <v>-22.0</v>
      </c>
      <c r="C46" s="27">
        <v>3.0</v>
      </c>
      <c r="D46" s="26">
        <f t="shared" si="5"/>
        <v>-66</v>
      </c>
      <c r="E46" s="17"/>
      <c r="F46" s="17"/>
      <c r="G46" s="7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25" t="s">
        <v>44</v>
      </c>
      <c r="B47" s="28">
        <v>-156.59</v>
      </c>
      <c r="C47" s="27">
        <v>3.0</v>
      </c>
      <c r="D47" s="26">
        <f t="shared" si="5"/>
        <v>-469.77</v>
      </c>
      <c r="E47" s="17"/>
      <c r="F47" s="17"/>
      <c r="G47" s="7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25" t="s">
        <v>45</v>
      </c>
      <c r="B48" s="28">
        <v>-30.0</v>
      </c>
      <c r="C48" s="27">
        <v>3.0</v>
      </c>
      <c r="D48" s="26">
        <f t="shared" si="5"/>
        <v>-90</v>
      </c>
      <c r="E48" s="17"/>
      <c r="F48" s="17"/>
      <c r="G48" s="7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29" t="s">
        <v>46</v>
      </c>
      <c r="B49" s="26">
        <v>-30.0</v>
      </c>
      <c r="C49" s="30">
        <v>2.0</v>
      </c>
      <c r="D49" s="26">
        <f t="shared" si="5"/>
        <v>-60</v>
      </c>
      <c r="E49" s="17"/>
      <c r="F49" s="17"/>
      <c r="G49" s="7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29" t="s">
        <v>47</v>
      </c>
      <c r="B50" s="26">
        <v>-45.0</v>
      </c>
      <c r="C50" s="30">
        <v>6.0</v>
      </c>
      <c r="D50" s="26">
        <f t="shared" si="5"/>
        <v>-270</v>
      </c>
      <c r="E50" s="17"/>
      <c r="F50" s="17"/>
      <c r="G50" s="7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29" t="s">
        <v>48</v>
      </c>
      <c r="B51" s="26">
        <v>-30.0</v>
      </c>
      <c r="C51" s="30">
        <v>2.0</v>
      </c>
      <c r="D51" s="26">
        <f t="shared" si="5"/>
        <v>-60</v>
      </c>
      <c r="E51" s="17"/>
      <c r="F51" s="17"/>
      <c r="G51" s="7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29" t="s">
        <v>49</v>
      </c>
      <c r="B52" s="26">
        <v>-460.0</v>
      </c>
      <c r="C52" s="30">
        <v>1.0</v>
      </c>
      <c r="D52" s="26">
        <f t="shared" si="5"/>
        <v>-460</v>
      </c>
      <c r="E52" s="17"/>
      <c r="F52" s="17"/>
      <c r="G52" s="7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29" t="s">
        <v>50</v>
      </c>
      <c r="B53" s="26">
        <v>-130.0</v>
      </c>
      <c r="C53" s="30">
        <v>2.0</v>
      </c>
      <c r="D53" s="26">
        <f t="shared" si="5"/>
        <v>-260</v>
      </c>
      <c r="E53" s="17"/>
      <c r="F53" s="17"/>
      <c r="G53" s="7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29" t="s">
        <v>51</v>
      </c>
      <c r="B54" s="28">
        <v>-156.59</v>
      </c>
      <c r="C54" s="30">
        <v>3.0</v>
      </c>
      <c r="D54" s="26">
        <f t="shared" si="5"/>
        <v>-469.77</v>
      </c>
      <c r="E54" s="17"/>
      <c r="F54" s="17"/>
      <c r="G54" s="7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29" t="s">
        <v>52</v>
      </c>
      <c r="B55" s="26">
        <v>-30.0</v>
      </c>
      <c r="C55" s="30">
        <v>3.0</v>
      </c>
      <c r="D55" s="26">
        <f t="shared" si="5"/>
        <v>-90</v>
      </c>
      <c r="E55" s="17"/>
      <c r="F55" s="17"/>
      <c r="G55" s="7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29" t="s">
        <v>53</v>
      </c>
      <c r="B56" s="26">
        <v>-50.0</v>
      </c>
      <c r="C56" s="30">
        <v>4.0</v>
      </c>
      <c r="D56" s="26">
        <f t="shared" si="5"/>
        <v>-200</v>
      </c>
      <c r="E56" s="17"/>
      <c r="F56" s="17"/>
      <c r="G56" s="7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29" t="s">
        <v>54</v>
      </c>
      <c r="B57" s="26">
        <v>0.0</v>
      </c>
      <c r="C57" s="30">
        <v>1.0</v>
      </c>
      <c r="D57" s="26">
        <f t="shared" si="5"/>
        <v>0</v>
      </c>
      <c r="E57" s="17"/>
      <c r="F57" s="17"/>
      <c r="G57" s="7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3" t="s">
        <v>55</v>
      </c>
      <c r="B58" s="14"/>
      <c r="C58" s="15"/>
      <c r="D58" s="14"/>
      <c r="E58" s="14"/>
      <c r="F58" s="14"/>
      <c r="G58" s="7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6" t="s">
        <v>56</v>
      </c>
      <c r="B59" s="23">
        <v>-1600.0</v>
      </c>
      <c r="C59" s="24">
        <v>1.0</v>
      </c>
      <c r="D59" s="17">
        <f t="shared" ref="D59:D66" si="6">B59*C59</f>
        <v>-1600</v>
      </c>
      <c r="E59" s="17"/>
      <c r="F59" s="17"/>
      <c r="G59" s="7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6" t="s">
        <v>57</v>
      </c>
      <c r="B60" s="23">
        <v>-24.0</v>
      </c>
      <c r="C60" s="24">
        <v>1.0</v>
      </c>
      <c r="D60" s="17">
        <f t="shared" si="6"/>
        <v>-24</v>
      </c>
      <c r="E60" s="17"/>
      <c r="F60" s="17"/>
      <c r="G60" s="7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6" t="s">
        <v>58</v>
      </c>
      <c r="B61" s="23">
        <v>0.0</v>
      </c>
      <c r="C61" s="24">
        <v>1.0</v>
      </c>
      <c r="D61" s="17">
        <f t="shared" si="6"/>
        <v>0</v>
      </c>
      <c r="E61" s="17" t="s">
        <v>59</v>
      </c>
      <c r="F61" s="17"/>
      <c r="G61" s="7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6" t="s">
        <v>60</v>
      </c>
      <c r="B62" s="23">
        <v>-7000.0</v>
      </c>
      <c r="C62" s="24">
        <v>1.0</v>
      </c>
      <c r="D62" s="17">
        <f t="shared" si="6"/>
        <v>-7000</v>
      </c>
      <c r="E62" s="17"/>
      <c r="F62" s="17"/>
      <c r="G62" s="7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6" t="s">
        <v>61</v>
      </c>
      <c r="B63" s="23">
        <v>-3.0</v>
      </c>
      <c r="C63" s="24">
        <v>145.0</v>
      </c>
      <c r="D63" s="17">
        <f t="shared" si="6"/>
        <v>-435</v>
      </c>
      <c r="E63" s="17"/>
      <c r="F63" s="17"/>
      <c r="G63" s="7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6" t="s">
        <v>62</v>
      </c>
      <c r="B64" s="23">
        <v>-4.95</v>
      </c>
      <c r="C64" s="24">
        <v>9.0</v>
      </c>
      <c r="D64" s="17">
        <f t="shared" si="6"/>
        <v>-44.55</v>
      </c>
      <c r="E64" s="17"/>
      <c r="F64" s="17"/>
      <c r="G64" s="7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6" t="s">
        <v>63</v>
      </c>
      <c r="B65" s="31">
        <v>-1.2439</v>
      </c>
      <c r="C65" s="32">
        <v>200.0</v>
      </c>
      <c r="D65" s="33">
        <f t="shared" si="6"/>
        <v>-248.78</v>
      </c>
      <c r="E65" s="34" t="s">
        <v>64</v>
      </c>
      <c r="F65" s="17"/>
      <c r="G65" s="7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6" t="s">
        <v>65</v>
      </c>
      <c r="B66" s="23">
        <v>-50.0</v>
      </c>
      <c r="C66" s="24">
        <v>10.0</v>
      </c>
      <c r="D66" s="17">
        <f t="shared" si="6"/>
        <v>-500</v>
      </c>
      <c r="E66" s="17"/>
      <c r="F66" s="17"/>
      <c r="G66" s="7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6" t="s">
        <v>66</v>
      </c>
      <c r="B67" s="23">
        <f>-6*1.13</f>
        <v>-6.78</v>
      </c>
      <c r="C67" s="35">
        <v>180.0</v>
      </c>
      <c r="D67" s="17">
        <f>C67*B67</f>
        <v>-1220.4</v>
      </c>
      <c r="E67" s="17" t="s">
        <v>67</v>
      </c>
      <c r="F67" s="17"/>
      <c r="G67" s="7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6" t="s">
        <v>68</v>
      </c>
      <c r="B68" s="23">
        <f>-7.25*1.13</f>
        <v>-8.1925</v>
      </c>
      <c r="C68" s="35">
        <v>87.0</v>
      </c>
      <c r="D68" s="17">
        <f t="shared" ref="D68:D71" si="7">B68*C68</f>
        <v>-712.7475</v>
      </c>
      <c r="E68" s="17" t="s">
        <v>67</v>
      </c>
      <c r="F68" s="17"/>
      <c r="G68" s="7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6" t="s">
        <v>69</v>
      </c>
      <c r="B69" s="23">
        <f>-(13.5+2.25)*1.13</f>
        <v>-17.7975</v>
      </c>
      <c r="C69" s="35">
        <v>19.0</v>
      </c>
      <c r="D69" s="17">
        <f t="shared" si="7"/>
        <v>-338.1525</v>
      </c>
      <c r="E69" s="17" t="s">
        <v>67</v>
      </c>
      <c r="F69" s="17"/>
      <c r="G69" s="7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6" t="s">
        <v>70</v>
      </c>
      <c r="B70" s="23">
        <v>-28.25</v>
      </c>
      <c r="C70" s="24">
        <v>1.0</v>
      </c>
      <c r="D70" s="17">
        <f t="shared" si="7"/>
        <v>-28.25</v>
      </c>
      <c r="E70" s="17" t="s">
        <v>67</v>
      </c>
      <c r="F70" s="17"/>
      <c r="G70" s="7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6" t="s">
        <v>71</v>
      </c>
      <c r="B71" s="23">
        <v>0.0</v>
      </c>
      <c r="C71" s="24">
        <v>1.0</v>
      </c>
      <c r="D71" s="17">
        <f t="shared" si="7"/>
        <v>0</v>
      </c>
      <c r="E71" s="17"/>
      <c r="F71" s="17"/>
      <c r="G71" s="7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6" t="s">
        <v>72</v>
      </c>
      <c r="B72" s="37"/>
      <c r="C72" s="38"/>
      <c r="D72" s="37"/>
      <c r="E72" s="37"/>
      <c r="F72" s="37"/>
      <c r="G72" s="7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6" t="s">
        <v>73</v>
      </c>
      <c r="B73" s="23">
        <v>8935.0</v>
      </c>
      <c r="C73" s="24">
        <v>1.0</v>
      </c>
      <c r="D73" s="17">
        <f t="shared" ref="D73:D86" si="8">B73*C73</f>
        <v>8935</v>
      </c>
      <c r="E73" s="17"/>
      <c r="F73" s="17"/>
      <c r="G73" s="7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6" t="s">
        <v>74</v>
      </c>
      <c r="B74" s="23">
        <v>93.0</v>
      </c>
      <c r="C74" s="35">
        <v>141.0</v>
      </c>
      <c r="D74" s="17">
        <f t="shared" si="8"/>
        <v>13113</v>
      </c>
      <c r="E74" s="17" t="s">
        <v>75</v>
      </c>
      <c r="F74" s="17" t="s">
        <v>76</v>
      </c>
      <c r="G74" s="7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6" t="s">
        <v>77</v>
      </c>
      <c r="B75" s="23">
        <v>100.0</v>
      </c>
      <c r="C75" s="24">
        <v>0.0</v>
      </c>
      <c r="D75" s="17">
        <f t="shared" si="8"/>
        <v>0</v>
      </c>
      <c r="E75" s="17" t="s">
        <v>75</v>
      </c>
      <c r="F75" s="17"/>
      <c r="G75" s="7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6" t="s">
        <v>78</v>
      </c>
      <c r="B76" s="23">
        <v>115.0</v>
      </c>
      <c r="C76" s="24">
        <v>0.0</v>
      </c>
      <c r="D76" s="17">
        <f t="shared" si="8"/>
        <v>0</v>
      </c>
      <c r="E76" s="17" t="s">
        <v>75</v>
      </c>
      <c r="F76" s="17"/>
      <c r="G76" s="7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6" t="s">
        <v>79</v>
      </c>
      <c r="B77" s="23">
        <v>1000.0</v>
      </c>
      <c r="C77" s="24">
        <v>1.0</v>
      </c>
      <c r="D77" s="17">
        <f t="shared" si="8"/>
        <v>1000</v>
      </c>
      <c r="E77" s="17"/>
      <c r="F77" s="17" t="s">
        <v>80</v>
      </c>
      <c r="G77" s="7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6" t="s">
        <v>81</v>
      </c>
      <c r="B78" s="23">
        <v>1000.0</v>
      </c>
      <c r="C78" s="24">
        <v>1.0</v>
      </c>
      <c r="D78" s="17">
        <f t="shared" si="8"/>
        <v>1000</v>
      </c>
      <c r="E78" s="17"/>
      <c r="F78" s="17" t="s">
        <v>80</v>
      </c>
      <c r="G78" s="7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6" t="s">
        <v>82</v>
      </c>
      <c r="B79" s="23">
        <v>600.0</v>
      </c>
      <c r="C79" s="24">
        <v>1.0</v>
      </c>
      <c r="D79" s="17">
        <f t="shared" si="8"/>
        <v>600</v>
      </c>
      <c r="E79" s="17"/>
      <c r="F79" s="17"/>
      <c r="G79" s="7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6" t="s">
        <v>83</v>
      </c>
      <c r="B80" s="23">
        <v>900.0</v>
      </c>
      <c r="C80" s="24">
        <v>1.0</v>
      </c>
      <c r="D80" s="17">
        <f t="shared" si="8"/>
        <v>900</v>
      </c>
      <c r="E80" s="17"/>
      <c r="F80" s="17"/>
      <c r="G80" s="7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6" t="s">
        <v>84</v>
      </c>
      <c r="B81" s="23">
        <v>100.0</v>
      </c>
      <c r="C81" s="24">
        <v>1.0</v>
      </c>
      <c r="D81" s="17">
        <f t="shared" si="8"/>
        <v>100</v>
      </c>
      <c r="E81" s="17"/>
      <c r="F81" s="17"/>
      <c r="G81" s="7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6" t="s">
        <v>85</v>
      </c>
      <c r="B82" s="23">
        <v>12.0</v>
      </c>
      <c r="C82" s="35">
        <v>40.0</v>
      </c>
      <c r="D82" s="17">
        <f t="shared" si="8"/>
        <v>480</v>
      </c>
      <c r="E82" s="17"/>
      <c r="F82" s="17"/>
      <c r="G82" s="7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6" t="s">
        <v>86</v>
      </c>
      <c r="B83" s="23">
        <v>100.0</v>
      </c>
      <c r="C83" s="24">
        <v>1.0</v>
      </c>
      <c r="D83" s="17">
        <f t="shared" si="8"/>
        <v>100</v>
      </c>
      <c r="E83" s="17"/>
      <c r="F83" s="17"/>
      <c r="G83" s="7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6" t="s">
        <v>87</v>
      </c>
      <c r="B84" s="23">
        <v>250.0</v>
      </c>
      <c r="C84" s="24">
        <v>1.0</v>
      </c>
      <c r="D84" s="17">
        <f t="shared" si="8"/>
        <v>250</v>
      </c>
      <c r="E84" s="17" t="s">
        <v>88</v>
      </c>
      <c r="F84" s="17"/>
      <c r="G84" s="7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6" t="s">
        <v>89</v>
      </c>
      <c r="B85" s="23">
        <v>500.0</v>
      </c>
      <c r="C85" s="24">
        <v>1.0</v>
      </c>
      <c r="D85" s="17">
        <f t="shared" si="8"/>
        <v>500</v>
      </c>
      <c r="E85" s="17"/>
      <c r="F85" s="17"/>
      <c r="G85" s="7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6" t="s">
        <v>90</v>
      </c>
      <c r="B86" s="23">
        <v>0.0</v>
      </c>
      <c r="C86" s="24">
        <v>1.0</v>
      </c>
      <c r="D86" s="17">
        <f t="shared" si="8"/>
        <v>0</v>
      </c>
      <c r="E86" s="17"/>
      <c r="F86" s="17"/>
      <c r="G86" s="7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6" t="s">
        <v>91</v>
      </c>
      <c r="B87" s="39"/>
      <c r="C87" s="40"/>
      <c r="D87" s="39">
        <f>SUM(D73:D86)+SUM(D59:D71)+SUM(D45:D57)+SUM(D41:D43)+D39+D29+D25+D21+D17+D13+D8+SUM(D3:D6)</f>
        <v>1613.6985</v>
      </c>
      <c r="E87" s="39"/>
      <c r="F87" s="39"/>
      <c r="G87" s="7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/>
      <c r="B88" s="6"/>
      <c r="C88" s="6"/>
      <c r="D88" s="6"/>
      <c r="E88" s="6"/>
      <c r="F88" s="6"/>
      <c r="G88" s="7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41" t="s">
        <v>92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42" t="s">
        <v>93</v>
      </c>
      <c r="E94" s="7"/>
      <c r="F94" s="41">
        <v>7.25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42" t="s">
        <v>94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42" t="s">
        <v>95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42" t="s">
        <v>96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42" t="s">
        <v>97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1:E1"/>
  </mergeCells>
  <drawing r:id="rId1"/>
</worksheet>
</file>