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19"/>
  <workbookPr defaultThemeVersion="124226"/>
  <mc:AlternateContent xmlns:mc="http://schemas.openxmlformats.org/markup-compatibility/2006">
    <mc:Choice Requires="x15">
      <x15ac:absPath xmlns:x15ac="http://schemas.microsoft.com/office/spreadsheetml/2010/11/ac" url="https://firenet365-my.sharepoint.com/personal/sirena_fugitt_firenet_gov/Documents/ISAP/"/>
    </mc:Choice>
  </mc:AlternateContent>
  <xr:revisionPtr revIDLastSave="474" documentId="11_C46B7ABC67120DCCA4BCDAC2034B553DB1CDBD2D" xr6:coauthVersionLast="47" xr6:coauthVersionMax="47" xr10:uidLastSave="{8B451918-2780-4600-B221-3126332C136D}"/>
  <bookViews>
    <workbookView xWindow="-120" yWindow="-120" windowWidth="29040" windowHeight="15840" firstSheet="1" xr2:uid="{00000000-000D-0000-FFFF-FFFF00000000}"/>
  </bookViews>
  <sheets>
    <sheet name="Instructions" sheetId="8" r:id="rId1"/>
    <sheet name="SA_1 - Alt_A" sheetId="1" r:id="rId2"/>
    <sheet name="SA_2 - Alt_A" sheetId="9" r:id="rId3"/>
    <sheet name="SA_3 - Alt_A" sheetId="10" r:id="rId4"/>
    <sheet name="2023Costs" sheetId="6" r:id="rId5"/>
  </sheets>
  <definedNames>
    <definedName name="_xlnm.Print_Area" localSheetId="4">'2023Costs'!$A$1:$H$109</definedName>
    <definedName name="_xlnm.Print_Area" localSheetId="1">'SA_1 - Alt_A'!$A$1:$I$31</definedName>
    <definedName name="_xlnm.Print_Area" localSheetId="2">'SA_2 - Alt_A'!$A$1:$I$31</definedName>
    <definedName name="_xlnm.Print_Area" localSheetId="3">'SA_3 - Alt_A'!$A$1:$I$31</definedName>
    <definedName name="_xlnm.Print_Titles" localSheetId="4">'2023Costs'!$3:$3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0" l="1"/>
  <c r="F23" i="10" s="1"/>
  <c r="F22" i="10"/>
  <c r="H21" i="10"/>
  <c r="I21" i="10" s="1"/>
  <c r="K21" i="10" s="1"/>
  <c r="F21" i="10"/>
  <c r="H20" i="10"/>
  <c r="I20" i="10" s="1"/>
  <c r="K20" i="10" s="1"/>
  <c r="F20" i="10"/>
  <c r="H19" i="10"/>
  <c r="I19" i="10" s="1"/>
  <c r="K19" i="10" s="1"/>
  <c r="F19" i="10"/>
  <c r="H18" i="10"/>
  <c r="I18" i="10" s="1"/>
  <c r="K18" i="10" s="1"/>
  <c r="F18" i="10"/>
  <c r="H17" i="10"/>
  <c r="I17" i="10" s="1"/>
  <c r="K17" i="10" s="1"/>
  <c r="F17" i="10"/>
  <c r="E17" i="10"/>
  <c r="H16" i="10"/>
  <c r="I16" i="10" s="1"/>
  <c r="K16" i="10" s="1"/>
  <c r="E16" i="10"/>
  <c r="F16" i="10" s="1"/>
  <c r="H15" i="10"/>
  <c r="I15" i="10" s="1"/>
  <c r="K15" i="10" s="1"/>
  <c r="E15" i="10"/>
  <c r="F15" i="10" s="1"/>
  <c r="H14" i="10"/>
  <c r="I14" i="10" s="1"/>
  <c r="K14" i="10" s="1"/>
  <c r="E14" i="10"/>
  <c r="F14" i="10" s="1"/>
  <c r="H13" i="10"/>
  <c r="I13" i="10" s="1"/>
  <c r="K13" i="10" s="1"/>
  <c r="E13" i="10"/>
  <c r="F13" i="10" s="1"/>
  <c r="H12" i="10"/>
  <c r="I12" i="10" s="1"/>
  <c r="K12" i="10" s="1"/>
  <c r="E12" i="10"/>
  <c r="F12" i="10" s="1"/>
  <c r="H11" i="10"/>
  <c r="I11" i="10" s="1"/>
  <c r="K11" i="10" s="1"/>
  <c r="E11" i="10"/>
  <c r="F11" i="10" s="1"/>
  <c r="H10" i="10"/>
  <c r="I10" i="10" s="1"/>
  <c r="K10" i="10" s="1"/>
  <c r="F10" i="10"/>
  <c r="E10" i="10"/>
  <c r="H9" i="10"/>
  <c r="I9" i="10" s="1"/>
  <c r="K9" i="10" s="1"/>
  <c r="E9" i="10"/>
  <c r="F9" i="10" s="1"/>
  <c r="H8" i="10"/>
  <c r="I8" i="10" s="1"/>
  <c r="K8" i="10" s="1"/>
  <c r="E8" i="10"/>
  <c r="F8" i="10" s="1"/>
  <c r="I7" i="10"/>
  <c r="K7" i="10" s="1"/>
  <c r="H7" i="10"/>
  <c r="E7" i="10"/>
  <c r="F7" i="10" s="1"/>
  <c r="H6" i="10"/>
  <c r="I6" i="10" s="1"/>
  <c r="K6" i="10" s="1"/>
  <c r="E6" i="10"/>
  <c r="F6" i="10" s="1"/>
  <c r="H5" i="10"/>
  <c r="I5" i="10" s="1"/>
  <c r="K5" i="10" s="1"/>
  <c r="E5" i="10"/>
  <c r="F5" i="10" s="1"/>
  <c r="H4" i="10"/>
  <c r="E4" i="10"/>
  <c r="F4" i="10" s="1"/>
  <c r="B23" i="9"/>
  <c r="B29" i="9" s="1"/>
  <c r="F22" i="9"/>
  <c r="H21" i="9"/>
  <c r="I21" i="9" s="1"/>
  <c r="K21" i="9" s="1"/>
  <c r="F21" i="9"/>
  <c r="H20" i="9"/>
  <c r="I20" i="9" s="1"/>
  <c r="K20" i="9" s="1"/>
  <c r="F20" i="9"/>
  <c r="H19" i="9"/>
  <c r="I19" i="9" s="1"/>
  <c r="K19" i="9" s="1"/>
  <c r="F19" i="9"/>
  <c r="H18" i="9"/>
  <c r="I18" i="9" s="1"/>
  <c r="K18" i="9" s="1"/>
  <c r="F18" i="9"/>
  <c r="H17" i="9"/>
  <c r="I17" i="9" s="1"/>
  <c r="K17" i="9" s="1"/>
  <c r="E17" i="9"/>
  <c r="F17" i="9" s="1"/>
  <c r="H16" i="9"/>
  <c r="I16" i="9" s="1"/>
  <c r="K16" i="9" s="1"/>
  <c r="E16" i="9"/>
  <c r="F16" i="9" s="1"/>
  <c r="H15" i="9"/>
  <c r="I15" i="9" s="1"/>
  <c r="K15" i="9" s="1"/>
  <c r="E15" i="9"/>
  <c r="F15" i="9" s="1"/>
  <c r="H14" i="9"/>
  <c r="I14" i="9" s="1"/>
  <c r="K14" i="9" s="1"/>
  <c r="E14" i="9"/>
  <c r="F14" i="9" s="1"/>
  <c r="I13" i="9"/>
  <c r="K13" i="9" s="1"/>
  <c r="H13" i="9"/>
  <c r="E13" i="9"/>
  <c r="F13" i="9" s="1"/>
  <c r="H12" i="9"/>
  <c r="I12" i="9" s="1"/>
  <c r="K12" i="9" s="1"/>
  <c r="E12" i="9"/>
  <c r="F12" i="9" s="1"/>
  <c r="H11" i="9"/>
  <c r="I11" i="9" s="1"/>
  <c r="K11" i="9" s="1"/>
  <c r="E11" i="9"/>
  <c r="F11" i="9" s="1"/>
  <c r="H10" i="9"/>
  <c r="I10" i="9" s="1"/>
  <c r="K10" i="9" s="1"/>
  <c r="E10" i="9"/>
  <c r="F10" i="9" s="1"/>
  <c r="H9" i="9"/>
  <c r="I9" i="9" s="1"/>
  <c r="K9" i="9" s="1"/>
  <c r="E9" i="9"/>
  <c r="F9" i="9" s="1"/>
  <c r="H8" i="9"/>
  <c r="I8" i="9" s="1"/>
  <c r="K8" i="9" s="1"/>
  <c r="E8" i="9"/>
  <c r="F8" i="9" s="1"/>
  <c r="H7" i="9"/>
  <c r="I7" i="9" s="1"/>
  <c r="K7" i="9" s="1"/>
  <c r="F7" i="9"/>
  <c r="E7" i="9"/>
  <c r="H6" i="9"/>
  <c r="I6" i="9" s="1"/>
  <c r="K6" i="9" s="1"/>
  <c r="E6" i="9"/>
  <c r="F6" i="9" s="1"/>
  <c r="H5" i="9"/>
  <c r="I5" i="9" s="1"/>
  <c r="K5" i="9" s="1"/>
  <c r="E5" i="9"/>
  <c r="F5" i="9" s="1"/>
  <c r="H4" i="9"/>
  <c r="I4" i="9" s="1"/>
  <c r="E4" i="9"/>
  <c r="F4" i="9" s="1"/>
  <c r="E5" i="1"/>
  <c r="F5" i="1" s="1"/>
  <c r="E10" i="1"/>
  <c r="F10" i="1" s="1"/>
  <c r="E16" i="1"/>
  <c r="F22" i="1"/>
  <c r="F18" i="1"/>
  <c r="F19" i="1"/>
  <c r="F20" i="1"/>
  <c r="F21" i="1"/>
  <c r="B23" i="1"/>
  <c r="F23" i="1" s="1"/>
  <c r="H21" i="1"/>
  <c r="I21" i="1" s="1"/>
  <c r="K21" i="1" s="1"/>
  <c r="H20" i="1"/>
  <c r="I20" i="1" s="1"/>
  <c r="K20" i="1" s="1"/>
  <c r="H19" i="1"/>
  <c r="I19" i="1" s="1"/>
  <c r="K19" i="1" s="1"/>
  <c r="H18" i="1"/>
  <c r="I18" i="1" s="1"/>
  <c r="K18" i="1" s="1"/>
  <c r="H5" i="1"/>
  <c r="I5" i="1" s="1"/>
  <c r="H6" i="1"/>
  <c r="I6" i="1" s="1"/>
  <c r="H7" i="1"/>
  <c r="I7" i="1" s="1"/>
  <c r="H8" i="1"/>
  <c r="I8" i="1" s="1"/>
  <c r="H9" i="1"/>
  <c r="I9" i="1" s="1"/>
  <c r="H10" i="1"/>
  <c r="I10" i="1" s="1"/>
  <c r="H11" i="1"/>
  <c r="I11" i="1" s="1"/>
  <c r="H12" i="1"/>
  <c r="H13" i="1"/>
  <c r="I13" i="1" s="1"/>
  <c r="H14" i="1"/>
  <c r="I14" i="1" s="1"/>
  <c r="H15" i="1"/>
  <c r="I15" i="1" s="1"/>
  <c r="H16" i="1"/>
  <c r="I16" i="1" s="1"/>
  <c r="H17" i="1"/>
  <c r="I17" i="1" s="1"/>
  <c r="H4" i="1"/>
  <c r="I4" i="1" s="1"/>
  <c r="E15" i="1"/>
  <c r="F15" i="1" s="1"/>
  <c r="E14" i="1"/>
  <c r="F14" i="1" s="1"/>
  <c r="E13" i="1"/>
  <c r="F13" i="1" s="1"/>
  <c r="E12" i="1"/>
  <c r="F12" i="1" s="1"/>
  <c r="E11" i="1"/>
  <c r="F11" i="1" s="1"/>
  <c r="E9" i="1"/>
  <c r="F9" i="1" s="1"/>
  <c r="E8" i="1"/>
  <c r="F8" i="1" s="1"/>
  <c r="E7" i="1"/>
  <c r="F7" i="1" s="1"/>
  <c r="E6" i="1"/>
  <c r="F6" i="1" s="1"/>
  <c r="E4" i="1"/>
  <c r="F4" i="1" s="1"/>
  <c r="E17" i="1"/>
  <c r="H24" i="10" l="1"/>
  <c r="F24" i="10"/>
  <c r="B28" i="10" s="1"/>
  <c r="B29" i="10"/>
  <c r="I4" i="10"/>
  <c r="K4" i="9"/>
  <c r="K24" i="9" s="1"/>
  <c r="I24" i="9"/>
  <c r="B27" i="9" s="1"/>
  <c r="F23" i="9"/>
  <c r="F24" i="9" s="1"/>
  <c r="B28" i="9" s="1"/>
  <c r="H24" i="9"/>
  <c r="I12" i="1"/>
  <c r="K12" i="1" s="1"/>
  <c r="H24" i="1"/>
  <c r="F17" i="1"/>
  <c r="F16" i="1"/>
  <c r="K17" i="1"/>
  <c r="K15" i="1"/>
  <c r="K14" i="1"/>
  <c r="K13" i="1"/>
  <c r="K11" i="1"/>
  <c r="K10" i="1"/>
  <c r="K9" i="1"/>
  <c r="K8" i="1"/>
  <c r="K7" i="1"/>
  <c r="K6" i="1"/>
  <c r="K5" i="1"/>
  <c r="K4" i="10" l="1"/>
  <c r="K24" i="10" s="1"/>
  <c r="I24" i="10"/>
  <c r="B27" i="10" s="1"/>
  <c r="F24" i="1"/>
  <c r="B29" i="1"/>
  <c r="K4" i="1"/>
  <c r="K16" i="1"/>
  <c r="K24" i="1" l="1"/>
  <c r="I24" i="1"/>
  <c r="B27" i="1" s="1"/>
  <c r="B28" i="1"/>
</calcChain>
</file>

<file path=xl/sharedStrings.xml><?xml version="1.0" encoding="utf-8"?>
<sst xmlns="http://schemas.openxmlformats.org/spreadsheetml/2006/main" count="348" uniqueCount="222">
  <si>
    <t>Incident Strategic Alignment Process</t>
  </si>
  <si>
    <t>Cost Estimator</t>
  </si>
  <si>
    <t>Instructions &amp; Calculation Notes</t>
  </si>
  <si>
    <t>This tool provides a quick estimated cost calcuation and exposure hours for the strategic actions that are developed.</t>
  </si>
  <si>
    <t>This estimated cost is not the same as the WFDSS estimated cost.  WFDSS will have one identified course of action that the cost is associated too.  Within the ISAP it is recommended to look at portions of the incident where similar tactics may be employed to protect the critical values identified.  These "portions" are defined as Strategic Actions.  An incident may have multiple Strategic Actions that can have one or more alternatives.  This is the driver for the label tab for each worksheet: SA_1 - Alt A, SA_1 - Alt B, etc.</t>
  </si>
  <si>
    <r>
      <rPr>
        <b/>
        <sz val="12"/>
        <color theme="1"/>
        <rFont val="Calibri"/>
        <family val="2"/>
        <scheme val="minor"/>
      </rPr>
      <t>Data Entry will only be allowed in the Alternative Input and Exposure Hours per Operational Period (columns B, C, D, G)</t>
    </r>
    <r>
      <rPr>
        <sz val="12"/>
        <color theme="1"/>
        <rFont val="Calibri"/>
        <family val="2"/>
        <scheme val="minor"/>
      </rPr>
      <t>.  The grey columns should be standard to the type of resource and for the identified operational period.  If you need additional resource types that are not listed, you can use the rows labeled "Other:"  Those rows are not locked for column A and E so you can update the Resource Type and Cost associated with that resource.</t>
    </r>
  </si>
  <si>
    <r>
      <t xml:space="preserve">Cells with constant data and fixed formulas are locked when the worksheet is protected (Columns E, F, H, I) </t>
    </r>
    <r>
      <rPr>
        <sz val="12"/>
        <rFont val="Calibri"/>
        <family val="2"/>
        <scheme val="minor"/>
      </rPr>
      <t>.  The protected areas can be unlocked for editing individual item names or item cost rates.  Be careful if you</t>
    </r>
    <r>
      <rPr>
        <sz val="12"/>
        <color rgb="FFFF0000"/>
        <rFont val="Calibri"/>
        <family val="2"/>
        <scheme val="minor"/>
      </rPr>
      <t xml:space="preserve"> Add or Delete</t>
    </r>
    <r>
      <rPr>
        <b/>
        <sz val="12"/>
        <color rgb="FFFF0000"/>
        <rFont val="Calibri"/>
        <family val="2"/>
        <scheme val="minor"/>
      </rPr>
      <t xml:space="preserve"> </t>
    </r>
    <r>
      <rPr>
        <b/>
        <u/>
        <sz val="12"/>
        <color rgb="FFFF0000"/>
        <rFont val="Calibri"/>
        <family val="2"/>
        <scheme val="minor"/>
      </rPr>
      <t>ANY</t>
    </r>
    <r>
      <rPr>
        <sz val="12"/>
        <color rgb="FFFF0000"/>
        <rFont val="Calibri"/>
        <family val="2"/>
        <scheme val="minor"/>
      </rPr>
      <t xml:space="preserve"> Rows or Columns as you may corrupt formula calculations, data links, AND the print area.</t>
    </r>
  </si>
  <si>
    <r>
      <t xml:space="preserve">To </t>
    </r>
    <r>
      <rPr>
        <b/>
        <sz val="12"/>
        <rFont val="Calibri"/>
        <family val="2"/>
        <scheme val="minor"/>
      </rPr>
      <t>UNLOCK</t>
    </r>
    <r>
      <rPr>
        <sz val="12"/>
        <color rgb="FF000000"/>
        <rFont val="Calibri"/>
        <family val="2"/>
        <scheme val="minor"/>
      </rPr>
      <t xml:space="preserve"> the protected areas (columns E, F, H, I) for editing: select the </t>
    </r>
    <r>
      <rPr>
        <b/>
        <sz val="12"/>
        <color rgb="FF000000"/>
        <rFont val="Calibri"/>
        <family val="2"/>
        <scheme val="minor"/>
      </rPr>
      <t>REVIEW</t>
    </r>
    <r>
      <rPr>
        <sz val="12"/>
        <color rgb="FF000000"/>
        <rFont val="Calibri"/>
        <family val="2"/>
        <scheme val="minor"/>
      </rPr>
      <t xml:space="preserve"> tab on your toolbar and click '</t>
    </r>
    <r>
      <rPr>
        <b/>
        <sz val="12"/>
        <color rgb="FF000000"/>
        <rFont val="Calibri"/>
        <family val="2"/>
        <scheme val="minor"/>
      </rPr>
      <t>Unprotect Sheet</t>
    </r>
    <r>
      <rPr>
        <sz val="12"/>
        <color rgb="FF000000"/>
        <rFont val="Calibri"/>
        <family val="2"/>
        <scheme val="minor"/>
      </rPr>
      <t xml:space="preserve">' then enter the password </t>
    </r>
    <r>
      <rPr>
        <sz val="12"/>
        <color rgb="FFFF0000"/>
        <rFont val="Calibri"/>
        <family val="2"/>
        <scheme val="minor"/>
      </rPr>
      <t xml:space="preserve">isap </t>
    </r>
    <r>
      <rPr>
        <sz val="12"/>
        <rFont val="Calibri"/>
        <family val="2"/>
        <scheme val="minor"/>
      </rPr>
      <t xml:space="preserve">(all lowercase alpha) - do not change any other settings. </t>
    </r>
  </si>
  <si>
    <r>
      <t xml:space="preserve">To </t>
    </r>
    <r>
      <rPr>
        <b/>
        <sz val="12"/>
        <color rgb="FF000000"/>
        <rFont val="Calibri"/>
        <family val="2"/>
        <scheme val="minor"/>
      </rPr>
      <t xml:space="preserve">RE-LOCK </t>
    </r>
    <r>
      <rPr>
        <sz val="12"/>
        <color rgb="FF000000"/>
        <rFont val="Calibri"/>
        <family val="2"/>
        <scheme val="minor"/>
      </rPr>
      <t xml:space="preserve">your document (locks columns E, F, H, I) select </t>
    </r>
    <r>
      <rPr>
        <b/>
        <sz val="12"/>
        <color rgb="FF000000"/>
        <rFont val="Calibri"/>
        <family val="2"/>
        <scheme val="minor"/>
      </rPr>
      <t>REVIEW</t>
    </r>
    <r>
      <rPr>
        <sz val="12"/>
        <color rgb="FF000000"/>
        <rFont val="Calibri"/>
        <family val="2"/>
        <scheme val="minor"/>
      </rPr>
      <t xml:space="preserve"> tab,  </t>
    </r>
    <r>
      <rPr>
        <b/>
        <sz val="12"/>
        <rFont val="Calibri"/>
        <family val="2"/>
        <scheme val="minor"/>
      </rPr>
      <t>'Protect Sheet</t>
    </r>
    <r>
      <rPr>
        <sz val="12"/>
        <color rgb="FF000000"/>
        <rFont val="Calibri"/>
        <family val="2"/>
        <scheme val="minor"/>
      </rPr>
      <t xml:space="preserve">' from your toolbar - </t>
    </r>
    <r>
      <rPr>
        <sz val="12"/>
        <color rgb="FFFF0000"/>
        <rFont val="Calibri"/>
        <family val="2"/>
        <scheme val="minor"/>
      </rPr>
      <t>DO NOT</t>
    </r>
    <r>
      <rPr>
        <sz val="12"/>
        <color rgb="FF000000"/>
        <rFont val="Calibri"/>
        <family val="2"/>
        <scheme val="minor"/>
      </rPr>
      <t xml:space="preserve"> change ANY of the default check-boxes - then enter the password </t>
    </r>
    <r>
      <rPr>
        <sz val="12"/>
        <color rgb="FFFF0000"/>
        <rFont val="Calibri"/>
        <family val="2"/>
        <scheme val="minor"/>
      </rPr>
      <t xml:space="preserve">isap, </t>
    </r>
    <r>
      <rPr>
        <sz val="12"/>
        <rFont val="Calibri"/>
        <family val="2"/>
        <scheme val="minor"/>
      </rPr>
      <t xml:space="preserve">hit enter, and enter the password a 2nd time to confirm. </t>
    </r>
  </si>
  <si>
    <r>
      <t>Rates</t>
    </r>
    <r>
      <rPr>
        <sz val="12"/>
        <rFont val="Calibri"/>
        <family val="2"/>
        <scheme val="minor"/>
      </rPr>
      <t xml:space="preserve"> are based on current e-ISuite Standard rates and located in the worksheet labeled "2023 Costs".  For a more accurate cost estimate, you can update the rates but </t>
    </r>
    <r>
      <rPr>
        <b/>
        <sz val="12"/>
        <color rgb="FFFF0000"/>
        <rFont val="Calibri"/>
        <family val="2"/>
        <scheme val="minor"/>
      </rPr>
      <t>PLEASE</t>
    </r>
    <r>
      <rPr>
        <sz val="12"/>
        <rFont val="Calibri"/>
        <family val="2"/>
        <scheme val="minor"/>
      </rPr>
      <t xml:space="preserve"> update your rates</t>
    </r>
    <r>
      <rPr>
        <sz val="12"/>
        <color rgb="FFFF0000"/>
        <rFont val="Calibri"/>
        <family val="2"/>
        <scheme val="minor"/>
      </rPr>
      <t xml:space="preserve"> only</t>
    </r>
    <r>
      <rPr>
        <sz val="12"/>
        <rFont val="Calibri"/>
        <family val="2"/>
        <scheme val="minor"/>
      </rPr>
      <t xml:space="preserve"> in this worksheet.  The rates link back to the SA worksheets and if you edit in the SA worksheets it will break the links.  </t>
    </r>
  </si>
  <si>
    <r>
      <t xml:space="preserve">Support Cost Per Person: </t>
    </r>
    <r>
      <rPr>
        <sz val="12"/>
        <rFont val="Calibri"/>
        <family val="2"/>
        <scheme val="minor"/>
      </rPr>
      <t xml:space="preserve"> Default value $200.  This default assumes per person: $75 food, $45 misc supplies, $50 Tran, $30 Expanded &amp; AQM support.  Adjust default value if needed.</t>
    </r>
  </si>
  <si>
    <r>
      <t xml:space="preserve">Aircraft Rates: </t>
    </r>
    <r>
      <rPr>
        <sz val="12"/>
        <rFont val="Calibri"/>
        <family val="2"/>
        <scheme val="minor"/>
      </rPr>
      <t xml:space="preserve"> Aircraft rate is a calculation of hourly rate x Oper Period hours.  No daily availability included.  Rates are not locked and can be adjusted if needed.</t>
    </r>
    <r>
      <rPr>
        <b/>
        <sz val="12"/>
        <rFont val="Calibri"/>
        <family val="2"/>
        <scheme val="minor"/>
      </rPr>
      <t xml:space="preserve">  As a default the cost is linked to the 2023Cost worksheet.</t>
    </r>
  </si>
  <si>
    <t>Version 1.0, June 2023</t>
  </si>
  <si>
    <t>Strategy Action 1 - Alternative A</t>
  </si>
  <si>
    <t>ALTERNATIVE INPUT</t>
  </si>
  <si>
    <t>COST</t>
  </si>
  <si>
    <t>EXPOSURE</t>
  </si>
  <si>
    <t>Exposure (Adj)</t>
  </si>
  <si>
    <t>Resource Type</t>
  </si>
  <si>
    <t># of Resource Units</t>
  </si>
  <si>
    <t>Responders Per Resource Unit</t>
  </si>
  <si>
    <t>Days Needed</t>
  </si>
  <si>
    <t>Rate Per Day</t>
  </si>
  <si>
    <t>Total Cost</t>
  </si>
  <si>
    <t>Exp Hrs per Oper Period</t>
  </si>
  <si>
    <t>Exp Hrs per Day</t>
  </si>
  <si>
    <r>
      <t xml:space="preserve">Total Responder Exposure Hours </t>
    </r>
    <r>
      <rPr>
        <sz val="10"/>
        <rFont val="Arial"/>
        <family val="2"/>
      </rPr>
      <t>(Unadjusted)</t>
    </r>
  </si>
  <si>
    <t>Ω</t>
  </si>
  <si>
    <r>
      <t xml:space="preserve">Total Responder-Hours Exposure </t>
    </r>
    <r>
      <rPr>
        <sz val="10"/>
        <rFont val="Arial"/>
        <family val="2"/>
      </rPr>
      <t>(Adjusted)</t>
    </r>
  </si>
  <si>
    <t>T1 Crews</t>
  </si>
  <si>
    <t>T2 IA / T2C Crews</t>
  </si>
  <si>
    <t>T2 Crews - Fed</t>
  </si>
  <si>
    <t>Fellers</t>
  </si>
  <si>
    <t>Engines</t>
  </si>
  <si>
    <t>Dozers</t>
  </si>
  <si>
    <t>Water Tender(s)</t>
  </si>
  <si>
    <t>Fixed Wing - Air Tankers</t>
  </si>
  <si>
    <t>Fixed Wing - Air Attack/Lead Plane</t>
  </si>
  <si>
    <t>Type 1 Helicopters</t>
  </si>
  <si>
    <t>Type 2 Helicopters</t>
  </si>
  <si>
    <t>Type 3 Helicopters</t>
  </si>
  <si>
    <t>Overhead - Line</t>
  </si>
  <si>
    <t>Overhead - Camp Support</t>
  </si>
  <si>
    <t xml:space="preserve">Other: </t>
  </si>
  <si>
    <t xml:space="preserve">Other:  </t>
  </si>
  <si>
    <t>Other:</t>
  </si>
  <si>
    <t>Other: Retardant Cost</t>
  </si>
  <si>
    <t>Other: Support Cost</t>
  </si>
  <si>
    <t>Totals</t>
  </si>
  <si>
    <t>SA1 - Alternative A Totals:</t>
  </si>
  <si>
    <t>Total Responder Exposure Hours:</t>
  </si>
  <si>
    <r>
      <t xml:space="preserve">Total Estimated Cost: </t>
    </r>
    <r>
      <rPr>
        <sz val="10"/>
        <rFont val="Arial"/>
        <family val="2"/>
      </rPr>
      <t>(Can be further developed as needed using 2023 Costs)</t>
    </r>
  </si>
  <si>
    <t>Total Responders needed</t>
  </si>
  <si>
    <t>Strategy Action 2 - Alternative A</t>
  </si>
  <si>
    <t>SA2 - Alternative A Totals:</t>
  </si>
  <si>
    <t>Strategy Action 3 - Alternative A</t>
  </si>
  <si>
    <t>SA3 - Alternative A Totals:</t>
  </si>
  <si>
    <t>2023 STANDARD COST COMPONENTS</t>
  </si>
  <si>
    <t>RESOURCE DESCRIPTION</t>
  </si>
  <si>
    <t>----------------     DAILY ESTIMATED COST     ---------------</t>
  </si>
  <si>
    <t xml:space="preserve"> </t>
  </si>
  <si>
    <t>CREWS (20 PERSONS, 14 HOURS)</t>
  </si>
  <si>
    <t>HAZARD</t>
  </si>
  <si>
    <t>NON-HZ</t>
  </si>
  <si>
    <t>GUAR</t>
  </si>
  <si>
    <t># OF UNITS</t>
  </si>
  <si>
    <t>TOTAL COST</t>
  </si>
  <si>
    <t>Federal Hotshot Crews</t>
  </si>
  <si>
    <t>HC1</t>
  </si>
  <si>
    <r>
      <t xml:space="preserve">Federal Handcrews </t>
    </r>
    <r>
      <rPr>
        <sz val="12"/>
        <rFont val="Calibri"/>
        <family val="2"/>
        <scheme val="minor"/>
      </rPr>
      <t>(Regulars)</t>
    </r>
  </si>
  <si>
    <t>HC2</t>
  </si>
  <si>
    <r>
      <t>AD Handcrews</t>
    </r>
    <r>
      <rPr>
        <sz val="12"/>
        <rFont val="Calibri"/>
        <family val="2"/>
        <scheme val="minor"/>
      </rPr>
      <t xml:space="preserve"> (Casuals)</t>
    </r>
  </si>
  <si>
    <t>Contract Firefighting Crews</t>
  </si>
  <si>
    <t>State Cooperator Crews</t>
  </si>
  <si>
    <t>State Inmate Crews</t>
  </si>
  <si>
    <t>HCI2</t>
  </si>
  <si>
    <r>
      <t>Helitack Crew</t>
    </r>
    <r>
      <rPr>
        <sz val="12"/>
        <rFont val="Calibri"/>
        <family val="2"/>
        <scheme val="minor"/>
      </rPr>
      <t xml:space="preserve">  (7 Person)</t>
    </r>
  </si>
  <si>
    <t>HMOD</t>
  </si>
  <si>
    <r>
      <t>National Guard</t>
    </r>
    <r>
      <rPr>
        <sz val="12"/>
        <rFont val="Calibri"/>
        <family val="2"/>
        <scheme val="minor"/>
      </rPr>
      <t xml:space="preserve"> (per person)</t>
    </r>
  </si>
  <si>
    <t>HCMI</t>
  </si>
  <si>
    <t>TOTAL COST OF CREWS</t>
  </si>
  <si>
    <t>$</t>
  </si>
  <si>
    <t>OTHER PERSONNEL (14 HOURS)</t>
  </si>
  <si>
    <t>Overhead - Base Camp Support</t>
  </si>
  <si>
    <t>Overhead - State/Local Cooperators</t>
  </si>
  <si>
    <t>Casuals - Line &amp; Base</t>
  </si>
  <si>
    <t>AD</t>
  </si>
  <si>
    <r>
      <t xml:space="preserve">Camp Crew </t>
    </r>
    <r>
      <rPr>
        <sz val="12"/>
        <rFont val="Calibri"/>
        <family val="2"/>
        <scheme val="minor"/>
      </rPr>
      <t>(w/Ldr, 10 Person)</t>
    </r>
  </si>
  <si>
    <t>CC</t>
  </si>
  <si>
    <r>
      <t>Expanded Dispatch</t>
    </r>
    <r>
      <rPr>
        <sz val="12"/>
        <rFont val="Calibri"/>
        <family val="2"/>
        <scheme val="minor"/>
      </rPr>
      <t xml:space="preserve"> (12 hrs)</t>
    </r>
  </si>
  <si>
    <t>EDRC</t>
  </si>
  <si>
    <r>
      <t>Buying Team</t>
    </r>
    <r>
      <rPr>
        <sz val="12"/>
        <rFont val="Calibri"/>
        <family val="2"/>
        <scheme val="minor"/>
      </rPr>
      <t xml:space="preserve"> (6 person)</t>
    </r>
  </si>
  <si>
    <t>BUYM</t>
  </si>
  <si>
    <t>TOTAL COST OF OTHER PERSONNEL</t>
  </si>
  <si>
    <t>PERSONNEL SUPPORT COSTS **</t>
  </si>
  <si>
    <t>DAILY</t>
  </si>
  <si>
    <r>
      <t>Air Transportation</t>
    </r>
    <r>
      <rPr>
        <sz val="12"/>
        <rFont val="Calibri"/>
        <family val="2"/>
        <scheme val="minor"/>
      </rPr>
      <t xml:space="preserve"> (To &amp; From Incident)</t>
    </r>
  </si>
  <si>
    <t>TRAN</t>
  </si>
  <si>
    <t>Ambulance</t>
  </si>
  <si>
    <t>AMBU</t>
  </si>
  <si>
    <t>Buses</t>
  </si>
  <si>
    <t>BUS</t>
  </si>
  <si>
    <t>Buying Team Supplies</t>
  </si>
  <si>
    <t>SUP</t>
  </si>
  <si>
    <r>
      <t>Cache Supplies</t>
    </r>
    <r>
      <rPr>
        <sz val="12"/>
        <rFont val="Calibri"/>
        <family val="2"/>
        <scheme val="minor"/>
      </rPr>
      <t xml:space="preserve"> (per person)</t>
    </r>
  </si>
  <si>
    <t>CACH</t>
  </si>
  <si>
    <r>
      <t xml:space="preserve">Caterer </t>
    </r>
    <r>
      <rPr>
        <sz val="12"/>
        <rFont val="Calibri"/>
        <family val="2"/>
        <scheme val="minor"/>
      </rPr>
      <t>(per person)</t>
    </r>
  </si>
  <si>
    <t>CTR</t>
  </si>
  <si>
    <t>Fuel Truck w/Operator</t>
  </si>
  <si>
    <t>FT</t>
  </si>
  <si>
    <t>Garbage Collection</t>
  </si>
  <si>
    <t>TRCL</t>
  </si>
  <si>
    <t>Generators/Electricity</t>
  </si>
  <si>
    <t>GEN</t>
  </si>
  <si>
    <t>Gray Water Truck</t>
  </si>
  <si>
    <t>GRAY</t>
  </si>
  <si>
    <r>
      <t>Hand Washing Stations</t>
    </r>
    <r>
      <rPr>
        <sz val="10"/>
        <rFont val="Calibri"/>
        <family val="2"/>
        <scheme val="minor"/>
      </rPr>
      <t xml:space="preserve"> </t>
    </r>
    <r>
      <rPr>
        <sz val="12"/>
        <rFont val="Calibri"/>
        <family val="2"/>
        <scheme val="minor"/>
      </rPr>
      <t>(trailer mounted)</t>
    </r>
  </si>
  <si>
    <t>HNDW</t>
  </si>
  <si>
    <t>Land Use Agreements</t>
  </si>
  <si>
    <t>LUA</t>
  </si>
  <si>
    <t>Mechanic Service Truck</t>
  </si>
  <si>
    <t>MEC</t>
  </si>
  <si>
    <r>
      <t xml:space="preserve">Medical Treatment </t>
    </r>
    <r>
      <rPr>
        <sz val="12"/>
        <rFont val="Calibri"/>
        <family val="2"/>
        <scheme val="minor"/>
      </rPr>
      <t>(APMC)</t>
    </r>
  </si>
  <si>
    <t>MISC</t>
  </si>
  <si>
    <t>Mobile Clerical Service / Helibase</t>
  </si>
  <si>
    <t>MOOF</t>
  </si>
  <si>
    <t>Mobile Laundry Service</t>
  </si>
  <si>
    <t>LNDY</t>
  </si>
  <si>
    <t>Mobile Office Trailer / Tents / Yurts</t>
  </si>
  <si>
    <t>TENT</t>
  </si>
  <si>
    <t xml:space="preserve">Mobilization / Demob </t>
  </si>
  <si>
    <t>Phone Service / Setup</t>
  </si>
  <si>
    <t>Pickup w/Driver, Contract</t>
  </si>
  <si>
    <t>PU</t>
  </si>
  <si>
    <t>Potable Water Truck</t>
  </si>
  <si>
    <t>POT</t>
  </si>
  <si>
    <t>Refrigerator Truck</t>
  </si>
  <si>
    <t>REF</t>
  </si>
  <si>
    <r>
      <t xml:space="preserve">Rental Vehicles </t>
    </r>
    <r>
      <rPr>
        <sz val="12"/>
        <rFont val="Calibri"/>
        <family val="2"/>
        <scheme val="minor"/>
      </rPr>
      <t>(ave)</t>
    </r>
  </si>
  <si>
    <t>Showers</t>
  </si>
  <si>
    <t>SHW</t>
  </si>
  <si>
    <r>
      <t xml:space="preserve">Toilets </t>
    </r>
    <r>
      <rPr>
        <sz val="12"/>
        <rFont val="Calibri"/>
        <family val="2"/>
        <scheme val="minor"/>
      </rPr>
      <t>(including service)</t>
    </r>
  </si>
  <si>
    <t>TLT</t>
  </si>
  <si>
    <t>Vehicles, Agency</t>
  </si>
  <si>
    <t>Weed Wash</t>
  </si>
  <si>
    <t>WEED</t>
  </si>
  <si>
    <t>TOTAL PERSONNEL SUPPORT COSTS</t>
  </si>
  <si>
    <t>** Personnel Support Surcharge, $150/person.  Only use if support costs are not available.</t>
  </si>
  <si>
    <t xml:space="preserve">FIRE FIGHTING EQUIPMENT </t>
  </si>
  <si>
    <t>Federal</t>
  </si>
  <si>
    <r>
      <t xml:space="preserve">Engines, Type 3 </t>
    </r>
    <r>
      <rPr>
        <sz val="12"/>
        <rFont val="Calibri"/>
        <family val="2"/>
        <scheme val="minor"/>
      </rPr>
      <t>(4 Pers, 14 Hrs)</t>
    </r>
  </si>
  <si>
    <t>ENG3</t>
  </si>
  <si>
    <r>
      <t xml:space="preserve">Engines, Type 4 </t>
    </r>
    <r>
      <rPr>
        <sz val="12"/>
        <rFont val="Calibri"/>
        <family val="2"/>
        <scheme val="minor"/>
      </rPr>
      <t>(4 Pers, 14 Hrs)</t>
    </r>
  </si>
  <si>
    <t>ENG4</t>
  </si>
  <si>
    <r>
      <t>Engines, Type 6</t>
    </r>
    <r>
      <rPr>
        <sz val="12"/>
        <rFont val="Calibri"/>
        <family val="2"/>
        <scheme val="minor"/>
      </rPr>
      <t xml:space="preserve"> (3 Pers, 14 Hrs)</t>
    </r>
  </si>
  <si>
    <t xml:space="preserve">ENG6 </t>
  </si>
  <si>
    <t>State/Local Cooperators</t>
  </si>
  <si>
    <t>Engines, Type 1-3</t>
  </si>
  <si>
    <t>ENGx</t>
  </si>
  <si>
    <t>Engines, Type 4-6</t>
  </si>
  <si>
    <t>Contracts</t>
  </si>
  <si>
    <t>Engines, Type 3</t>
  </si>
  <si>
    <t>Engines, Type 4</t>
  </si>
  <si>
    <t>Engines, Type 6</t>
  </si>
  <si>
    <t>Chippers</t>
  </si>
  <si>
    <t>CHIP</t>
  </si>
  <si>
    <t>DOZx</t>
  </si>
  <si>
    <t>Transports/Lowboys</t>
  </si>
  <si>
    <t>LOWB</t>
  </si>
  <si>
    <t>Water Tender, Support</t>
  </si>
  <si>
    <t>WTSx</t>
  </si>
  <si>
    <t>Water Tender, Tactical</t>
  </si>
  <si>
    <t>WTTx</t>
  </si>
  <si>
    <t>Faller w/Saw &amp; Transportation</t>
  </si>
  <si>
    <t>FALx</t>
  </si>
  <si>
    <r>
      <t xml:space="preserve">Faller Module </t>
    </r>
    <r>
      <rPr>
        <sz val="12"/>
        <rFont val="Calibri"/>
        <family val="2"/>
        <scheme val="minor"/>
      </rPr>
      <t>(2 w/saws and transport)</t>
    </r>
  </si>
  <si>
    <t>Grader</t>
  </si>
  <si>
    <t>GRD</t>
  </si>
  <si>
    <t>Skidder</t>
  </si>
  <si>
    <t>SKDx</t>
  </si>
  <si>
    <t xml:space="preserve">Skidgine </t>
  </si>
  <si>
    <t>SKGx</t>
  </si>
  <si>
    <t>Feller Buncher</t>
  </si>
  <si>
    <t>FELx</t>
  </si>
  <si>
    <t>Masticator</t>
  </si>
  <si>
    <t>MAST</t>
  </si>
  <si>
    <t>Excavator</t>
  </si>
  <si>
    <t>EXCA</t>
  </si>
  <si>
    <t>TOTAL COST OF EQUIPMENT</t>
  </si>
  <si>
    <t>AIRCRAFT*</t>
  </si>
  <si>
    <t>Flight Rate Hourly</t>
  </si>
  <si>
    <t>Daily Availability</t>
  </si>
  <si>
    <t>Exclusive Use Helicopters</t>
  </si>
  <si>
    <t xml:space="preserve">Type 1  </t>
  </si>
  <si>
    <t>HEL1</t>
  </si>
  <si>
    <t xml:space="preserve">Type 2 </t>
  </si>
  <si>
    <t>HEL2</t>
  </si>
  <si>
    <t>Type 3</t>
  </si>
  <si>
    <t>HEL3</t>
  </si>
  <si>
    <t>Call When Needed Helicopters</t>
  </si>
  <si>
    <t xml:space="preserve">Type 1 </t>
  </si>
  <si>
    <t>Type 2</t>
  </si>
  <si>
    <t>Fixed Wing Aircraft</t>
  </si>
  <si>
    <t>Airtankers, VLAT</t>
  </si>
  <si>
    <t>AT</t>
  </si>
  <si>
    <t>Airtankers, Heavy</t>
  </si>
  <si>
    <t>Airtankers, SEAT</t>
  </si>
  <si>
    <t>Scoopers</t>
  </si>
  <si>
    <t>Lead Plane</t>
  </si>
  <si>
    <t xml:space="preserve">LP  </t>
  </si>
  <si>
    <t>Air Attack Platform / IR Flight</t>
  </si>
  <si>
    <t>AA / IRF</t>
  </si>
  <si>
    <t>Retardant</t>
  </si>
  <si>
    <t>Delivered Price/Gallon</t>
  </si>
  <si>
    <t>RET</t>
  </si>
  <si>
    <t>UnDelivered Price/Gallon</t>
  </si>
  <si>
    <t>Mobile Retardant Plant</t>
  </si>
  <si>
    <t>TOTAL COST OF AIRCRAFT</t>
  </si>
  <si>
    <t>*Due to the extreme variability of aircraft costs, these costs should be taken from the daily invoice rather than attempting to utilize these estimated rates.</t>
  </si>
  <si>
    <t>TOTAL COST THIS DAY</t>
  </si>
  <si>
    <t>TOTAL COSTS OF FIRE FROM PREVIOUS DAY</t>
  </si>
  <si>
    <t xml:space="preserve">TOTAL COST OF FIRE TO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</si>
</sst>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0.0"/>
  </numFmts>
  <fonts count="29">
    <font>
      <sz val="11"/>
      <color theme="1"/>
      <name val="Calibri"/>
      <family val="2"/>
      <scheme val="minor"/>
    </font>
    <font>
      <b/>
      <sz val="14"/>
      <name val="Arial"/>
      <family val="2"/>
    </font>
    <font>
      <sz val="14"/>
      <name val="Arial"/>
      <family val="2"/>
    </font>
    <font>
      <b/>
      <sz val="11"/>
      <name val="Arial"/>
      <family val="2"/>
    </font>
    <font>
      <b/>
      <sz val="20"/>
      <name val="Arial"/>
      <family val="2"/>
    </font>
    <font>
      <b/>
      <sz val="12"/>
      <name val="Arial"/>
      <family val="2"/>
    </font>
    <font>
      <sz val="12"/>
      <name val="Arial"/>
      <family val="2"/>
    </font>
    <font>
      <b/>
      <sz val="16"/>
      <name val="Arial"/>
      <family val="2"/>
    </font>
    <font>
      <b/>
      <i/>
      <sz val="12"/>
      <name val="Arial"/>
      <family val="2"/>
    </font>
    <font>
      <sz val="12"/>
      <color theme="0" tint="-0.34998626667073579"/>
      <name val="Arial"/>
      <family val="2"/>
    </font>
    <font>
      <b/>
      <sz val="12"/>
      <color theme="1"/>
      <name val="Arial"/>
      <family val="2"/>
    </font>
    <font>
      <sz val="10"/>
      <name val="Arial"/>
      <family val="2"/>
    </font>
    <font>
      <b/>
      <sz val="14"/>
      <name val="Calibri"/>
      <family val="2"/>
      <scheme val="minor"/>
    </font>
    <font>
      <sz val="14"/>
      <name val="Calibri"/>
      <family val="2"/>
      <scheme val="minor"/>
    </font>
    <font>
      <sz val="12"/>
      <name val="Calibri"/>
      <family val="2"/>
      <scheme val="minor"/>
    </font>
    <font>
      <sz val="10"/>
      <name val="Calibri"/>
      <family val="2"/>
      <scheme val="minor"/>
    </font>
    <font>
      <i/>
      <sz val="12"/>
      <name val="Calibri"/>
      <family val="2"/>
      <scheme val="minor"/>
    </font>
    <font>
      <sz val="12"/>
      <color theme="0" tint="-0.499984740745262"/>
      <name val="Arial"/>
      <family val="2"/>
    </font>
    <font>
      <sz val="10"/>
      <name val="Arial"/>
    </font>
    <font>
      <u/>
      <sz val="14"/>
      <name val="Calibri"/>
      <family val="2"/>
      <scheme val="minor"/>
    </font>
    <font>
      <sz val="12"/>
      <color theme="1"/>
      <name val="Calibri"/>
      <family val="2"/>
      <scheme val="minor"/>
    </font>
    <font>
      <b/>
      <sz val="12"/>
      <name val="Calibri"/>
      <family val="2"/>
      <scheme val="minor"/>
    </font>
    <font>
      <sz val="12"/>
      <color rgb="FFFF0000"/>
      <name val="Calibri"/>
      <family val="2"/>
      <scheme val="minor"/>
    </font>
    <font>
      <b/>
      <sz val="12"/>
      <color rgb="FFFF0000"/>
      <name val="Calibri"/>
      <family val="2"/>
      <scheme val="minor"/>
    </font>
    <font>
      <b/>
      <u/>
      <sz val="12"/>
      <color rgb="FFFF0000"/>
      <name val="Calibri"/>
      <family val="2"/>
      <scheme val="minor"/>
    </font>
    <font>
      <sz val="12"/>
      <color rgb="FF000000"/>
      <name val="Calibri"/>
      <family val="2"/>
      <scheme val="minor"/>
    </font>
    <font>
      <b/>
      <sz val="12"/>
      <color rgb="FF000000"/>
      <name val="Calibri"/>
      <family val="2"/>
      <scheme val="minor"/>
    </font>
    <font>
      <b/>
      <sz val="12"/>
      <color theme="1"/>
      <name val="Calibri"/>
      <family val="2"/>
      <scheme val="minor"/>
    </font>
    <font>
      <b/>
      <sz val="20"/>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1" tint="0.149998474074526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79998168889431442"/>
        <bgColor indexed="64"/>
      </patternFill>
    </fill>
  </fills>
  <borders count="49">
    <border>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double">
        <color indexed="64"/>
      </left>
      <right/>
      <top style="double">
        <color indexed="64"/>
      </top>
      <bottom style="double">
        <color indexed="64"/>
      </bottom>
      <diagonal/>
    </border>
    <border>
      <left/>
      <right/>
      <top style="double">
        <color auto="1"/>
      </top>
      <bottom style="double">
        <color auto="1"/>
      </bottom>
      <diagonal/>
    </border>
    <border>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double">
        <color indexed="64"/>
      </bottom>
      <diagonal/>
    </border>
    <border>
      <left/>
      <right/>
      <top/>
      <bottom style="double">
        <color auto="1"/>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style="double">
        <color auto="1"/>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double">
        <color indexed="64"/>
      </bottom>
      <diagonal/>
    </border>
  </borders>
  <cellStyleXfs count="3">
    <xf numFmtId="0" fontId="0" fillId="0" borderId="0"/>
    <xf numFmtId="0" fontId="11" fillId="0" borderId="0"/>
    <xf numFmtId="0" fontId="18" fillId="0" borderId="0"/>
  </cellStyleXfs>
  <cellXfs count="153">
    <xf numFmtId="0" fontId="0" fillId="0" borderId="0" xfId="0"/>
    <xf numFmtId="0" fontId="6" fillId="5" borderId="17" xfId="0" applyFont="1" applyFill="1" applyBorder="1" applyAlignment="1">
      <alignment horizontal="center"/>
    </xf>
    <xf numFmtId="0" fontId="6" fillId="5" borderId="2" xfId="0" applyFont="1" applyFill="1" applyBorder="1" applyAlignment="1" applyProtection="1">
      <alignment horizontal="center"/>
      <protection locked="0"/>
    </xf>
    <xf numFmtId="0" fontId="17" fillId="9" borderId="3" xfId="0" applyFont="1" applyFill="1" applyBorder="1" applyAlignment="1" applyProtection="1">
      <alignment horizontal="center"/>
      <protection locked="0"/>
    </xf>
    <xf numFmtId="0" fontId="6" fillId="5" borderId="4" xfId="0" applyFont="1" applyFill="1" applyBorder="1" applyAlignment="1" applyProtection="1">
      <alignment horizontal="center"/>
      <protection locked="0"/>
    </xf>
    <xf numFmtId="0" fontId="6" fillId="5" borderId="27" xfId="0" applyFont="1" applyFill="1" applyBorder="1" applyAlignment="1" applyProtection="1">
      <alignment horizontal="center"/>
      <protection locked="0"/>
    </xf>
    <xf numFmtId="0" fontId="6" fillId="5" borderId="25" xfId="0" applyFont="1" applyFill="1" applyBorder="1" applyAlignment="1" applyProtection="1">
      <alignment horizontal="center"/>
      <protection locked="0"/>
    </xf>
    <xf numFmtId="0" fontId="6" fillId="5" borderId="36" xfId="0" applyFont="1" applyFill="1" applyBorder="1" applyAlignment="1" applyProtection="1">
      <alignment horizontal="center"/>
      <protection locked="0"/>
    </xf>
    <xf numFmtId="42" fontId="6" fillId="6" borderId="28" xfId="0" applyNumberFormat="1" applyFont="1" applyFill="1" applyBorder="1" applyProtection="1">
      <protection locked="0"/>
    </xf>
    <xf numFmtId="0" fontId="6" fillId="3" borderId="0" xfId="0" applyFont="1" applyFill="1" applyAlignment="1" applyProtection="1">
      <alignment horizontal="center"/>
      <protection locked="0"/>
    </xf>
    <xf numFmtId="42" fontId="6" fillId="6" borderId="2" xfId="0" applyNumberFormat="1" applyFont="1" applyFill="1" applyBorder="1" applyProtection="1">
      <protection locked="0"/>
    </xf>
    <xf numFmtId="0" fontId="6" fillId="3" borderId="0" xfId="0" applyFont="1" applyFill="1" applyProtection="1">
      <protection locked="0"/>
    </xf>
    <xf numFmtId="42" fontId="6" fillId="3" borderId="0" xfId="0" applyNumberFormat="1" applyFont="1" applyFill="1" applyProtection="1">
      <protection locked="0"/>
    </xf>
    <xf numFmtId="164" fontId="6" fillId="3" borderId="0" xfId="0" applyNumberFormat="1" applyFont="1" applyFill="1" applyProtection="1">
      <protection locked="0"/>
    </xf>
    <xf numFmtId="3" fontId="6" fillId="3" borderId="0" xfId="0" applyNumberFormat="1" applyFont="1" applyFill="1" applyProtection="1">
      <protection locked="0"/>
    </xf>
    <xf numFmtId="0" fontId="0" fillId="3" borderId="0" xfId="0" applyFill="1" applyProtection="1">
      <protection locked="0"/>
    </xf>
    <xf numFmtId="42" fontId="0" fillId="3" borderId="0" xfId="0" applyNumberFormat="1" applyFill="1" applyProtection="1">
      <protection locked="0"/>
    </xf>
    <xf numFmtId="0" fontId="6" fillId="3" borderId="0" xfId="0" applyFont="1" applyFill="1"/>
    <xf numFmtId="42" fontId="6" fillId="6" borderId="28" xfId="0" applyNumberFormat="1" applyFont="1" applyFill="1" applyBorder="1"/>
    <xf numFmtId="0" fontId="3" fillId="8" borderId="31" xfId="0" applyFont="1" applyFill="1" applyBorder="1" applyAlignment="1">
      <alignment horizontal="center" wrapText="1"/>
    </xf>
    <xf numFmtId="0" fontId="1" fillId="2" borderId="0" xfId="0" applyFont="1" applyFill="1" applyAlignment="1">
      <alignment horizontal="left"/>
    </xf>
    <xf numFmtId="0" fontId="2" fillId="3" borderId="0" xfId="0" applyFont="1" applyFill="1"/>
    <xf numFmtId="0" fontId="3" fillId="3" borderId="6" xfId="0" applyFont="1" applyFill="1" applyBorder="1" applyAlignment="1">
      <alignment horizontal="center" wrapText="1"/>
    </xf>
    <xf numFmtId="0" fontId="3" fillId="3" borderId="0" xfId="0" applyFont="1" applyFill="1" applyAlignment="1">
      <alignment horizontal="center" wrapText="1"/>
    </xf>
    <xf numFmtId="0" fontId="3" fillId="3" borderId="13" xfId="0" applyFont="1" applyFill="1" applyBorder="1" applyAlignment="1">
      <alignment horizontal="center" wrapText="1"/>
    </xf>
    <xf numFmtId="0" fontId="3" fillId="4" borderId="29" xfId="0" applyFont="1" applyFill="1" applyBorder="1" applyAlignment="1">
      <alignment horizontal="center" wrapText="1"/>
    </xf>
    <xf numFmtId="0" fontId="3" fillId="4" borderId="30" xfId="0" applyFont="1" applyFill="1" applyBorder="1" applyAlignment="1">
      <alignment horizontal="center" wrapText="1"/>
    </xf>
    <xf numFmtId="0" fontId="3" fillId="4" borderId="31" xfId="0" applyFont="1" applyFill="1" applyBorder="1" applyAlignment="1">
      <alignment horizontal="center" wrapText="1"/>
    </xf>
    <xf numFmtId="0" fontId="3" fillId="7" borderId="29" xfId="0" applyFont="1" applyFill="1" applyBorder="1" applyAlignment="1">
      <alignment horizontal="center" wrapText="1"/>
    </xf>
    <xf numFmtId="0" fontId="3" fillId="7" borderId="30" xfId="0" applyFont="1" applyFill="1" applyBorder="1" applyAlignment="1">
      <alignment horizontal="center" wrapText="1"/>
    </xf>
    <xf numFmtId="0" fontId="3" fillId="7" borderId="31" xfId="0" applyFont="1" applyFill="1" applyBorder="1" applyAlignment="1">
      <alignment horizontal="center" wrapText="1"/>
    </xf>
    <xf numFmtId="0" fontId="5" fillId="3" borderId="1" xfId="0" applyFont="1" applyFill="1" applyBorder="1" applyAlignment="1">
      <alignment horizontal="left"/>
    </xf>
    <xf numFmtId="0" fontId="8" fillId="3" borderId="0" xfId="0" applyFont="1" applyFill="1" applyAlignment="1">
      <alignment horizontal="right"/>
    </xf>
    <xf numFmtId="0" fontId="5" fillId="3" borderId="0" xfId="0" applyFont="1" applyFill="1"/>
    <xf numFmtId="42" fontId="6" fillId="6" borderId="27" xfId="0" applyNumberFormat="1" applyFont="1" applyFill="1" applyBorder="1"/>
    <xf numFmtId="42" fontId="6" fillId="6" borderId="18" xfId="0" applyNumberFormat="1" applyFont="1" applyFill="1" applyBorder="1"/>
    <xf numFmtId="42" fontId="6" fillId="6" borderId="4" xfId="0" applyNumberFormat="1" applyFont="1" applyFill="1" applyBorder="1"/>
    <xf numFmtId="42" fontId="8" fillId="8" borderId="31" xfId="0" applyNumberFormat="1" applyFont="1" applyFill="1" applyBorder="1"/>
    <xf numFmtId="0" fontId="6" fillId="11" borderId="23" xfId="0" applyFont="1" applyFill="1" applyBorder="1" applyAlignment="1">
      <alignment horizontal="center"/>
    </xf>
    <xf numFmtId="0" fontId="8" fillId="4" borderId="32" xfId="0" applyFont="1" applyFill="1" applyBorder="1" applyAlignment="1">
      <alignment horizontal="center"/>
    </xf>
    <xf numFmtId="0" fontId="8" fillId="4" borderId="22" xfId="0" applyFont="1" applyFill="1" applyBorder="1" applyAlignment="1">
      <alignment horizontal="center"/>
    </xf>
    <xf numFmtId="0" fontId="8" fillId="4" borderId="33" xfId="0" applyFont="1" applyFill="1" applyBorder="1" applyAlignment="1">
      <alignment horizontal="center"/>
    </xf>
    <xf numFmtId="42" fontId="8" fillId="8" borderId="30" xfId="0" applyNumberFormat="1" applyFont="1" applyFill="1" applyBorder="1"/>
    <xf numFmtId="3" fontId="8" fillId="7" borderId="33" xfId="0" applyNumberFormat="1" applyFont="1" applyFill="1" applyBorder="1" applyAlignment="1">
      <alignment horizontal="center"/>
    </xf>
    <xf numFmtId="3" fontId="8" fillId="7" borderId="30" xfId="0" applyNumberFormat="1" applyFont="1" applyFill="1" applyBorder="1" applyAlignment="1">
      <alignment horizontal="center"/>
    </xf>
    <xf numFmtId="0" fontId="6" fillId="3" borderId="0" xfId="0" applyFont="1" applyFill="1" applyAlignment="1">
      <alignment horizontal="center"/>
    </xf>
    <xf numFmtId="3" fontId="8" fillId="3" borderId="0" xfId="0" applyNumberFormat="1" applyFont="1" applyFill="1" applyAlignment="1">
      <alignment horizontal="center"/>
    </xf>
    <xf numFmtId="0" fontId="6" fillId="11" borderId="10" xfId="0" applyFont="1" applyFill="1" applyBorder="1" applyAlignment="1">
      <alignment horizontal="center"/>
    </xf>
    <xf numFmtId="3" fontId="6" fillId="11" borderId="12" xfId="0" applyNumberFormat="1" applyFont="1" applyFill="1" applyBorder="1" applyAlignment="1">
      <alignment horizontal="center"/>
    </xf>
    <xf numFmtId="3" fontId="6" fillId="11" borderId="11" xfId="0" applyNumberFormat="1" applyFont="1" applyFill="1" applyBorder="1" applyAlignment="1">
      <alignment horizontal="center"/>
    </xf>
    <xf numFmtId="0" fontId="6" fillId="11" borderId="37" xfId="0" applyFont="1" applyFill="1" applyBorder="1" applyAlignment="1">
      <alignment horizontal="center"/>
    </xf>
    <xf numFmtId="3" fontId="6" fillId="11" borderId="24" xfId="0" applyNumberFormat="1" applyFont="1" applyFill="1" applyBorder="1" applyAlignment="1">
      <alignment horizontal="center"/>
    </xf>
    <xf numFmtId="3" fontId="6" fillId="11" borderId="38" xfId="0" applyNumberFormat="1" applyFont="1" applyFill="1" applyBorder="1" applyAlignment="1">
      <alignment horizontal="center"/>
    </xf>
    <xf numFmtId="0" fontId="17" fillId="9" borderId="2" xfId="0" applyFont="1" applyFill="1" applyBorder="1" applyAlignment="1" applyProtection="1">
      <alignment horizontal="center"/>
      <protection locked="0"/>
    </xf>
    <xf numFmtId="0" fontId="17" fillId="9" borderId="28" xfId="0" applyFont="1" applyFill="1" applyBorder="1" applyAlignment="1" applyProtection="1">
      <alignment horizontal="center"/>
      <protection locked="0"/>
    </xf>
    <xf numFmtId="0" fontId="17" fillId="9" borderId="35" xfId="0" applyFont="1" applyFill="1" applyBorder="1" applyAlignment="1" applyProtection="1">
      <alignment horizontal="center"/>
      <protection locked="0"/>
    </xf>
    <xf numFmtId="0" fontId="9" fillId="11" borderId="39" xfId="0" applyFont="1" applyFill="1" applyBorder="1" applyAlignment="1">
      <alignment horizontal="center"/>
    </xf>
    <xf numFmtId="3" fontId="6" fillId="12" borderId="3" xfId="0" applyNumberFormat="1" applyFont="1" applyFill="1" applyBorder="1" applyAlignment="1">
      <alignment horizontal="center"/>
    </xf>
    <xf numFmtId="3" fontId="6" fillId="12" borderId="4" xfId="0" applyNumberFormat="1" applyFont="1" applyFill="1" applyBorder="1" applyAlignment="1">
      <alignment horizontal="center"/>
    </xf>
    <xf numFmtId="0" fontId="5" fillId="2" borderId="14" xfId="0" applyFont="1" applyFill="1" applyBorder="1" applyAlignment="1">
      <alignment vertical="center" wrapText="1"/>
    </xf>
    <xf numFmtId="3" fontId="8" fillId="7" borderId="8" xfId="0" applyNumberFormat="1" applyFont="1" applyFill="1" applyBorder="1" applyAlignment="1">
      <alignment vertical="center"/>
    </xf>
    <xf numFmtId="0" fontId="6" fillId="3" borderId="0" xfId="0" applyFont="1" applyFill="1" applyAlignment="1" applyProtection="1">
      <alignment vertical="center"/>
      <protection locked="0"/>
    </xf>
    <xf numFmtId="42" fontId="6" fillId="3" borderId="0" xfId="0" applyNumberFormat="1" applyFont="1" applyFill="1" applyAlignment="1" applyProtection="1">
      <alignment vertical="center"/>
      <protection locked="0"/>
    </xf>
    <xf numFmtId="164" fontId="6" fillId="3" borderId="0" xfId="0" applyNumberFormat="1" applyFont="1" applyFill="1" applyAlignment="1" applyProtection="1">
      <alignment vertical="center"/>
      <protection locked="0"/>
    </xf>
    <xf numFmtId="3" fontId="6" fillId="3" borderId="0" xfId="0" applyNumberFormat="1" applyFont="1" applyFill="1" applyAlignment="1" applyProtection="1">
      <alignment vertical="center"/>
      <protection locked="0"/>
    </xf>
    <xf numFmtId="0" fontId="5" fillId="2" borderId="5" xfId="0" applyFont="1" applyFill="1" applyBorder="1" applyAlignment="1">
      <alignment vertical="center" wrapText="1"/>
    </xf>
    <xf numFmtId="42" fontId="8" fillId="8" borderId="8" xfId="0" applyNumberFormat="1" applyFont="1" applyFill="1" applyBorder="1" applyAlignment="1">
      <alignment vertical="center"/>
    </xf>
    <xf numFmtId="0" fontId="10" fillId="2" borderId="14" xfId="0" applyFont="1" applyFill="1" applyBorder="1" applyAlignment="1">
      <alignment vertical="center" wrapText="1"/>
    </xf>
    <xf numFmtId="0" fontId="10" fillId="4" borderId="8" xfId="0" applyFont="1" applyFill="1" applyBorder="1" applyAlignment="1">
      <alignment vertical="center"/>
    </xf>
    <xf numFmtId="0" fontId="0" fillId="3" borderId="0" xfId="0" applyFill="1" applyAlignment="1" applyProtection="1">
      <alignment vertical="center"/>
      <protection locked="0"/>
    </xf>
    <xf numFmtId="42" fontId="0" fillId="3" borderId="0" xfId="0" applyNumberFormat="1" applyFill="1" applyAlignment="1" applyProtection="1">
      <alignment vertical="center"/>
      <protection locked="0"/>
    </xf>
    <xf numFmtId="164" fontId="0" fillId="3" borderId="0" xfId="0" applyNumberFormat="1" applyFill="1" applyAlignment="1" applyProtection="1">
      <alignment vertical="center"/>
      <protection locked="0"/>
    </xf>
    <xf numFmtId="3" fontId="0" fillId="3" borderId="0" xfId="0" applyNumberFormat="1" applyFill="1" applyAlignment="1" applyProtection="1">
      <alignment vertical="center"/>
      <protection locked="0"/>
    </xf>
    <xf numFmtId="0" fontId="7" fillId="10" borderId="14" xfId="0" applyFont="1" applyFill="1" applyBorder="1"/>
    <xf numFmtId="0" fontId="2" fillId="10" borderId="16" xfId="0" applyFont="1" applyFill="1" applyBorder="1"/>
    <xf numFmtId="0" fontId="1" fillId="10" borderId="16" xfId="0" applyFont="1" applyFill="1" applyBorder="1" applyAlignment="1">
      <alignment horizontal="left"/>
    </xf>
    <xf numFmtId="0" fontId="1" fillId="10" borderId="15" xfId="0" applyFont="1" applyFill="1" applyBorder="1" applyAlignment="1">
      <alignment horizontal="left"/>
    </xf>
    <xf numFmtId="0" fontId="5" fillId="10" borderId="14" xfId="0" applyFont="1" applyFill="1" applyBorder="1" applyAlignment="1">
      <alignment vertical="center" wrapText="1"/>
    </xf>
    <xf numFmtId="0" fontId="5" fillId="10" borderId="5" xfId="0" applyFont="1" applyFill="1" applyBorder="1" applyAlignment="1">
      <alignment vertical="center" wrapText="1"/>
    </xf>
    <xf numFmtId="0" fontId="10" fillId="10" borderId="14" xfId="0" applyFont="1" applyFill="1" applyBorder="1" applyAlignment="1">
      <alignment vertical="center" wrapText="1"/>
    </xf>
    <xf numFmtId="0" fontId="12" fillId="3" borderId="0" xfId="1" applyFont="1" applyFill="1" applyAlignment="1">
      <alignment horizontal="center" vertical="center"/>
    </xf>
    <xf numFmtId="0" fontId="12" fillId="3" borderId="0" xfId="1" applyFont="1" applyFill="1"/>
    <xf numFmtId="0" fontId="12" fillId="3" borderId="22" xfId="1" applyFont="1" applyFill="1" applyBorder="1"/>
    <xf numFmtId="0" fontId="12" fillId="9" borderId="9" xfId="1" applyFont="1" applyFill="1" applyBorder="1"/>
    <xf numFmtId="0" fontId="12" fillId="9" borderId="9" xfId="1" applyFont="1" applyFill="1" applyBorder="1" applyAlignment="1">
      <alignment horizontal="center"/>
    </xf>
    <xf numFmtId="0" fontId="13" fillId="3" borderId="0" xfId="1" applyFont="1" applyFill="1"/>
    <xf numFmtId="42" fontId="13" fillId="3" borderId="0" xfId="1" applyNumberFormat="1" applyFont="1" applyFill="1"/>
    <xf numFmtId="0" fontId="13" fillId="3" borderId="22" xfId="1" applyFont="1" applyFill="1" applyBorder="1"/>
    <xf numFmtId="42" fontId="13" fillId="3" borderId="22" xfId="1" applyNumberFormat="1" applyFont="1" applyFill="1" applyBorder="1"/>
    <xf numFmtId="0" fontId="13" fillId="3" borderId="9" xfId="1" applyFont="1" applyFill="1" applyBorder="1"/>
    <xf numFmtId="42" fontId="13" fillId="3" borderId="9" xfId="1" applyNumberFormat="1" applyFont="1" applyFill="1" applyBorder="1"/>
    <xf numFmtId="42" fontId="13" fillId="3" borderId="23" xfId="1" applyNumberFormat="1" applyFont="1" applyFill="1" applyBorder="1"/>
    <xf numFmtId="0" fontId="16" fillId="3" borderId="0" xfId="1" applyFont="1" applyFill="1"/>
    <xf numFmtId="0" fontId="13" fillId="3" borderId="12" xfId="1" applyFont="1" applyFill="1" applyBorder="1"/>
    <xf numFmtId="42" fontId="13" fillId="3" borderId="12" xfId="1" applyNumberFormat="1" applyFont="1" applyFill="1" applyBorder="1"/>
    <xf numFmtId="0" fontId="12" fillId="9" borderId="9" xfId="1" applyFont="1" applyFill="1" applyBorder="1" applyAlignment="1">
      <alignment horizontal="center" wrapText="1"/>
    </xf>
    <xf numFmtId="0" fontId="12" fillId="3" borderId="0" xfId="1" applyFont="1" applyFill="1" applyAlignment="1">
      <alignment horizontal="center" wrapText="1"/>
    </xf>
    <xf numFmtId="0" fontId="12" fillId="3" borderId="12" xfId="1" applyFont="1" applyFill="1" applyBorder="1" applyAlignment="1">
      <alignment horizontal="center"/>
    </xf>
    <xf numFmtId="42" fontId="13" fillId="3" borderId="24" xfId="1" applyNumberFormat="1" applyFont="1" applyFill="1" applyBorder="1"/>
    <xf numFmtId="42" fontId="13" fillId="3" borderId="20" xfId="1" applyNumberFormat="1" applyFont="1" applyFill="1" applyBorder="1"/>
    <xf numFmtId="0" fontId="17" fillId="11" borderId="26" xfId="0" applyFont="1" applyFill="1" applyBorder="1" applyAlignment="1">
      <alignment horizontal="center"/>
    </xf>
    <xf numFmtId="3" fontId="8" fillId="7" borderId="40" xfId="0" applyNumberFormat="1" applyFont="1" applyFill="1" applyBorder="1" applyAlignment="1">
      <alignment horizontal="center"/>
    </xf>
    <xf numFmtId="0" fontId="4" fillId="7" borderId="33" xfId="0" applyFont="1" applyFill="1" applyBorder="1" applyAlignment="1">
      <alignment horizontal="center" wrapText="1"/>
    </xf>
    <xf numFmtId="164" fontId="6" fillId="12" borderId="28" xfId="0" applyNumberFormat="1" applyFont="1" applyFill="1" applyBorder="1" applyAlignment="1" applyProtection="1">
      <alignment horizontal="center"/>
      <protection locked="0"/>
    </xf>
    <xf numFmtId="0" fontId="2" fillId="2" borderId="0" xfId="0" applyFont="1" applyFill="1"/>
    <xf numFmtId="3" fontId="6" fillId="11" borderId="0" xfId="0" applyNumberFormat="1" applyFont="1" applyFill="1" applyAlignment="1">
      <alignment horizontal="center"/>
    </xf>
    <xf numFmtId="3" fontId="8" fillId="7" borderId="41" xfId="0" applyNumberFormat="1" applyFont="1" applyFill="1" applyBorder="1" applyAlignment="1">
      <alignment horizontal="center"/>
    </xf>
    <xf numFmtId="3" fontId="6" fillId="11" borderId="7" xfId="0" applyNumberFormat="1" applyFont="1" applyFill="1" applyBorder="1" applyAlignment="1">
      <alignment horizontal="center"/>
    </xf>
    <xf numFmtId="0" fontId="7" fillId="2" borderId="14" xfId="0" applyFont="1" applyFill="1" applyBorder="1"/>
    <xf numFmtId="0" fontId="2" fillId="2" borderId="16" xfId="0" applyFont="1" applyFill="1" applyBorder="1"/>
    <xf numFmtId="0" fontId="1" fillId="2" borderId="16" xfId="0" applyFont="1" applyFill="1" applyBorder="1" applyAlignment="1">
      <alignment horizontal="left"/>
    </xf>
    <xf numFmtId="0" fontId="1" fillId="2" borderId="15" xfId="0" applyFont="1" applyFill="1" applyBorder="1" applyAlignment="1">
      <alignment horizontal="left"/>
    </xf>
    <xf numFmtId="0" fontId="6" fillId="3" borderId="1" xfId="0" applyFont="1" applyFill="1" applyBorder="1" applyProtection="1">
      <protection locked="0"/>
    </xf>
    <xf numFmtId="0" fontId="6" fillId="3" borderId="10" xfId="0" applyFont="1" applyFill="1" applyBorder="1" applyProtection="1">
      <protection locked="0"/>
    </xf>
    <xf numFmtId="0" fontId="3" fillId="8" borderId="22" xfId="0" applyFont="1" applyFill="1" applyBorder="1" applyAlignment="1">
      <alignment horizontal="center" wrapText="1"/>
    </xf>
    <xf numFmtId="0" fontId="7" fillId="13" borderId="14" xfId="0" applyFont="1" applyFill="1" applyBorder="1"/>
    <xf numFmtId="0" fontId="2" fillId="13" borderId="16" xfId="0" applyFont="1" applyFill="1" applyBorder="1"/>
    <xf numFmtId="0" fontId="1" fillId="13" borderId="16" xfId="0" applyFont="1" applyFill="1" applyBorder="1" applyAlignment="1">
      <alignment horizontal="left"/>
    </xf>
    <xf numFmtId="0" fontId="1" fillId="13" borderId="15" xfId="0" applyFont="1" applyFill="1" applyBorder="1" applyAlignment="1">
      <alignment horizontal="left"/>
    </xf>
    <xf numFmtId="0" fontId="5" fillId="13" borderId="14" xfId="0" applyFont="1" applyFill="1" applyBorder="1" applyAlignment="1">
      <alignment vertical="center" wrapText="1"/>
    </xf>
    <xf numFmtId="0" fontId="5" fillId="13" borderId="5" xfId="0" applyFont="1" applyFill="1" applyBorder="1" applyAlignment="1">
      <alignment vertical="center" wrapText="1"/>
    </xf>
    <xf numFmtId="0" fontId="10" fillId="13" borderId="14" xfId="0" applyFont="1" applyFill="1" applyBorder="1" applyAlignment="1">
      <alignment vertical="center" wrapText="1"/>
    </xf>
    <xf numFmtId="42" fontId="13" fillId="3" borderId="0" xfId="2" applyNumberFormat="1" applyFont="1" applyFill="1"/>
    <xf numFmtId="0" fontId="19" fillId="3" borderId="22" xfId="1" applyFont="1" applyFill="1" applyBorder="1"/>
    <xf numFmtId="42" fontId="6" fillId="6" borderId="17" xfId="0" applyNumberFormat="1" applyFont="1" applyFill="1" applyBorder="1" applyProtection="1">
      <protection locked="0"/>
    </xf>
    <xf numFmtId="0" fontId="6" fillId="3" borderId="1" xfId="0" applyFont="1" applyFill="1" applyBorder="1" applyAlignment="1">
      <alignment horizontal="left"/>
    </xf>
    <xf numFmtId="0" fontId="6" fillId="3" borderId="34" xfId="0" applyFont="1" applyFill="1" applyBorder="1" applyAlignment="1">
      <alignment horizontal="left"/>
    </xf>
    <xf numFmtId="0" fontId="20" fillId="3" borderId="0" xfId="0" applyFont="1" applyFill="1"/>
    <xf numFmtId="0" fontId="20" fillId="3" borderId="0" xfId="0" applyFont="1" applyFill="1" applyAlignment="1">
      <alignment vertical="center" wrapText="1"/>
    </xf>
    <xf numFmtId="0" fontId="28" fillId="14" borderId="42" xfId="0" applyFont="1" applyFill="1" applyBorder="1" applyAlignment="1">
      <alignment horizontal="center" vertical="center" wrapText="1"/>
    </xf>
    <xf numFmtId="0" fontId="28" fillId="14" borderId="43" xfId="0" applyFont="1" applyFill="1" applyBorder="1" applyAlignment="1">
      <alignment horizontal="center" vertical="center" wrapText="1"/>
    </xf>
    <xf numFmtId="0" fontId="20" fillId="3" borderId="47" xfId="0" applyFont="1" applyFill="1" applyBorder="1" applyAlignment="1">
      <alignment horizontal="center" vertical="center" wrapText="1"/>
    </xf>
    <xf numFmtId="0" fontId="20" fillId="3" borderId="48" xfId="0" applyFont="1" applyFill="1" applyBorder="1" applyAlignment="1">
      <alignment horizontal="center" vertical="center" wrapText="1"/>
    </xf>
    <xf numFmtId="0" fontId="20" fillId="3" borderId="46" xfId="0" applyFont="1" applyFill="1" applyBorder="1" applyAlignment="1">
      <alignment horizontal="justify" vertical="center" wrapText="1"/>
    </xf>
    <xf numFmtId="0" fontId="20" fillId="3" borderId="44" xfId="0" applyFont="1" applyFill="1" applyBorder="1" applyAlignment="1">
      <alignment horizontal="justify" vertical="center" wrapText="1"/>
    </xf>
    <xf numFmtId="0" fontId="21" fillId="3" borderId="44" xfId="0" applyFont="1" applyFill="1" applyBorder="1" applyAlignment="1">
      <alignment horizontal="justify" vertical="center" wrapText="1"/>
    </xf>
    <xf numFmtId="0" fontId="14" fillId="15" borderId="44" xfId="0" applyFont="1" applyFill="1" applyBorder="1" applyAlignment="1">
      <alignment horizontal="left" vertical="center" wrapText="1" indent="5"/>
    </xf>
    <xf numFmtId="0" fontId="21" fillId="3" borderId="45" xfId="0" applyFont="1" applyFill="1" applyBorder="1" applyAlignment="1">
      <alignment horizontal="justify" vertical="center" wrapText="1"/>
    </xf>
    <xf numFmtId="0" fontId="12" fillId="3" borderId="0" xfId="1" applyFont="1" applyFill="1" applyAlignment="1">
      <alignment horizontal="center"/>
    </xf>
    <xf numFmtId="0" fontId="12" fillId="3" borderId="22" xfId="1" applyFont="1" applyFill="1" applyBorder="1" applyAlignment="1">
      <alignment horizontal="center"/>
    </xf>
    <xf numFmtId="0" fontId="3" fillId="4" borderId="14" xfId="0" applyFont="1" applyFill="1" applyBorder="1" applyAlignment="1">
      <alignment horizontal="center" wrapText="1"/>
    </xf>
    <xf numFmtId="0" fontId="3" fillId="4" borderId="16" xfId="0" applyFont="1" applyFill="1" applyBorder="1" applyAlignment="1">
      <alignment horizontal="center" wrapText="1"/>
    </xf>
    <xf numFmtId="0" fontId="3" fillId="4" borderId="15" xfId="0" applyFont="1" applyFill="1" applyBorder="1" applyAlignment="1">
      <alignment horizontal="center" wrapText="1"/>
    </xf>
    <xf numFmtId="0" fontId="3" fillId="8" borderId="16" xfId="0" applyFont="1" applyFill="1" applyBorder="1" applyAlignment="1">
      <alignment horizontal="center" wrapText="1"/>
    </xf>
    <xf numFmtId="0" fontId="3" fillId="7" borderId="14" xfId="0" applyFont="1" applyFill="1" applyBorder="1" applyAlignment="1">
      <alignment horizontal="center" wrapText="1"/>
    </xf>
    <xf numFmtId="0" fontId="3" fillId="7" borderId="16" xfId="0" applyFont="1" applyFill="1" applyBorder="1" applyAlignment="1">
      <alignment horizontal="center" wrapText="1"/>
    </xf>
    <xf numFmtId="0" fontId="3" fillId="7" borderId="15" xfId="0" applyFont="1" applyFill="1" applyBorder="1" applyAlignment="1">
      <alignment horizontal="center" wrapText="1"/>
    </xf>
    <xf numFmtId="0" fontId="12" fillId="3" borderId="0" xfId="1" applyFont="1" applyFill="1" applyAlignment="1">
      <alignment horizontal="center"/>
    </xf>
    <xf numFmtId="0" fontId="12" fillId="3" borderId="19" xfId="1" applyFont="1" applyFill="1" applyBorder="1" applyAlignment="1">
      <alignment horizontal="center" vertical="center"/>
    </xf>
    <xf numFmtId="0" fontId="12" fillId="3" borderId="20" xfId="1" applyFont="1" applyFill="1" applyBorder="1" applyAlignment="1">
      <alignment horizontal="center" vertical="center"/>
    </xf>
    <xf numFmtId="0" fontId="12" fillId="3" borderId="21" xfId="1" applyFont="1" applyFill="1" applyBorder="1" applyAlignment="1">
      <alignment horizontal="center" vertical="center"/>
    </xf>
    <xf numFmtId="0" fontId="12" fillId="3" borderId="22" xfId="1" quotePrefix="1" applyFont="1" applyFill="1" applyBorder="1" applyAlignment="1">
      <alignment horizontal="center"/>
    </xf>
    <xf numFmtId="0" fontId="12" fillId="3" borderId="22" xfId="1" applyFont="1" applyFill="1" applyBorder="1" applyAlignment="1">
      <alignment horizontal="center"/>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002BB4"/>
      <color rgb="FF3366FF"/>
      <color rgb="FF000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9DA4-69DD-4AEA-BAF5-02BC9C93ACEF}">
  <sheetPr>
    <tabColor theme="8" tint="0.39997558519241921"/>
  </sheetPr>
  <dimension ref="A1:A14"/>
  <sheetViews>
    <sheetView tabSelected="1" workbookViewId="0"/>
  </sheetViews>
  <sheetFormatPr defaultRowHeight="15.75"/>
  <cols>
    <col min="1" max="1" width="158.7109375" style="128" customWidth="1"/>
    <col min="2" max="16384" width="9.140625" style="127"/>
  </cols>
  <sheetData>
    <row r="1" spans="1:1" ht="26.25">
      <c r="A1" s="129" t="s">
        <v>0</v>
      </c>
    </row>
    <row r="2" spans="1:1" ht="26.25">
      <c r="A2" s="130" t="s">
        <v>1</v>
      </c>
    </row>
    <row r="3" spans="1:1" ht="25.5" customHeight="1">
      <c r="A3" s="131" t="s">
        <v>2</v>
      </c>
    </row>
    <row r="4" spans="1:1" ht="34.5" customHeight="1" thickBot="1">
      <c r="A4" s="132" t="s">
        <v>3</v>
      </c>
    </row>
    <row r="5" spans="1:1" ht="102" customHeight="1" thickTop="1">
      <c r="A5" s="133" t="s">
        <v>4</v>
      </c>
    </row>
    <row r="6" spans="1:1" ht="84.75" customHeight="1">
      <c r="A6" s="134" t="s">
        <v>5</v>
      </c>
    </row>
    <row r="7" spans="1:1" ht="61.5" customHeight="1">
      <c r="A7" s="135" t="s">
        <v>6</v>
      </c>
    </row>
    <row r="8" spans="1:1" ht="57" customHeight="1">
      <c r="A8" s="136" t="s">
        <v>7</v>
      </c>
    </row>
    <row r="9" spans="1:1" ht="57" customHeight="1">
      <c r="A9" s="136" t="s">
        <v>8</v>
      </c>
    </row>
    <row r="10" spans="1:1" ht="63" customHeight="1">
      <c r="A10" s="135" t="s">
        <v>9</v>
      </c>
    </row>
    <row r="11" spans="1:1" ht="56.25" customHeight="1">
      <c r="A11" s="135" t="s">
        <v>10</v>
      </c>
    </row>
    <row r="12" spans="1:1" ht="56.25" customHeight="1" thickBot="1">
      <c r="A12" s="137" t="s">
        <v>11</v>
      </c>
    </row>
    <row r="14" spans="1:1">
      <c r="A14" s="128" t="s">
        <v>12</v>
      </c>
    </row>
  </sheetData>
  <sheetProtection algorithmName="SHA-512" hashValue="JuDrtdvo1ca9Dy5oBv9fj42had2ClSrRY+hYKLY9Rw6wGlLbWRQ15Eiyr6QnZk3yFDPkCs3qELKVGLyzyxc4Ow==" saltValue="/dGViVm84+rc+aUw1tvVPg==" spinCount="100000" sheet="1" objects="1" scenarios="1" selectLockedCells="1"/>
  <pageMargins left="0.25" right="0.25"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K30"/>
  <sheetViews>
    <sheetView zoomScaleNormal="100" workbookViewId="0">
      <pane ySplit="1" topLeftCell="A2" activePane="bottomLeft" state="frozen"/>
      <selection pane="bottomLeft" activeCell="D4" sqref="D4"/>
    </sheetView>
  </sheetViews>
  <sheetFormatPr defaultRowHeight="15"/>
  <cols>
    <col min="1" max="1" width="39.85546875" style="15" customWidth="1"/>
    <col min="2" max="4" width="15.7109375" style="15" customWidth="1"/>
    <col min="5" max="6" width="16.7109375" style="16" customWidth="1"/>
    <col min="7" max="8" width="14.7109375" style="15" customWidth="1"/>
    <col min="9" max="9" width="18.7109375" style="15" customWidth="1"/>
    <col min="10" max="10" width="4.5703125" style="15" hidden="1" customWidth="1"/>
    <col min="11" max="11" width="20" style="15" hidden="1" customWidth="1"/>
    <col min="12" max="255" width="9.140625" style="15"/>
    <col min="256" max="256" width="41.42578125" style="15" customWidth="1"/>
    <col min="257" max="258" width="15.7109375" style="15" bestFit="1" customWidth="1"/>
    <col min="259" max="259" width="15.85546875" style="15" customWidth="1"/>
    <col min="260" max="260" width="16.5703125" style="15" bestFit="1" customWidth="1"/>
    <col min="261" max="261" width="15.85546875" style="15" customWidth="1"/>
    <col min="262" max="262" width="14.5703125" style="15" customWidth="1"/>
    <col min="263" max="263" width="13.85546875" style="15" customWidth="1"/>
    <col min="264" max="264" width="27.5703125" style="15" customWidth="1"/>
    <col min="265" max="511" width="9.140625" style="15"/>
    <col min="512" max="512" width="41.42578125" style="15" customWidth="1"/>
    <col min="513" max="514" width="15.7109375" style="15" bestFit="1" customWidth="1"/>
    <col min="515" max="515" width="15.85546875" style="15" customWidth="1"/>
    <col min="516" max="516" width="16.5703125" style="15" bestFit="1" customWidth="1"/>
    <col min="517" max="517" width="15.85546875" style="15" customWidth="1"/>
    <col min="518" max="518" width="14.5703125" style="15" customWidth="1"/>
    <col min="519" max="519" width="13.85546875" style="15" customWidth="1"/>
    <col min="520" max="520" width="27.5703125" style="15" customWidth="1"/>
    <col min="521" max="767" width="9.140625" style="15"/>
    <col min="768" max="768" width="41.42578125" style="15" customWidth="1"/>
    <col min="769" max="770" width="15.7109375" style="15" bestFit="1" customWidth="1"/>
    <col min="771" max="771" width="15.85546875" style="15" customWidth="1"/>
    <col min="772" max="772" width="16.5703125" style="15" bestFit="1" customWidth="1"/>
    <col min="773" max="773" width="15.85546875" style="15" customWidth="1"/>
    <col min="774" max="774" width="14.5703125" style="15" customWidth="1"/>
    <col min="775" max="775" width="13.85546875" style="15" customWidth="1"/>
    <col min="776" max="776" width="27.5703125" style="15" customWidth="1"/>
    <col min="777" max="1023" width="9.140625" style="15"/>
    <col min="1024" max="1024" width="41.42578125" style="15" customWidth="1"/>
    <col min="1025" max="1026" width="15.7109375" style="15" bestFit="1" customWidth="1"/>
    <col min="1027" max="1027" width="15.85546875" style="15" customWidth="1"/>
    <col min="1028" max="1028" width="16.5703125" style="15" bestFit="1" customWidth="1"/>
    <col min="1029" max="1029" width="15.85546875" style="15" customWidth="1"/>
    <col min="1030" max="1030" width="14.5703125" style="15" customWidth="1"/>
    <col min="1031" max="1031" width="13.85546875" style="15" customWidth="1"/>
    <col min="1032" max="1032" width="27.5703125" style="15" customWidth="1"/>
    <col min="1033" max="1279" width="9.140625" style="15"/>
    <col min="1280" max="1280" width="41.42578125" style="15" customWidth="1"/>
    <col min="1281" max="1282" width="15.7109375" style="15" bestFit="1" customWidth="1"/>
    <col min="1283" max="1283" width="15.85546875" style="15" customWidth="1"/>
    <col min="1284" max="1284" width="16.5703125" style="15" bestFit="1" customWidth="1"/>
    <col min="1285" max="1285" width="15.85546875" style="15" customWidth="1"/>
    <col min="1286" max="1286" width="14.5703125" style="15" customWidth="1"/>
    <col min="1287" max="1287" width="13.85546875" style="15" customWidth="1"/>
    <col min="1288" max="1288" width="27.5703125" style="15" customWidth="1"/>
    <col min="1289" max="1535" width="9.140625" style="15"/>
    <col min="1536" max="1536" width="41.42578125" style="15" customWidth="1"/>
    <col min="1537" max="1538" width="15.7109375" style="15" bestFit="1" customWidth="1"/>
    <col min="1539" max="1539" width="15.85546875" style="15" customWidth="1"/>
    <col min="1540" max="1540" width="16.5703125" style="15" bestFit="1" customWidth="1"/>
    <col min="1541" max="1541" width="15.85546875" style="15" customWidth="1"/>
    <col min="1542" max="1542" width="14.5703125" style="15" customWidth="1"/>
    <col min="1543" max="1543" width="13.85546875" style="15" customWidth="1"/>
    <col min="1544" max="1544" width="27.5703125" style="15" customWidth="1"/>
    <col min="1545" max="1791" width="9.140625" style="15"/>
    <col min="1792" max="1792" width="41.42578125" style="15" customWidth="1"/>
    <col min="1793" max="1794" width="15.7109375" style="15" bestFit="1" customWidth="1"/>
    <col min="1795" max="1795" width="15.85546875" style="15" customWidth="1"/>
    <col min="1796" max="1796" width="16.5703125" style="15" bestFit="1" customWidth="1"/>
    <col min="1797" max="1797" width="15.85546875" style="15" customWidth="1"/>
    <col min="1798" max="1798" width="14.5703125" style="15" customWidth="1"/>
    <col min="1799" max="1799" width="13.85546875" style="15" customWidth="1"/>
    <col min="1800" max="1800" width="27.5703125" style="15" customWidth="1"/>
    <col min="1801" max="2047" width="9.140625" style="15"/>
    <col min="2048" max="2048" width="41.42578125" style="15" customWidth="1"/>
    <col min="2049" max="2050" width="15.7109375" style="15" bestFit="1" customWidth="1"/>
    <col min="2051" max="2051" width="15.85546875" style="15" customWidth="1"/>
    <col min="2052" max="2052" width="16.5703125" style="15" bestFit="1" customWidth="1"/>
    <col min="2053" max="2053" width="15.85546875" style="15" customWidth="1"/>
    <col min="2054" max="2054" width="14.5703125" style="15" customWidth="1"/>
    <col min="2055" max="2055" width="13.85546875" style="15" customWidth="1"/>
    <col min="2056" max="2056" width="27.5703125" style="15" customWidth="1"/>
    <col min="2057" max="2303" width="9.140625" style="15"/>
    <col min="2304" max="2304" width="41.42578125" style="15" customWidth="1"/>
    <col min="2305" max="2306" width="15.7109375" style="15" bestFit="1" customWidth="1"/>
    <col min="2307" max="2307" width="15.85546875" style="15" customWidth="1"/>
    <col min="2308" max="2308" width="16.5703125" style="15" bestFit="1" customWidth="1"/>
    <col min="2309" max="2309" width="15.85546875" style="15" customWidth="1"/>
    <col min="2310" max="2310" width="14.5703125" style="15" customWidth="1"/>
    <col min="2311" max="2311" width="13.85546875" style="15" customWidth="1"/>
    <col min="2312" max="2312" width="27.5703125" style="15" customWidth="1"/>
    <col min="2313" max="2559" width="9.140625" style="15"/>
    <col min="2560" max="2560" width="41.42578125" style="15" customWidth="1"/>
    <col min="2561" max="2562" width="15.7109375" style="15" bestFit="1" customWidth="1"/>
    <col min="2563" max="2563" width="15.85546875" style="15" customWidth="1"/>
    <col min="2564" max="2564" width="16.5703125" style="15" bestFit="1" customWidth="1"/>
    <col min="2565" max="2565" width="15.85546875" style="15" customWidth="1"/>
    <col min="2566" max="2566" width="14.5703125" style="15" customWidth="1"/>
    <col min="2567" max="2567" width="13.85546875" style="15" customWidth="1"/>
    <col min="2568" max="2568" width="27.5703125" style="15" customWidth="1"/>
    <col min="2569" max="2815" width="9.140625" style="15"/>
    <col min="2816" max="2816" width="41.42578125" style="15" customWidth="1"/>
    <col min="2817" max="2818" width="15.7109375" style="15" bestFit="1" customWidth="1"/>
    <col min="2819" max="2819" width="15.85546875" style="15" customWidth="1"/>
    <col min="2820" max="2820" width="16.5703125" style="15" bestFit="1" customWidth="1"/>
    <col min="2821" max="2821" width="15.85546875" style="15" customWidth="1"/>
    <col min="2822" max="2822" width="14.5703125" style="15" customWidth="1"/>
    <col min="2823" max="2823" width="13.85546875" style="15" customWidth="1"/>
    <col min="2824" max="2824" width="27.5703125" style="15" customWidth="1"/>
    <col min="2825" max="3071" width="9.140625" style="15"/>
    <col min="3072" max="3072" width="41.42578125" style="15" customWidth="1"/>
    <col min="3073" max="3074" width="15.7109375" style="15" bestFit="1" customWidth="1"/>
    <col min="3075" max="3075" width="15.85546875" style="15" customWidth="1"/>
    <col min="3076" max="3076" width="16.5703125" style="15" bestFit="1" customWidth="1"/>
    <col min="3077" max="3077" width="15.85546875" style="15" customWidth="1"/>
    <col min="3078" max="3078" width="14.5703125" style="15" customWidth="1"/>
    <col min="3079" max="3079" width="13.85546875" style="15" customWidth="1"/>
    <col min="3080" max="3080" width="27.5703125" style="15" customWidth="1"/>
    <col min="3081" max="3327" width="9.140625" style="15"/>
    <col min="3328" max="3328" width="41.42578125" style="15" customWidth="1"/>
    <col min="3329" max="3330" width="15.7109375" style="15" bestFit="1" customWidth="1"/>
    <col min="3331" max="3331" width="15.85546875" style="15" customWidth="1"/>
    <col min="3332" max="3332" width="16.5703125" style="15" bestFit="1" customWidth="1"/>
    <col min="3333" max="3333" width="15.85546875" style="15" customWidth="1"/>
    <col min="3334" max="3334" width="14.5703125" style="15" customWidth="1"/>
    <col min="3335" max="3335" width="13.85546875" style="15" customWidth="1"/>
    <col min="3336" max="3336" width="27.5703125" style="15" customWidth="1"/>
    <col min="3337" max="3583" width="9.140625" style="15"/>
    <col min="3584" max="3584" width="41.42578125" style="15" customWidth="1"/>
    <col min="3585" max="3586" width="15.7109375" style="15" bestFit="1" customWidth="1"/>
    <col min="3587" max="3587" width="15.85546875" style="15" customWidth="1"/>
    <col min="3588" max="3588" width="16.5703125" style="15" bestFit="1" customWidth="1"/>
    <col min="3589" max="3589" width="15.85546875" style="15" customWidth="1"/>
    <col min="3590" max="3590" width="14.5703125" style="15" customWidth="1"/>
    <col min="3591" max="3591" width="13.85546875" style="15" customWidth="1"/>
    <col min="3592" max="3592" width="27.5703125" style="15" customWidth="1"/>
    <col min="3593" max="3839" width="9.140625" style="15"/>
    <col min="3840" max="3840" width="41.42578125" style="15" customWidth="1"/>
    <col min="3841" max="3842" width="15.7109375" style="15" bestFit="1" customWidth="1"/>
    <col min="3843" max="3843" width="15.85546875" style="15" customWidth="1"/>
    <col min="3844" max="3844" width="16.5703125" style="15" bestFit="1" customWidth="1"/>
    <col min="3845" max="3845" width="15.85546875" style="15" customWidth="1"/>
    <col min="3846" max="3846" width="14.5703125" style="15" customWidth="1"/>
    <col min="3847" max="3847" width="13.85546875" style="15" customWidth="1"/>
    <col min="3848" max="3848" width="27.5703125" style="15" customWidth="1"/>
    <col min="3849" max="4095" width="9.140625" style="15"/>
    <col min="4096" max="4096" width="41.42578125" style="15" customWidth="1"/>
    <col min="4097" max="4098" width="15.7109375" style="15" bestFit="1" customWidth="1"/>
    <col min="4099" max="4099" width="15.85546875" style="15" customWidth="1"/>
    <col min="4100" max="4100" width="16.5703125" style="15" bestFit="1" customWidth="1"/>
    <col min="4101" max="4101" width="15.85546875" style="15" customWidth="1"/>
    <col min="4102" max="4102" width="14.5703125" style="15" customWidth="1"/>
    <col min="4103" max="4103" width="13.85546875" style="15" customWidth="1"/>
    <col min="4104" max="4104" width="27.5703125" style="15" customWidth="1"/>
    <col min="4105" max="4351" width="9.140625" style="15"/>
    <col min="4352" max="4352" width="41.42578125" style="15" customWidth="1"/>
    <col min="4353" max="4354" width="15.7109375" style="15" bestFit="1" customWidth="1"/>
    <col min="4355" max="4355" width="15.85546875" style="15" customWidth="1"/>
    <col min="4356" max="4356" width="16.5703125" style="15" bestFit="1" customWidth="1"/>
    <col min="4357" max="4357" width="15.85546875" style="15" customWidth="1"/>
    <col min="4358" max="4358" width="14.5703125" style="15" customWidth="1"/>
    <col min="4359" max="4359" width="13.85546875" style="15" customWidth="1"/>
    <col min="4360" max="4360" width="27.5703125" style="15" customWidth="1"/>
    <col min="4361" max="4607" width="9.140625" style="15"/>
    <col min="4608" max="4608" width="41.42578125" style="15" customWidth="1"/>
    <col min="4609" max="4610" width="15.7109375" style="15" bestFit="1" customWidth="1"/>
    <col min="4611" max="4611" width="15.85546875" style="15" customWidth="1"/>
    <col min="4612" max="4612" width="16.5703125" style="15" bestFit="1" customWidth="1"/>
    <col min="4613" max="4613" width="15.85546875" style="15" customWidth="1"/>
    <col min="4614" max="4614" width="14.5703125" style="15" customWidth="1"/>
    <col min="4615" max="4615" width="13.85546875" style="15" customWidth="1"/>
    <col min="4616" max="4616" width="27.5703125" style="15" customWidth="1"/>
    <col min="4617" max="4863" width="9.140625" style="15"/>
    <col min="4864" max="4864" width="41.42578125" style="15" customWidth="1"/>
    <col min="4865" max="4866" width="15.7109375" style="15" bestFit="1" customWidth="1"/>
    <col min="4867" max="4867" width="15.85546875" style="15" customWidth="1"/>
    <col min="4868" max="4868" width="16.5703125" style="15" bestFit="1" customWidth="1"/>
    <col min="4869" max="4869" width="15.85546875" style="15" customWidth="1"/>
    <col min="4870" max="4870" width="14.5703125" style="15" customWidth="1"/>
    <col min="4871" max="4871" width="13.85546875" style="15" customWidth="1"/>
    <col min="4872" max="4872" width="27.5703125" style="15" customWidth="1"/>
    <col min="4873" max="5119" width="9.140625" style="15"/>
    <col min="5120" max="5120" width="41.42578125" style="15" customWidth="1"/>
    <col min="5121" max="5122" width="15.7109375" style="15" bestFit="1" customWidth="1"/>
    <col min="5123" max="5123" width="15.85546875" style="15" customWidth="1"/>
    <col min="5124" max="5124" width="16.5703125" style="15" bestFit="1" customWidth="1"/>
    <col min="5125" max="5125" width="15.85546875" style="15" customWidth="1"/>
    <col min="5126" max="5126" width="14.5703125" style="15" customWidth="1"/>
    <col min="5127" max="5127" width="13.85546875" style="15" customWidth="1"/>
    <col min="5128" max="5128" width="27.5703125" style="15" customWidth="1"/>
    <col min="5129" max="5375" width="9.140625" style="15"/>
    <col min="5376" max="5376" width="41.42578125" style="15" customWidth="1"/>
    <col min="5377" max="5378" width="15.7109375" style="15" bestFit="1" customWidth="1"/>
    <col min="5379" max="5379" width="15.85546875" style="15" customWidth="1"/>
    <col min="5380" max="5380" width="16.5703125" style="15" bestFit="1" customWidth="1"/>
    <col min="5381" max="5381" width="15.85546875" style="15" customWidth="1"/>
    <col min="5382" max="5382" width="14.5703125" style="15" customWidth="1"/>
    <col min="5383" max="5383" width="13.85546875" style="15" customWidth="1"/>
    <col min="5384" max="5384" width="27.5703125" style="15" customWidth="1"/>
    <col min="5385" max="5631" width="9.140625" style="15"/>
    <col min="5632" max="5632" width="41.42578125" style="15" customWidth="1"/>
    <col min="5633" max="5634" width="15.7109375" style="15" bestFit="1" customWidth="1"/>
    <col min="5635" max="5635" width="15.85546875" style="15" customWidth="1"/>
    <col min="5636" max="5636" width="16.5703125" style="15" bestFit="1" customWidth="1"/>
    <col min="5637" max="5637" width="15.85546875" style="15" customWidth="1"/>
    <col min="5638" max="5638" width="14.5703125" style="15" customWidth="1"/>
    <col min="5639" max="5639" width="13.85546875" style="15" customWidth="1"/>
    <col min="5640" max="5640" width="27.5703125" style="15" customWidth="1"/>
    <col min="5641" max="5887" width="9.140625" style="15"/>
    <col min="5888" max="5888" width="41.42578125" style="15" customWidth="1"/>
    <col min="5889" max="5890" width="15.7109375" style="15" bestFit="1" customWidth="1"/>
    <col min="5891" max="5891" width="15.85546875" style="15" customWidth="1"/>
    <col min="5892" max="5892" width="16.5703125" style="15" bestFit="1" customWidth="1"/>
    <col min="5893" max="5893" width="15.85546875" style="15" customWidth="1"/>
    <col min="5894" max="5894" width="14.5703125" style="15" customWidth="1"/>
    <col min="5895" max="5895" width="13.85546875" style="15" customWidth="1"/>
    <col min="5896" max="5896" width="27.5703125" style="15" customWidth="1"/>
    <col min="5897" max="6143" width="9.140625" style="15"/>
    <col min="6144" max="6144" width="41.42578125" style="15" customWidth="1"/>
    <col min="6145" max="6146" width="15.7109375" style="15" bestFit="1" customWidth="1"/>
    <col min="6147" max="6147" width="15.85546875" style="15" customWidth="1"/>
    <col min="6148" max="6148" width="16.5703125" style="15" bestFit="1" customWidth="1"/>
    <col min="6149" max="6149" width="15.85546875" style="15" customWidth="1"/>
    <col min="6150" max="6150" width="14.5703125" style="15" customWidth="1"/>
    <col min="6151" max="6151" width="13.85546875" style="15" customWidth="1"/>
    <col min="6152" max="6152" width="27.5703125" style="15" customWidth="1"/>
    <col min="6153" max="6399" width="9.140625" style="15"/>
    <col min="6400" max="6400" width="41.42578125" style="15" customWidth="1"/>
    <col min="6401" max="6402" width="15.7109375" style="15" bestFit="1" customWidth="1"/>
    <col min="6403" max="6403" width="15.85546875" style="15" customWidth="1"/>
    <col min="6404" max="6404" width="16.5703125" style="15" bestFit="1" customWidth="1"/>
    <col min="6405" max="6405" width="15.85546875" style="15" customWidth="1"/>
    <col min="6406" max="6406" width="14.5703125" style="15" customWidth="1"/>
    <col min="6407" max="6407" width="13.85546875" style="15" customWidth="1"/>
    <col min="6408" max="6408" width="27.5703125" style="15" customWidth="1"/>
    <col min="6409" max="6655" width="9.140625" style="15"/>
    <col min="6656" max="6656" width="41.42578125" style="15" customWidth="1"/>
    <col min="6657" max="6658" width="15.7109375" style="15" bestFit="1" customWidth="1"/>
    <col min="6659" max="6659" width="15.85546875" style="15" customWidth="1"/>
    <col min="6660" max="6660" width="16.5703125" style="15" bestFit="1" customWidth="1"/>
    <col min="6661" max="6661" width="15.85546875" style="15" customWidth="1"/>
    <col min="6662" max="6662" width="14.5703125" style="15" customWidth="1"/>
    <col min="6663" max="6663" width="13.85546875" style="15" customWidth="1"/>
    <col min="6664" max="6664" width="27.5703125" style="15" customWidth="1"/>
    <col min="6665" max="6911" width="9.140625" style="15"/>
    <col min="6912" max="6912" width="41.42578125" style="15" customWidth="1"/>
    <col min="6913" max="6914" width="15.7109375" style="15" bestFit="1" customWidth="1"/>
    <col min="6915" max="6915" width="15.85546875" style="15" customWidth="1"/>
    <col min="6916" max="6916" width="16.5703125" style="15" bestFit="1" customWidth="1"/>
    <col min="6917" max="6917" width="15.85546875" style="15" customWidth="1"/>
    <col min="6918" max="6918" width="14.5703125" style="15" customWidth="1"/>
    <col min="6919" max="6919" width="13.85546875" style="15" customWidth="1"/>
    <col min="6920" max="6920" width="27.5703125" style="15" customWidth="1"/>
    <col min="6921" max="7167" width="9.140625" style="15"/>
    <col min="7168" max="7168" width="41.42578125" style="15" customWidth="1"/>
    <col min="7169" max="7170" width="15.7109375" style="15" bestFit="1" customWidth="1"/>
    <col min="7171" max="7171" width="15.85546875" style="15" customWidth="1"/>
    <col min="7172" max="7172" width="16.5703125" style="15" bestFit="1" customWidth="1"/>
    <col min="7173" max="7173" width="15.85546875" style="15" customWidth="1"/>
    <col min="7174" max="7174" width="14.5703125" style="15" customWidth="1"/>
    <col min="7175" max="7175" width="13.85546875" style="15" customWidth="1"/>
    <col min="7176" max="7176" width="27.5703125" style="15" customWidth="1"/>
    <col min="7177" max="7423" width="9.140625" style="15"/>
    <col min="7424" max="7424" width="41.42578125" style="15" customWidth="1"/>
    <col min="7425" max="7426" width="15.7109375" style="15" bestFit="1" customWidth="1"/>
    <col min="7427" max="7427" width="15.85546875" style="15" customWidth="1"/>
    <col min="7428" max="7428" width="16.5703125" style="15" bestFit="1" customWidth="1"/>
    <col min="7429" max="7429" width="15.85546875" style="15" customWidth="1"/>
    <col min="7430" max="7430" width="14.5703125" style="15" customWidth="1"/>
    <col min="7431" max="7431" width="13.85546875" style="15" customWidth="1"/>
    <col min="7432" max="7432" width="27.5703125" style="15" customWidth="1"/>
    <col min="7433" max="7679" width="9.140625" style="15"/>
    <col min="7680" max="7680" width="41.42578125" style="15" customWidth="1"/>
    <col min="7681" max="7682" width="15.7109375" style="15" bestFit="1" customWidth="1"/>
    <col min="7683" max="7683" width="15.85546875" style="15" customWidth="1"/>
    <col min="7684" max="7684" width="16.5703125" style="15" bestFit="1" customWidth="1"/>
    <col min="7685" max="7685" width="15.85546875" style="15" customWidth="1"/>
    <col min="7686" max="7686" width="14.5703125" style="15" customWidth="1"/>
    <col min="7687" max="7687" width="13.85546875" style="15" customWidth="1"/>
    <col min="7688" max="7688" width="27.5703125" style="15" customWidth="1"/>
    <col min="7689" max="7935" width="9.140625" style="15"/>
    <col min="7936" max="7936" width="41.42578125" style="15" customWidth="1"/>
    <col min="7937" max="7938" width="15.7109375" style="15" bestFit="1" customWidth="1"/>
    <col min="7939" max="7939" width="15.85546875" style="15" customWidth="1"/>
    <col min="7940" max="7940" width="16.5703125" style="15" bestFit="1" customWidth="1"/>
    <col min="7941" max="7941" width="15.85546875" style="15" customWidth="1"/>
    <col min="7942" max="7942" width="14.5703125" style="15" customWidth="1"/>
    <col min="7943" max="7943" width="13.85546875" style="15" customWidth="1"/>
    <col min="7944" max="7944" width="27.5703125" style="15" customWidth="1"/>
    <col min="7945" max="8191" width="9.140625" style="15"/>
    <col min="8192" max="8192" width="41.42578125" style="15" customWidth="1"/>
    <col min="8193" max="8194" width="15.7109375" style="15" bestFit="1" customWidth="1"/>
    <col min="8195" max="8195" width="15.85546875" style="15" customWidth="1"/>
    <col min="8196" max="8196" width="16.5703125" style="15" bestFit="1" customWidth="1"/>
    <col min="8197" max="8197" width="15.85546875" style="15" customWidth="1"/>
    <col min="8198" max="8198" width="14.5703125" style="15" customWidth="1"/>
    <col min="8199" max="8199" width="13.85546875" style="15" customWidth="1"/>
    <col min="8200" max="8200" width="27.5703125" style="15" customWidth="1"/>
    <col min="8201" max="8447" width="9.140625" style="15"/>
    <col min="8448" max="8448" width="41.42578125" style="15" customWidth="1"/>
    <col min="8449" max="8450" width="15.7109375" style="15" bestFit="1" customWidth="1"/>
    <col min="8451" max="8451" width="15.85546875" style="15" customWidth="1"/>
    <col min="8452" max="8452" width="16.5703125" style="15" bestFit="1" customWidth="1"/>
    <col min="8453" max="8453" width="15.85546875" style="15" customWidth="1"/>
    <col min="8454" max="8454" width="14.5703125" style="15" customWidth="1"/>
    <col min="8455" max="8455" width="13.85546875" style="15" customWidth="1"/>
    <col min="8456" max="8456" width="27.5703125" style="15" customWidth="1"/>
    <col min="8457" max="8703" width="9.140625" style="15"/>
    <col min="8704" max="8704" width="41.42578125" style="15" customWidth="1"/>
    <col min="8705" max="8706" width="15.7109375" style="15" bestFit="1" customWidth="1"/>
    <col min="8707" max="8707" width="15.85546875" style="15" customWidth="1"/>
    <col min="8708" max="8708" width="16.5703125" style="15" bestFit="1" customWidth="1"/>
    <col min="8709" max="8709" width="15.85546875" style="15" customWidth="1"/>
    <col min="8710" max="8710" width="14.5703125" style="15" customWidth="1"/>
    <col min="8711" max="8711" width="13.85546875" style="15" customWidth="1"/>
    <col min="8712" max="8712" width="27.5703125" style="15" customWidth="1"/>
    <col min="8713" max="8959" width="9.140625" style="15"/>
    <col min="8960" max="8960" width="41.42578125" style="15" customWidth="1"/>
    <col min="8961" max="8962" width="15.7109375" style="15" bestFit="1" customWidth="1"/>
    <col min="8963" max="8963" width="15.85546875" style="15" customWidth="1"/>
    <col min="8964" max="8964" width="16.5703125" style="15" bestFit="1" customWidth="1"/>
    <col min="8965" max="8965" width="15.85546875" style="15" customWidth="1"/>
    <col min="8966" max="8966" width="14.5703125" style="15" customWidth="1"/>
    <col min="8967" max="8967" width="13.85546875" style="15" customWidth="1"/>
    <col min="8968" max="8968" width="27.5703125" style="15" customWidth="1"/>
    <col min="8969" max="9215" width="9.140625" style="15"/>
    <col min="9216" max="9216" width="41.42578125" style="15" customWidth="1"/>
    <col min="9217" max="9218" width="15.7109375" style="15" bestFit="1" customWidth="1"/>
    <col min="9219" max="9219" width="15.85546875" style="15" customWidth="1"/>
    <col min="9220" max="9220" width="16.5703125" style="15" bestFit="1" customWidth="1"/>
    <col min="9221" max="9221" width="15.85546875" style="15" customWidth="1"/>
    <col min="9222" max="9222" width="14.5703125" style="15" customWidth="1"/>
    <col min="9223" max="9223" width="13.85546875" style="15" customWidth="1"/>
    <col min="9224" max="9224" width="27.5703125" style="15" customWidth="1"/>
    <col min="9225" max="9471" width="9.140625" style="15"/>
    <col min="9472" max="9472" width="41.42578125" style="15" customWidth="1"/>
    <col min="9473" max="9474" width="15.7109375" style="15" bestFit="1" customWidth="1"/>
    <col min="9475" max="9475" width="15.85546875" style="15" customWidth="1"/>
    <col min="9476" max="9476" width="16.5703125" style="15" bestFit="1" customWidth="1"/>
    <col min="9477" max="9477" width="15.85546875" style="15" customWidth="1"/>
    <col min="9478" max="9478" width="14.5703125" style="15" customWidth="1"/>
    <col min="9479" max="9479" width="13.85546875" style="15" customWidth="1"/>
    <col min="9480" max="9480" width="27.5703125" style="15" customWidth="1"/>
    <col min="9481" max="9727" width="9.140625" style="15"/>
    <col min="9728" max="9728" width="41.42578125" style="15" customWidth="1"/>
    <col min="9729" max="9730" width="15.7109375" style="15" bestFit="1" customWidth="1"/>
    <col min="9731" max="9731" width="15.85546875" style="15" customWidth="1"/>
    <col min="9732" max="9732" width="16.5703125" style="15" bestFit="1" customWidth="1"/>
    <col min="9733" max="9733" width="15.85546875" style="15" customWidth="1"/>
    <col min="9734" max="9734" width="14.5703125" style="15" customWidth="1"/>
    <col min="9735" max="9735" width="13.85546875" style="15" customWidth="1"/>
    <col min="9736" max="9736" width="27.5703125" style="15" customWidth="1"/>
    <col min="9737" max="9983" width="9.140625" style="15"/>
    <col min="9984" max="9984" width="41.42578125" style="15" customWidth="1"/>
    <col min="9985" max="9986" width="15.7109375" style="15" bestFit="1" customWidth="1"/>
    <col min="9987" max="9987" width="15.85546875" style="15" customWidth="1"/>
    <col min="9988" max="9988" width="16.5703125" style="15" bestFit="1" customWidth="1"/>
    <col min="9989" max="9989" width="15.85546875" style="15" customWidth="1"/>
    <col min="9990" max="9990" width="14.5703125" style="15" customWidth="1"/>
    <col min="9991" max="9991" width="13.85546875" style="15" customWidth="1"/>
    <col min="9992" max="9992" width="27.5703125" style="15" customWidth="1"/>
    <col min="9993" max="10239" width="9.140625" style="15"/>
    <col min="10240" max="10240" width="41.42578125" style="15" customWidth="1"/>
    <col min="10241" max="10242" width="15.7109375" style="15" bestFit="1" customWidth="1"/>
    <col min="10243" max="10243" width="15.85546875" style="15" customWidth="1"/>
    <col min="10244" max="10244" width="16.5703125" style="15" bestFit="1" customWidth="1"/>
    <col min="10245" max="10245" width="15.85546875" style="15" customWidth="1"/>
    <col min="10246" max="10246" width="14.5703125" style="15" customWidth="1"/>
    <col min="10247" max="10247" width="13.85546875" style="15" customWidth="1"/>
    <col min="10248" max="10248" width="27.5703125" style="15" customWidth="1"/>
    <col min="10249" max="10495" width="9.140625" style="15"/>
    <col min="10496" max="10496" width="41.42578125" style="15" customWidth="1"/>
    <col min="10497" max="10498" width="15.7109375" style="15" bestFit="1" customWidth="1"/>
    <col min="10499" max="10499" width="15.85546875" style="15" customWidth="1"/>
    <col min="10500" max="10500" width="16.5703125" style="15" bestFit="1" customWidth="1"/>
    <col min="10501" max="10501" width="15.85546875" style="15" customWidth="1"/>
    <col min="10502" max="10502" width="14.5703125" style="15" customWidth="1"/>
    <col min="10503" max="10503" width="13.85546875" style="15" customWidth="1"/>
    <col min="10504" max="10504" width="27.5703125" style="15" customWidth="1"/>
    <col min="10505" max="10751" width="9.140625" style="15"/>
    <col min="10752" max="10752" width="41.42578125" style="15" customWidth="1"/>
    <col min="10753" max="10754" width="15.7109375" style="15" bestFit="1" customWidth="1"/>
    <col min="10755" max="10755" width="15.85546875" style="15" customWidth="1"/>
    <col min="10756" max="10756" width="16.5703125" style="15" bestFit="1" customWidth="1"/>
    <col min="10757" max="10757" width="15.85546875" style="15" customWidth="1"/>
    <col min="10758" max="10758" width="14.5703125" style="15" customWidth="1"/>
    <col min="10759" max="10759" width="13.85546875" style="15" customWidth="1"/>
    <col min="10760" max="10760" width="27.5703125" style="15" customWidth="1"/>
    <col min="10761" max="11007" width="9.140625" style="15"/>
    <col min="11008" max="11008" width="41.42578125" style="15" customWidth="1"/>
    <col min="11009" max="11010" width="15.7109375" style="15" bestFit="1" customWidth="1"/>
    <col min="11011" max="11011" width="15.85546875" style="15" customWidth="1"/>
    <col min="11012" max="11012" width="16.5703125" style="15" bestFit="1" customWidth="1"/>
    <col min="11013" max="11013" width="15.85546875" style="15" customWidth="1"/>
    <col min="11014" max="11014" width="14.5703125" style="15" customWidth="1"/>
    <col min="11015" max="11015" width="13.85546875" style="15" customWidth="1"/>
    <col min="11016" max="11016" width="27.5703125" style="15" customWidth="1"/>
    <col min="11017" max="11263" width="9.140625" style="15"/>
    <col min="11264" max="11264" width="41.42578125" style="15" customWidth="1"/>
    <col min="11265" max="11266" width="15.7109375" style="15" bestFit="1" customWidth="1"/>
    <col min="11267" max="11267" width="15.85546875" style="15" customWidth="1"/>
    <col min="11268" max="11268" width="16.5703125" style="15" bestFit="1" customWidth="1"/>
    <col min="11269" max="11269" width="15.85546875" style="15" customWidth="1"/>
    <col min="11270" max="11270" width="14.5703125" style="15" customWidth="1"/>
    <col min="11271" max="11271" width="13.85546875" style="15" customWidth="1"/>
    <col min="11272" max="11272" width="27.5703125" style="15" customWidth="1"/>
    <col min="11273" max="11519" width="9.140625" style="15"/>
    <col min="11520" max="11520" width="41.42578125" style="15" customWidth="1"/>
    <col min="11521" max="11522" width="15.7109375" style="15" bestFit="1" customWidth="1"/>
    <col min="11523" max="11523" width="15.85546875" style="15" customWidth="1"/>
    <col min="11524" max="11524" width="16.5703125" style="15" bestFit="1" customWidth="1"/>
    <col min="11525" max="11525" width="15.85546875" style="15" customWidth="1"/>
    <col min="11526" max="11526" width="14.5703125" style="15" customWidth="1"/>
    <col min="11527" max="11527" width="13.85546875" style="15" customWidth="1"/>
    <col min="11528" max="11528" width="27.5703125" style="15" customWidth="1"/>
    <col min="11529" max="11775" width="9.140625" style="15"/>
    <col min="11776" max="11776" width="41.42578125" style="15" customWidth="1"/>
    <col min="11777" max="11778" width="15.7109375" style="15" bestFit="1" customWidth="1"/>
    <col min="11779" max="11779" width="15.85546875" style="15" customWidth="1"/>
    <col min="11780" max="11780" width="16.5703125" style="15" bestFit="1" customWidth="1"/>
    <col min="11781" max="11781" width="15.85546875" style="15" customWidth="1"/>
    <col min="11782" max="11782" width="14.5703125" style="15" customWidth="1"/>
    <col min="11783" max="11783" width="13.85546875" style="15" customWidth="1"/>
    <col min="11784" max="11784" width="27.5703125" style="15" customWidth="1"/>
    <col min="11785" max="12031" width="9.140625" style="15"/>
    <col min="12032" max="12032" width="41.42578125" style="15" customWidth="1"/>
    <col min="12033" max="12034" width="15.7109375" style="15" bestFit="1" customWidth="1"/>
    <col min="12035" max="12035" width="15.85546875" style="15" customWidth="1"/>
    <col min="12036" max="12036" width="16.5703125" style="15" bestFit="1" customWidth="1"/>
    <col min="12037" max="12037" width="15.85546875" style="15" customWidth="1"/>
    <col min="12038" max="12038" width="14.5703125" style="15" customWidth="1"/>
    <col min="12039" max="12039" width="13.85546875" style="15" customWidth="1"/>
    <col min="12040" max="12040" width="27.5703125" style="15" customWidth="1"/>
    <col min="12041" max="12287" width="9.140625" style="15"/>
    <col min="12288" max="12288" width="41.42578125" style="15" customWidth="1"/>
    <col min="12289" max="12290" width="15.7109375" style="15" bestFit="1" customWidth="1"/>
    <col min="12291" max="12291" width="15.85546875" style="15" customWidth="1"/>
    <col min="12292" max="12292" width="16.5703125" style="15" bestFit="1" customWidth="1"/>
    <col min="12293" max="12293" width="15.85546875" style="15" customWidth="1"/>
    <col min="12294" max="12294" width="14.5703125" style="15" customWidth="1"/>
    <col min="12295" max="12295" width="13.85546875" style="15" customWidth="1"/>
    <col min="12296" max="12296" width="27.5703125" style="15" customWidth="1"/>
    <col min="12297" max="12543" width="9.140625" style="15"/>
    <col min="12544" max="12544" width="41.42578125" style="15" customWidth="1"/>
    <col min="12545" max="12546" width="15.7109375" style="15" bestFit="1" customWidth="1"/>
    <col min="12547" max="12547" width="15.85546875" style="15" customWidth="1"/>
    <col min="12548" max="12548" width="16.5703125" style="15" bestFit="1" customWidth="1"/>
    <col min="12549" max="12549" width="15.85546875" style="15" customWidth="1"/>
    <col min="12550" max="12550" width="14.5703125" style="15" customWidth="1"/>
    <col min="12551" max="12551" width="13.85546875" style="15" customWidth="1"/>
    <col min="12552" max="12552" width="27.5703125" style="15" customWidth="1"/>
    <col min="12553" max="12799" width="9.140625" style="15"/>
    <col min="12800" max="12800" width="41.42578125" style="15" customWidth="1"/>
    <col min="12801" max="12802" width="15.7109375" style="15" bestFit="1" customWidth="1"/>
    <col min="12803" max="12803" width="15.85546875" style="15" customWidth="1"/>
    <col min="12804" max="12804" width="16.5703125" style="15" bestFit="1" customWidth="1"/>
    <col min="12805" max="12805" width="15.85546875" style="15" customWidth="1"/>
    <col min="12806" max="12806" width="14.5703125" style="15" customWidth="1"/>
    <col min="12807" max="12807" width="13.85546875" style="15" customWidth="1"/>
    <col min="12808" max="12808" width="27.5703125" style="15" customWidth="1"/>
    <col min="12809" max="13055" width="9.140625" style="15"/>
    <col min="13056" max="13056" width="41.42578125" style="15" customWidth="1"/>
    <col min="13057" max="13058" width="15.7109375" style="15" bestFit="1" customWidth="1"/>
    <col min="13059" max="13059" width="15.85546875" style="15" customWidth="1"/>
    <col min="13060" max="13060" width="16.5703125" style="15" bestFit="1" customWidth="1"/>
    <col min="13061" max="13061" width="15.85546875" style="15" customWidth="1"/>
    <col min="13062" max="13062" width="14.5703125" style="15" customWidth="1"/>
    <col min="13063" max="13063" width="13.85546875" style="15" customWidth="1"/>
    <col min="13064" max="13064" width="27.5703125" style="15" customWidth="1"/>
    <col min="13065" max="13311" width="9.140625" style="15"/>
    <col min="13312" max="13312" width="41.42578125" style="15" customWidth="1"/>
    <col min="13313" max="13314" width="15.7109375" style="15" bestFit="1" customWidth="1"/>
    <col min="13315" max="13315" width="15.85546875" style="15" customWidth="1"/>
    <col min="13316" max="13316" width="16.5703125" style="15" bestFit="1" customWidth="1"/>
    <col min="13317" max="13317" width="15.85546875" style="15" customWidth="1"/>
    <col min="13318" max="13318" width="14.5703125" style="15" customWidth="1"/>
    <col min="13319" max="13319" width="13.85546875" style="15" customWidth="1"/>
    <col min="13320" max="13320" width="27.5703125" style="15" customWidth="1"/>
    <col min="13321" max="13567" width="9.140625" style="15"/>
    <col min="13568" max="13568" width="41.42578125" style="15" customWidth="1"/>
    <col min="13569" max="13570" width="15.7109375" style="15" bestFit="1" customWidth="1"/>
    <col min="13571" max="13571" width="15.85546875" style="15" customWidth="1"/>
    <col min="13572" max="13572" width="16.5703125" style="15" bestFit="1" customWidth="1"/>
    <col min="13573" max="13573" width="15.85546875" style="15" customWidth="1"/>
    <col min="13574" max="13574" width="14.5703125" style="15" customWidth="1"/>
    <col min="13575" max="13575" width="13.85546875" style="15" customWidth="1"/>
    <col min="13576" max="13576" width="27.5703125" style="15" customWidth="1"/>
    <col min="13577" max="13823" width="9.140625" style="15"/>
    <col min="13824" max="13824" width="41.42578125" style="15" customWidth="1"/>
    <col min="13825" max="13826" width="15.7109375" style="15" bestFit="1" customWidth="1"/>
    <col min="13827" max="13827" width="15.85546875" style="15" customWidth="1"/>
    <col min="13828" max="13828" width="16.5703125" style="15" bestFit="1" customWidth="1"/>
    <col min="13829" max="13829" width="15.85546875" style="15" customWidth="1"/>
    <col min="13830" max="13830" width="14.5703125" style="15" customWidth="1"/>
    <col min="13831" max="13831" width="13.85546875" style="15" customWidth="1"/>
    <col min="13832" max="13832" width="27.5703125" style="15" customWidth="1"/>
    <col min="13833" max="14079" width="9.140625" style="15"/>
    <col min="14080" max="14080" width="41.42578125" style="15" customWidth="1"/>
    <col min="14081" max="14082" width="15.7109375" style="15" bestFit="1" customWidth="1"/>
    <col min="14083" max="14083" width="15.85546875" style="15" customWidth="1"/>
    <col min="14084" max="14084" width="16.5703125" style="15" bestFit="1" customWidth="1"/>
    <col min="14085" max="14085" width="15.85546875" style="15" customWidth="1"/>
    <col min="14086" max="14086" width="14.5703125" style="15" customWidth="1"/>
    <col min="14087" max="14087" width="13.85546875" style="15" customWidth="1"/>
    <col min="14088" max="14088" width="27.5703125" style="15" customWidth="1"/>
    <col min="14089" max="14335" width="9.140625" style="15"/>
    <col min="14336" max="14336" width="41.42578125" style="15" customWidth="1"/>
    <col min="14337" max="14338" width="15.7109375" style="15" bestFit="1" customWidth="1"/>
    <col min="14339" max="14339" width="15.85546875" style="15" customWidth="1"/>
    <col min="14340" max="14340" width="16.5703125" style="15" bestFit="1" customWidth="1"/>
    <col min="14341" max="14341" width="15.85546875" style="15" customWidth="1"/>
    <col min="14342" max="14342" width="14.5703125" style="15" customWidth="1"/>
    <col min="14343" max="14343" width="13.85546875" style="15" customWidth="1"/>
    <col min="14344" max="14344" width="27.5703125" style="15" customWidth="1"/>
    <col min="14345" max="14591" width="9.140625" style="15"/>
    <col min="14592" max="14592" width="41.42578125" style="15" customWidth="1"/>
    <col min="14593" max="14594" width="15.7109375" style="15" bestFit="1" customWidth="1"/>
    <col min="14595" max="14595" width="15.85546875" style="15" customWidth="1"/>
    <col min="14596" max="14596" width="16.5703125" style="15" bestFit="1" customWidth="1"/>
    <col min="14597" max="14597" width="15.85546875" style="15" customWidth="1"/>
    <col min="14598" max="14598" width="14.5703125" style="15" customWidth="1"/>
    <col min="14599" max="14599" width="13.85546875" style="15" customWidth="1"/>
    <col min="14600" max="14600" width="27.5703125" style="15" customWidth="1"/>
    <col min="14601" max="14847" width="9.140625" style="15"/>
    <col min="14848" max="14848" width="41.42578125" style="15" customWidth="1"/>
    <col min="14849" max="14850" width="15.7109375" style="15" bestFit="1" customWidth="1"/>
    <col min="14851" max="14851" width="15.85546875" style="15" customWidth="1"/>
    <col min="14852" max="14852" width="16.5703125" style="15" bestFit="1" customWidth="1"/>
    <col min="14853" max="14853" width="15.85546875" style="15" customWidth="1"/>
    <col min="14854" max="14854" width="14.5703125" style="15" customWidth="1"/>
    <col min="14855" max="14855" width="13.85546875" style="15" customWidth="1"/>
    <col min="14856" max="14856" width="27.5703125" style="15" customWidth="1"/>
    <col min="14857" max="15103" width="9.140625" style="15"/>
    <col min="15104" max="15104" width="41.42578125" style="15" customWidth="1"/>
    <col min="15105" max="15106" width="15.7109375" style="15" bestFit="1" customWidth="1"/>
    <col min="15107" max="15107" width="15.85546875" style="15" customWidth="1"/>
    <col min="15108" max="15108" width="16.5703125" style="15" bestFit="1" customWidth="1"/>
    <col min="15109" max="15109" width="15.85546875" style="15" customWidth="1"/>
    <col min="15110" max="15110" width="14.5703125" style="15" customWidth="1"/>
    <col min="15111" max="15111" width="13.85546875" style="15" customWidth="1"/>
    <col min="15112" max="15112" width="27.5703125" style="15" customWidth="1"/>
    <col min="15113" max="15359" width="9.140625" style="15"/>
    <col min="15360" max="15360" width="41.42578125" style="15" customWidth="1"/>
    <col min="15361" max="15362" width="15.7109375" style="15" bestFit="1" customWidth="1"/>
    <col min="15363" max="15363" width="15.85546875" style="15" customWidth="1"/>
    <col min="15364" max="15364" width="16.5703125" style="15" bestFit="1" customWidth="1"/>
    <col min="15365" max="15365" width="15.85546875" style="15" customWidth="1"/>
    <col min="15366" max="15366" width="14.5703125" style="15" customWidth="1"/>
    <col min="15367" max="15367" width="13.85546875" style="15" customWidth="1"/>
    <col min="15368" max="15368" width="27.5703125" style="15" customWidth="1"/>
    <col min="15369" max="15615" width="9.140625" style="15"/>
    <col min="15616" max="15616" width="41.42578125" style="15" customWidth="1"/>
    <col min="15617" max="15618" width="15.7109375" style="15" bestFit="1" customWidth="1"/>
    <col min="15619" max="15619" width="15.85546875" style="15" customWidth="1"/>
    <col min="15620" max="15620" width="16.5703125" style="15" bestFit="1" customWidth="1"/>
    <col min="15621" max="15621" width="15.85546875" style="15" customWidth="1"/>
    <col min="15622" max="15622" width="14.5703125" style="15" customWidth="1"/>
    <col min="15623" max="15623" width="13.85546875" style="15" customWidth="1"/>
    <col min="15624" max="15624" width="27.5703125" style="15" customWidth="1"/>
    <col min="15625" max="15871" width="9.140625" style="15"/>
    <col min="15872" max="15872" width="41.42578125" style="15" customWidth="1"/>
    <col min="15873" max="15874" width="15.7109375" style="15" bestFit="1" customWidth="1"/>
    <col min="15875" max="15875" width="15.85546875" style="15" customWidth="1"/>
    <col min="15876" max="15876" width="16.5703125" style="15" bestFit="1" customWidth="1"/>
    <col min="15877" max="15877" width="15.85546875" style="15" customWidth="1"/>
    <col min="15878" max="15878" width="14.5703125" style="15" customWidth="1"/>
    <col min="15879" max="15879" width="13.85546875" style="15" customWidth="1"/>
    <col min="15880" max="15880" width="27.5703125" style="15" customWidth="1"/>
    <col min="15881" max="16127" width="9.140625" style="15"/>
    <col min="16128" max="16128" width="41.42578125" style="15" customWidth="1"/>
    <col min="16129" max="16130" width="15.7109375" style="15" bestFit="1" customWidth="1"/>
    <col min="16131" max="16131" width="15.85546875" style="15" customWidth="1"/>
    <col min="16132" max="16132" width="16.5703125" style="15" bestFit="1" customWidth="1"/>
    <col min="16133" max="16133" width="15.85546875" style="15" customWidth="1"/>
    <col min="16134" max="16134" width="14.5703125" style="15" customWidth="1"/>
    <col min="16135" max="16135" width="13.85546875" style="15" customWidth="1"/>
    <col min="16136" max="16136" width="27.5703125" style="15" customWidth="1"/>
    <col min="16137" max="16384" width="9.140625" style="15"/>
  </cols>
  <sheetData>
    <row r="1" spans="1:11" s="21" customFormat="1" ht="21" thickBot="1">
      <c r="A1" s="108" t="s">
        <v>13</v>
      </c>
      <c r="B1" s="109"/>
      <c r="C1" s="109"/>
      <c r="D1" s="109"/>
      <c r="E1" s="109"/>
      <c r="F1" s="109"/>
      <c r="G1" s="110"/>
      <c r="H1" s="110"/>
      <c r="I1" s="111"/>
      <c r="J1" s="20"/>
      <c r="K1" s="104"/>
    </row>
    <row r="2" spans="1:11" s="23" customFormat="1" ht="15.75" thickBot="1">
      <c r="A2" s="22"/>
      <c r="B2" s="140" t="s">
        <v>14</v>
      </c>
      <c r="C2" s="141"/>
      <c r="D2" s="142"/>
      <c r="E2" s="143" t="s">
        <v>15</v>
      </c>
      <c r="F2" s="143"/>
      <c r="G2" s="144" t="s">
        <v>16</v>
      </c>
      <c r="H2" s="145"/>
      <c r="I2" s="146"/>
      <c r="J2" s="145" t="s">
        <v>17</v>
      </c>
      <c r="K2" s="146"/>
    </row>
    <row r="3" spans="1:11" s="23" customFormat="1" ht="59.25" customHeight="1">
      <c r="A3" s="24" t="s">
        <v>18</v>
      </c>
      <c r="B3" s="25" t="s">
        <v>19</v>
      </c>
      <c r="C3" s="26" t="s">
        <v>20</v>
      </c>
      <c r="D3" s="27" t="s">
        <v>21</v>
      </c>
      <c r="E3" s="114" t="s">
        <v>22</v>
      </c>
      <c r="F3" s="19" t="s">
        <v>23</v>
      </c>
      <c r="G3" s="28" t="s">
        <v>24</v>
      </c>
      <c r="H3" s="29" t="s">
        <v>25</v>
      </c>
      <c r="I3" s="30" t="s">
        <v>26</v>
      </c>
      <c r="J3" s="102" t="s">
        <v>27</v>
      </c>
      <c r="K3" s="30" t="s">
        <v>28</v>
      </c>
    </row>
    <row r="4" spans="1:11" s="9" customFormat="1" ht="15.75">
      <c r="A4" s="31" t="s">
        <v>29</v>
      </c>
      <c r="B4" s="2">
        <v>5</v>
      </c>
      <c r="C4" s="3">
        <v>22</v>
      </c>
      <c r="D4" s="4">
        <v>1</v>
      </c>
      <c r="E4" s="18">
        <f>'2023Costs'!C5</f>
        <v>13000</v>
      </c>
      <c r="F4" s="34">
        <f>E4*D4*B4</f>
        <v>65000</v>
      </c>
      <c r="G4" s="53">
        <v>16</v>
      </c>
      <c r="H4" s="57">
        <f>B4*C4*G4</f>
        <v>1760</v>
      </c>
      <c r="I4" s="58">
        <f>D4*H4</f>
        <v>1760</v>
      </c>
      <c r="J4" s="103">
        <v>1</v>
      </c>
      <c r="K4" s="58">
        <f>I4*J4</f>
        <v>1760</v>
      </c>
    </row>
    <row r="5" spans="1:11" s="9" customFormat="1" ht="15.75">
      <c r="A5" s="31" t="s">
        <v>30</v>
      </c>
      <c r="B5" s="2">
        <v>4</v>
      </c>
      <c r="C5" s="3">
        <v>20</v>
      </c>
      <c r="D5" s="4">
        <v>14</v>
      </c>
      <c r="E5" s="18">
        <f>'2023Costs'!C8</f>
        <v>13500</v>
      </c>
      <c r="F5" s="34">
        <f t="shared" ref="F5:F22" si="0">E5*D5*B5</f>
        <v>756000</v>
      </c>
      <c r="G5" s="53">
        <v>14</v>
      </c>
      <c r="H5" s="57">
        <f t="shared" ref="H5:H21" si="1">B5*C5*G5</f>
        <v>1120</v>
      </c>
      <c r="I5" s="58">
        <f t="shared" ref="I5:I20" si="2">D5*H5</f>
        <v>15680</v>
      </c>
      <c r="J5" s="103">
        <v>1</v>
      </c>
      <c r="K5" s="58">
        <f t="shared" ref="K5:K16" si="3">I5*J5</f>
        <v>15680</v>
      </c>
    </row>
    <row r="6" spans="1:11" s="9" customFormat="1" ht="15.75">
      <c r="A6" s="31" t="s">
        <v>31</v>
      </c>
      <c r="B6" s="2">
        <v>6</v>
      </c>
      <c r="C6" s="3">
        <v>20</v>
      </c>
      <c r="D6" s="4">
        <v>14</v>
      </c>
      <c r="E6" s="18">
        <f>'2023Costs'!C6</f>
        <v>11000</v>
      </c>
      <c r="F6" s="34">
        <f t="shared" si="0"/>
        <v>924000</v>
      </c>
      <c r="G6" s="53">
        <v>14</v>
      </c>
      <c r="H6" s="57">
        <f t="shared" si="1"/>
        <v>1680</v>
      </c>
      <c r="I6" s="58">
        <f t="shared" si="2"/>
        <v>23520</v>
      </c>
      <c r="J6" s="103">
        <v>1</v>
      </c>
      <c r="K6" s="58">
        <f t="shared" si="3"/>
        <v>23520</v>
      </c>
    </row>
    <row r="7" spans="1:11" s="9" customFormat="1" ht="15.75">
      <c r="A7" s="31" t="s">
        <v>32</v>
      </c>
      <c r="B7" s="2">
        <v>4</v>
      </c>
      <c r="C7" s="3">
        <v>2</v>
      </c>
      <c r="D7" s="4">
        <v>14</v>
      </c>
      <c r="E7" s="18">
        <f>'2023Costs'!D73</f>
        <v>1370</v>
      </c>
      <c r="F7" s="34">
        <f t="shared" si="0"/>
        <v>76720</v>
      </c>
      <c r="G7" s="53">
        <v>14</v>
      </c>
      <c r="H7" s="57">
        <f t="shared" si="1"/>
        <v>112</v>
      </c>
      <c r="I7" s="58">
        <f t="shared" si="2"/>
        <v>1568</v>
      </c>
      <c r="J7" s="103">
        <v>1</v>
      </c>
      <c r="K7" s="58">
        <f t="shared" si="3"/>
        <v>1568</v>
      </c>
    </row>
    <row r="8" spans="1:11" s="9" customFormat="1" ht="15.75">
      <c r="A8" s="31" t="s">
        <v>33</v>
      </c>
      <c r="B8" s="2">
        <v>25</v>
      </c>
      <c r="C8" s="3">
        <v>3</v>
      </c>
      <c r="D8" s="4">
        <v>14</v>
      </c>
      <c r="E8" s="18">
        <f>'2023Costs'!D67</f>
        <v>2845</v>
      </c>
      <c r="F8" s="34">
        <f t="shared" si="0"/>
        <v>995750</v>
      </c>
      <c r="G8" s="53">
        <v>14</v>
      </c>
      <c r="H8" s="57">
        <f t="shared" si="1"/>
        <v>1050</v>
      </c>
      <c r="I8" s="58">
        <f t="shared" si="2"/>
        <v>14700</v>
      </c>
      <c r="J8" s="103">
        <v>1</v>
      </c>
      <c r="K8" s="58">
        <f t="shared" si="3"/>
        <v>14700</v>
      </c>
    </row>
    <row r="9" spans="1:11" s="9" customFormat="1" ht="15.75">
      <c r="A9" s="31" t="s">
        <v>34</v>
      </c>
      <c r="B9" s="2">
        <v>4</v>
      </c>
      <c r="C9" s="3">
        <v>1</v>
      </c>
      <c r="D9" s="4">
        <v>14</v>
      </c>
      <c r="E9" s="18">
        <f>'2023Costs'!D69</f>
        <v>2100</v>
      </c>
      <c r="F9" s="34">
        <f t="shared" si="0"/>
        <v>117600</v>
      </c>
      <c r="G9" s="53">
        <v>14</v>
      </c>
      <c r="H9" s="57">
        <f t="shared" si="1"/>
        <v>56</v>
      </c>
      <c r="I9" s="58">
        <f t="shared" si="2"/>
        <v>784</v>
      </c>
      <c r="J9" s="103">
        <v>1</v>
      </c>
      <c r="K9" s="58">
        <f t="shared" si="3"/>
        <v>784</v>
      </c>
    </row>
    <row r="10" spans="1:11" s="9" customFormat="1" ht="15.75">
      <c r="A10" s="31" t="s">
        <v>35</v>
      </c>
      <c r="B10" s="2">
        <v>5</v>
      </c>
      <c r="C10" s="3">
        <v>1</v>
      </c>
      <c r="D10" s="4">
        <v>14</v>
      </c>
      <c r="E10" s="18">
        <f>'2023Costs'!D72</f>
        <v>2900</v>
      </c>
      <c r="F10" s="34">
        <f t="shared" si="0"/>
        <v>203000</v>
      </c>
      <c r="G10" s="53">
        <v>14</v>
      </c>
      <c r="H10" s="57">
        <f t="shared" si="1"/>
        <v>70</v>
      </c>
      <c r="I10" s="58">
        <f t="shared" si="2"/>
        <v>980</v>
      </c>
      <c r="J10" s="103">
        <v>1</v>
      </c>
      <c r="K10" s="58">
        <f t="shared" si="3"/>
        <v>980</v>
      </c>
    </row>
    <row r="11" spans="1:11" s="9" customFormat="1" ht="15.75">
      <c r="A11" s="31" t="s">
        <v>36</v>
      </c>
      <c r="B11" s="2">
        <v>0</v>
      </c>
      <c r="C11" s="3">
        <v>1</v>
      </c>
      <c r="D11" s="4">
        <v>0</v>
      </c>
      <c r="E11" s="8">
        <f>'2023Costs'!D94*G11</f>
        <v>51000</v>
      </c>
      <c r="F11" s="34">
        <f t="shared" si="0"/>
        <v>0</v>
      </c>
      <c r="G11" s="53">
        <v>6</v>
      </c>
      <c r="H11" s="57">
        <f t="shared" si="1"/>
        <v>0</v>
      </c>
      <c r="I11" s="58">
        <f t="shared" si="2"/>
        <v>0</v>
      </c>
      <c r="J11" s="103">
        <v>1</v>
      </c>
      <c r="K11" s="58">
        <f t="shared" si="3"/>
        <v>0</v>
      </c>
    </row>
    <row r="12" spans="1:11" s="9" customFormat="1" ht="15.75">
      <c r="A12" s="31" t="s">
        <v>37</v>
      </c>
      <c r="B12" s="2">
        <v>0</v>
      </c>
      <c r="C12" s="3">
        <v>1</v>
      </c>
      <c r="D12" s="4">
        <v>0</v>
      </c>
      <c r="E12" s="8">
        <f>'2023Costs'!D97*G12</f>
        <v>7200</v>
      </c>
      <c r="F12" s="34">
        <f t="shared" si="0"/>
        <v>0</v>
      </c>
      <c r="G12" s="53">
        <v>6</v>
      </c>
      <c r="H12" s="57">
        <f t="shared" si="1"/>
        <v>0</v>
      </c>
      <c r="I12" s="58">
        <f t="shared" si="2"/>
        <v>0</v>
      </c>
      <c r="J12" s="103">
        <v>1</v>
      </c>
      <c r="K12" s="58">
        <f t="shared" si="3"/>
        <v>0</v>
      </c>
    </row>
    <row r="13" spans="1:11" s="9" customFormat="1" ht="15.75">
      <c r="A13" s="31" t="s">
        <v>38</v>
      </c>
      <c r="B13" s="2">
        <v>0</v>
      </c>
      <c r="C13" s="3">
        <v>1</v>
      </c>
      <c r="D13" s="4">
        <v>0</v>
      </c>
      <c r="E13" s="8">
        <f>'2023Costs'!D85*G13</f>
        <v>29400</v>
      </c>
      <c r="F13" s="34">
        <f t="shared" si="0"/>
        <v>0</v>
      </c>
      <c r="G13" s="53">
        <v>6</v>
      </c>
      <c r="H13" s="57">
        <f t="shared" si="1"/>
        <v>0</v>
      </c>
      <c r="I13" s="58">
        <f t="shared" si="2"/>
        <v>0</v>
      </c>
      <c r="J13" s="103">
        <v>1</v>
      </c>
      <c r="K13" s="58">
        <f t="shared" si="3"/>
        <v>0</v>
      </c>
    </row>
    <row r="14" spans="1:11" s="9" customFormat="1" ht="15.75">
      <c r="A14" s="31" t="s">
        <v>39</v>
      </c>
      <c r="B14" s="2">
        <v>1</v>
      </c>
      <c r="C14" s="3">
        <v>1</v>
      </c>
      <c r="D14" s="4">
        <v>14</v>
      </c>
      <c r="E14" s="8">
        <f>'2023Costs'!D86*G14</f>
        <v>12600</v>
      </c>
      <c r="F14" s="34">
        <f t="shared" si="0"/>
        <v>176400</v>
      </c>
      <c r="G14" s="53">
        <v>6</v>
      </c>
      <c r="H14" s="57">
        <f t="shared" si="1"/>
        <v>6</v>
      </c>
      <c r="I14" s="58">
        <f t="shared" si="2"/>
        <v>84</v>
      </c>
      <c r="J14" s="103">
        <v>1</v>
      </c>
      <c r="K14" s="58">
        <f t="shared" si="3"/>
        <v>84</v>
      </c>
    </row>
    <row r="15" spans="1:11" s="9" customFormat="1" ht="15.75">
      <c r="A15" s="31" t="s">
        <v>40</v>
      </c>
      <c r="B15" s="2">
        <v>1</v>
      </c>
      <c r="C15" s="3">
        <v>1</v>
      </c>
      <c r="D15" s="4">
        <v>14</v>
      </c>
      <c r="E15" s="8">
        <f>'2023Costs'!D87*G15</f>
        <v>7200</v>
      </c>
      <c r="F15" s="34">
        <f t="shared" si="0"/>
        <v>100800</v>
      </c>
      <c r="G15" s="53">
        <v>6</v>
      </c>
      <c r="H15" s="57">
        <f t="shared" si="1"/>
        <v>6</v>
      </c>
      <c r="I15" s="58">
        <f t="shared" si="2"/>
        <v>84</v>
      </c>
      <c r="J15" s="103">
        <v>1</v>
      </c>
      <c r="K15" s="58">
        <f t="shared" si="3"/>
        <v>84</v>
      </c>
    </row>
    <row r="16" spans="1:11" s="9" customFormat="1" ht="15.75">
      <c r="A16" s="31" t="s">
        <v>41</v>
      </c>
      <c r="B16" s="2">
        <v>20</v>
      </c>
      <c r="C16" s="3">
        <v>1</v>
      </c>
      <c r="D16" s="4">
        <v>14</v>
      </c>
      <c r="E16" s="18">
        <f>'2023Costs'!C16</f>
        <v>990</v>
      </c>
      <c r="F16" s="34">
        <f t="shared" si="0"/>
        <v>277200</v>
      </c>
      <c r="G16" s="53">
        <v>14</v>
      </c>
      <c r="H16" s="57">
        <f t="shared" si="1"/>
        <v>280</v>
      </c>
      <c r="I16" s="58">
        <f t="shared" si="2"/>
        <v>3920</v>
      </c>
      <c r="J16" s="103">
        <v>1</v>
      </c>
      <c r="K16" s="58">
        <f t="shared" si="3"/>
        <v>3920</v>
      </c>
    </row>
    <row r="17" spans="1:11" s="9" customFormat="1" ht="15.75">
      <c r="A17" s="31" t="s">
        <v>42</v>
      </c>
      <c r="B17" s="2">
        <v>10</v>
      </c>
      <c r="C17" s="3">
        <v>1</v>
      </c>
      <c r="D17" s="4">
        <v>14</v>
      </c>
      <c r="E17" s="18">
        <f>'2023Costs'!D17</f>
        <v>800</v>
      </c>
      <c r="F17" s="36">
        <f t="shared" si="0"/>
        <v>112000</v>
      </c>
      <c r="G17" s="54">
        <v>14</v>
      </c>
      <c r="H17" s="57">
        <f t="shared" si="1"/>
        <v>140</v>
      </c>
      <c r="I17" s="58">
        <f t="shared" si="2"/>
        <v>1960</v>
      </c>
      <c r="J17" s="103">
        <v>1</v>
      </c>
      <c r="K17" s="58">
        <f>I17*J17</f>
        <v>1960</v>
      </c>
    </row>
    <row r="18" spans="1:11" s="9" customFormat="1">
      <c r="A18" s="112" t="s">
        <v>43</v>
      </c>
      <c r="B18" s="2">
        <v>0</v>
      </c>
      <c r="C18" s="3">
        <v>0</v>
      </c>
      <c r="D18" s="5">
        <v>0</v>
      </c>
      <c r="E18" s="10">
        <v>0</v>
      </c>
      <c r="F18" s="36">
        <f t="shared" si="0"/>
        <v>0</v>
      </c>
      <c r="G18" s="54">
        <v>0</v>
      </c>
      <c r="H18" s="57">
        <f t="shared" si="1"/>
        <v>0</v>
      </c>
      <c r="I18" s="58">
        <f t="shared" si="2"/>
        <v>0</v>
      </c>
      <c r="J18" s="103">
        <v>1</v>
      </c>
      <c r="K18" s="58">
        <f t="shared" ref="K18:K21" si="4">I18*J18</f>
        <v>0</v>
      </c>
    </row>
    <row r="19" spans="1:11" s="9" customFormat="1">
      <c r="A19" s="113" t="s">
        <v>44</v>
      </c>
      <c r="B19" s="6">
        <v>0</v>
      </c>
      <c r="C19" s="3">
        <v>0</v>
      </c>
      <c r="D19" s="7">
        <v>0</v>
      </c>
      <c r="E19" s="10">
        <v>0</v>
      </c>
      <c r="F19" s="36">
        <f t="shared" si="0"/>
        <v>0</v>
      </c>
      <c r="G19" s="54">
        <v>0</v>
      </c>
      <c r="H19" s="57">
        <f t="shared" si="1"/>
        <v>0</v>
      </c>
      <c r="I19" s="58">
        <f t="shared" si="2"/>
        <v>0</v>
      </c>
      <c r="J19" s="103">
        <v>1</v>
      </c>
      <c r="K19" s="58">
        <f t="shared" si="4"/>
        <v>0</v>
      </c>
    </row>
    <row r="20" spans="1:11" s="9" customFormat="1">
      <c r="A20" s="113" t="s">
        <v>45</v>
      </c>
      <c r="B20" s="6">
        <v>0</v>
      </c>
      <c r="C20" s="3">
        <v>0</v>
      </c>
      <c r="D20" s="7">
        <v>0</v>
      </c>
      <c r="E20" s="10">
        <v>0</v>
      </c>
      <c r="F20" s="36">
        <f t="shared" si="0"/>
        <v>0</v>
      </c>
      <c r="G20" s="55">
        <v>0</v>
      </c>
      <c r="H20" s="57">
        <f t="shared" si="1"/>
        <v>0</v>
      </c>
      <c r="I20" s="58">
        <f t="shared" si="2"/>
        <v>0</v>
      </c>
      <c r="J20" s="103">
        <v>1</v>
      </c>
      <c r="K20" s="58">
        <f t="shared" si="4"/>
        <v>0</v>
      </c>
    </row>
    <row r="21" spans="1:11" s="9" customFormat="1">
      <c r="A21" s="113" t="s">
        <v>45</v>
      </c>
      <c r="B21" s="6">
        <v>0</v>
      </c>
      <c r="C21" s="3">
        <v>0</v>
      </c>
      <c r="D21" s="7">
        <v>0</v>
      </c>
      <c r="E21" s="10">
        <v>0</v>
      </c>
      <c r="F21" s="36">
        <f t="shared" si="0"/>
        <v>0</v>
      </c>
      <c r="G21" s="55">
        <v>0</v>
      </c>
      <c r="H21" s="57">
        <f t="shared" si="1"/>
        <v>0</v>
      </c>
      <c r="I21" s="58">
        <f>D21*H21</f>
        <v>0</v>
      </c>
      <c r="J21" s="103">
        <v>1</v>
      </c>
      <c r="K21" s="58">
        <f t="shared" si="4"/>
        <v>0</v>
      </c>
    </row>
    <row r="22" spans="1:11" s="9" customFormat="1">
      <c r="A22" s="125" t="s">
        <v>46</v>
      </c>
      <c r="B22" s="2">
        <v>0</v>
      </c>
      <c r="C22" s="100"/>
      <c r="D22" s="5">
        <v>0</v>
      </c>
      <c r="E22" s="10">
        <v>0</v>
      </c>
      <c r="F22" s="36">
        <f t="shared" si="0"/>
        <v>0</v>
      </c>
      <c r="G22" s="47"/>
      <c r="H22" s="48"/>
      <c r="I22" s="49"/>
      <c r="J22" s="48"/>
      <c r="K22" s="49"/>
    </row>
    <row r="23" spans="1:11" s="9" customFormat="1" ht="15.75" thickBot="1">
      <c r="A23" s="126" t="s">
        <v>47</v>
      </c>
      <c r="B23" s="1">
        <f>B4*C4+B5*C5+B6*C6+B7*C7+B8*C8+B9*C9+B10*C10+B11*C11+B13*C13+B14*C14+B15*C15+B16*C16+B17*C17+B12*C12+B18*C18+B19*C19+B20*C20+B21*C21+B22*C22</f>
        <v>434</v>
      </c>
      <c r="C23" s="56"/>
      <c r="D23" s="38"/>
      <c r="E23" s="124">
        <v>200</v>
      </c>
      <c r="F23" s="35">
        <f>E23*B23</f>
        <v>86800</v>
      </c>
      <c r="G23" s="50"/>
      <c r="H23" s="51"/>
      <c r="I23" s="52"/>
      <c r="J23" s="105"/>
      <c r="K23" s="107"/>
    </row>
    <row r="24" spans="1:11" s="45" customFormat="1" ht="15.75" thickTop="1">
      <c r="A24" s="32" t="s">
        <v>48</v>
      </c>
      <c r="B24" s="39"/>
      <c r="C24" s="40"/>
      <c r="D24" s="41"/>
      <c r="E24" s="42"/>
      <c r="F24" s="37">
        <f>SUM(F4:F23)</f>
        <v>3891270</v>
      </c>
      <c r="G24" s="43"/>
      <c r="H24" s="44">
        <f>SUM(H4:H23)</f>
        <v>6280</v>
      </c>
      <c r="I24" s="106">
        <f>SUM(I4:I23)</f>
        <v>65040</v>
      </c>
      <c r="J24" s="106"/>
      <c r="K24" s="101">
        <f t="shared" ref="K24" si="5">SUM(K4:K23)</f>
        <v>65040</v>
      </c>
    </row>
    <row r="25" spans="1:11" s="11" customFormat="1">
      <c r="A25" s="17"/>
      <c r="B25" s="17"/>
      <c r="E25" s="12"/>
      <c r="F25" s="12"/>
      <c r="I25" s="13"/>
      <c r="J25" s="45"/>
      <c r="K25" s="46"/>
    </row>
    <row r="26" spans="1:11" s="11" customFormat="1" ht="16.5" thickBot="1">
      <c r="A26" s="33" t="s">
        <v>49</v>
      </c>
      <c r="B26" s="17"/>
      <c r="E26" s="12"/>
      <c r="F26" s="12"/>
      <c r="I26" s="13"/>
      <c r="J26" s="14"/>
    </row>
    <row r="27" spans="1:11" s="61" customFormat="1" ht="24.75" customHeight="1" thickBot="1">
      <c r="A27" s="59" t="s">
        <v>50</v>
      </c>
      <c r="B27" s="60">
        <f>I24</f>
        <v>65040</v>
      </c>
      <c r="E27" s="62"/>
      <c r="F27" s="62"/>
      <c r="I27" s="63"/>
      <c r="J27" s="14"/>
      <c r="K27" s="11"/>
    </row>
    <row r="28" spans="1:11" s="61" customFormat="1" ht="29.25" thickBot="1">
      <c r="A28" s="65" t="s">
        <v>51</v>
      </c>
      <c r="B28" s="66">
        <f>F24</f>
        <v>3891270</v>
      </c>
      <c r="E28" s="62"/>
      <c r="F28" s="62"/>
      <c r="I28" s="63"/>
      <c r="J28" s="64"/>
    </row>
    <row r="29" spans="1:11" s="69" customFormat="1" ht="23.25" customHeight="1" thickBot="1">
      <c r="A29" s="67" t="s">
        <v>52</v>
      </c>
      <c r="B29" s="68">
        <f>B23</f>
        <v>434</v>
      </c>
      <c r="E29" s="70"/>
      <c r="F29" s="70"/>
      <c r="G29" s="71"/>
      <c r="H29" s="72"/>
      <c r="J29" s="64"/>
      <c r="K29" s="61"/>
    </row>
    <row r="30" spans="1:11">
      <c r="J30" s="69"/>
      <c r="K30" s="69"/>
    </row>
  </sheetData>
  <sheetProtection algorithmName="SHA-512" hashValue="v5llne8ujr1Vqx4goYocwQHNGjSYHP5mbnnYIEi3E7Ya6wcNvHn5R5H1obOemm2ooCPEm4bg2bNYLva/HjbUFA==" saltValue="RpAOH9VVa6KfR7tXpvS/Tw==" spinCount="100000" sheet="1" selectLockedCells="1"/>
  <mergeCells count="4">
    <mergeCell ref="B2:D2"/>
    <mergeCell ref="E2:F2"/>
    <mergeCell ref="G2:I2"/>
    <mergeCell ref="J2:K2"/>
  </mergeCells>
  <printOptions horizontalCentered="1" verticalCentered="1"/>
  <pageMargins left="0.25" right="0.25" top="0.5" bottom="0.5" header="0.25" footer="0.25"/>
  <pageSetup scale="79" orientation="landscape" r:id="rId1"/>
  <ignoredErrors>
    <ignoredError sqref="E11:E15"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BCAFC-E126-4ECF-9319-706B19979ED2}">
  <sheetPr>
    <tabColor rgb="FFFFC000"/>
    <pageSetUpPr fitToPage="1"/>
  </sheetPr>
  <dimension ref="A1:K30"/>
  <sheetViews>
    <sheetView zoomScaleNormal="100" workbookViewId="0">
      <pane ySplit="1" topLeftCell="B4" activePane="bottomLeft" state="frozen"/>
      <selection pane="bottomLeft" activeCell="B4" sqref="B4"/>
    </sheetView>
  </sheetViews>
  <sheetFormatPr defaultRowHeight="15"/>
  <cols>
    <col min="1" max="1" width="39.85546875" style="15" customWidth="1"/>
    <col min="2" max="4" width="15.7109375" style="15" customWidth="1"/>
    <col min="5" max="6" width="16.7109375" style="16" customWidth="1"/>
    <col min="7" max="8" width="14.7109375" style="15" customWidth="1"/>
    <col min="9" max="9" width="18.7109375" style="15" customWidth="1"/>
    <col min="10" max="10" width="4.5703125" style="15" hidden="1" customWidth="1"/>
    <col min="11" max="11" width="20" style="15" hidden="1" customWidth="1"/>
    <col min="12" max="255" width="9.140625" style="15"/>
    <col min="256" max="256" width="41.42578125" style="15" customWidth="1"/>
    <col min="257" max="258" width="15.7109375" style="15" bestFit="1" customWidth="1"/>
    <col min="259" max="259" width="15.85546875" style="15" customWidth="1"/>
    <col min="260" max="260" width="16.5703125" style="15" bestFit="1" customWidth="1"/>
    <col min="261" max="261" width="15.85546875" style="15" customWidth="1"/>
    <col min="262" max="262" width="14.5703125" style="15" customWidth="1"/>
    <col min="263" max="263" width="13.85546875" style="15" customWidth="1"/>
    <col min="264" max="264" width="27.5703125" style="15" customWidth="1"/>
    <col min="265" max="511" width="9.140625" style="15"/>
    <col min="512" max="512" width="41.42578125" style="15" customWidth="1"/>
    <col min="513" max="514" width="15.7109375" style="15" bestFit="1" customWidth="1"/>
    <col min="515" max="515" width="15.85546875" style="15" customWidth="1"/>
    <col min="516" max="516" width="16.5703125" style="15" bestFit="1" customWidth="1"/>
    <col min="517" max="517" width="15.85546875" style="15" customWidth="1"/>
    <col min="518" max="518" width="14.5703125" style="15" customWidth="1"/>
    <col min="519" max="519" width="13.85546875" style="15" customWidth="1"/>
    <col min="520" max="520" width="27.5703125" style="15" customWidth="1"/>
    <col min="521" max="767" width="9.140625" style="15"/>
    <col min="768" max="768" width="41.42578125" style="15" customWidth="1"/>
    <col min="769" max="770" width="15.7109375" style="15" bestFit="1" customWidth="1"/>
    <col min="771" max="771" width="15.85546875" style="15" customWidth="1"/>
    <col min="772" max="772" width="16.5703125" style="15" bestFit="1" customWidth="1"/>
    <col min="773" max="773" width="15.85546875" style="15" customWidth="1"/>
    <col min="774" max="774" width="14.5703125" style="15" customWidth="1"/>
    <col min="775" max="775" width="13.85546875" style="15" customWidth="1"/>
    <col min="776" max="776" width="27.5703125" style="15" customWidth="1"/>
    <col min="777" max="1023" width="9.140625" style="15"/>
    <col min="1024" max="1024" width="41.42578125" style="15" customWidth="1"/>
    <col min="1025" max="1026" width="15.7109375" style="15" bestFit="1" customWidth="1"/>
    <col min="1027" max="1027" width="15.85546875" style="15" customWidth="1"/>
    <col min="1028" max="1028" width="16.5703125" style="15" bestFit="1" customWidth="1"/>
    <col min="1029" max="1029" width="15.85546875" style="15" customWidth="1"/>
    <col min="1030" max="1030" width="14.5703125" style="15" customWidth="1"/>
    <col min="1031" max="1031" width="13.85546875" style="15" customWidth="1"/>
    <col min="1032" max="1032" width="27.5703125" style="15" customWidth="1"/>
    <col min="1033" max="1279" width="9.140625" style="15"/>
    <col min="1280" max="1280" width="41.42578125" style="15" customWidth="1"/>
    <col min="1281" max="1282" width="15.7109375" style="15" bestFit="1" customWidth="1"/>
    <col min="1283" max="1283" width="15.85546875" style="15" customWidth="1"/>
    <col min="1284" max="1284" width="16.5703125" style="15" bestFit="1" customWidth="1"/>
    <col min="1285" max="1285" width="15.85546875" style="15" customWidth="1"/>
    <col min="1286" max="1286" width="14.5703125" style="15" customWidth="1"/>
    <col min="1287" max="1287" width="13.85546875" style="15" customWidth="1"/>
    <col min="1288" max="1288" width="27.5703125" style="15" customWidth="1"/>
    <col min="1289" max="1535" width="9.140625" style="15"/>
    <col min="1536" max="1536" width="41.42578125" style="15" customWidth="1"/>
    <col min="1537" max="1538" width="15.7109375" style="15" bestFit="1" customWidth="1"/>
    <col min="1539" max="1539" width="15.85546875" style="15" customWidth="1"/>
    <col min="1540" max="1540" width="16.5703125" style="15" bestFit="1" customWidth="1"/>
    <col min="1541" max="1541" width="15.85546875" style="15" customWidth="1"/>
    <col min="1542" max="1542" width="14.5703125" style="15" customWidth="1"/>
    <col min="1543" max="1543" width="13.85546875" style="15" customWidth="1"/>
    <col min="1544" max="1544" width="27.5703125" style="15" customWidth="1"/>
    <col min="1545" max="1791" width="9.140625" style="15"/>
    <col min="1792" max="1792" width="41.42578125" style="15" customWidth="1"/>
    <col min="1793" max="1794" width="15.7109375" style="15" bestFit="1" customWidth="1"/>
    <col min="1795" max="1795" width="15.85546875" style="15" customWidth="1"/>
    <col min="1796" max="1796" width="16.5703125" style="15" bestFit="1" customWidth="1"/>
    <col min="1797" max="1797" width="15.85546875" style="15" customWidth="1"/>
    <col min="1798" max="1798" width="14.5703125" style="15" customWidth="1"/>
    <col min="1799" max="1799" width="13.85546875" style="15" customWidth="1"/>
    <col min="1800" max="1800" width="27.5703125" style="15" customWidth="1"/>
    <col min="1801" max="2047" width="9.140625" style="15"/>
    <col min="2048" max="2048" width="41.42578125" style="15" customWidth="1"/>
    <col min="2049" max="2050" width="15.7109375" style="15" bestFit="1" customWidth="1"/>
    <col min="2051" max="2051" width="15.85546875" style="15" customWidth="1"/>
    <col min="2052" max="2052" width="16.5703125" style="15" bestFit="1" customWidth="1"/>
    <col min="2053" max="2053" width="15.85546875" style="15" customWidth="1"/>
    <col min="2054" max="2054" width="14.5703125" style="15" customWidth="1"/>
    <col min="2055" max="2055" width="13.85546875" style="15" customWidth="1"/>
    <col min="2056" max="2056" width="27.5703125" style="15" customWidth="1"/>
    <col min="2057" max="2303" width="9.140625" style="15"/>
    <col min="2304" max="2304" width="41.42578125" style="15" customWidth="1"/>
    <col min="2305" max="2306" width="15.7109375" style="15" bestFit="1" customWidth="1"/>
    <col min="2307" max="2307" width="15.85546875" style="15" customWidth="1"/>
    <col min="2308" max="2308" width="16.5703125" style="15" bestFit="1" customWidth="1"/>
    <col min="2309" max="2309" width="15.85546875" style="15" customWidth="1"/>
    <col min="2310" max="2310" width="14.5703125" style="15" customWidth="1"/>
    <col min="2311" max="2311" width="13.85546875" style="15" customWidth="1"/>
    <col min="2312" max="2312" width="27.5703125" style="15" customWidth="1"/>
    <col min="2313" max="2559" width="9.140625" style="15"/>
    <col min="2560" max="2560" width="41.42578125" style="15" customWidth="1"/>
    <col min="2561" max="2562" width="15.7109375" style="15" bestFit="1" customWidth="1"/>
    <col min="2563" max="2563" width="15.85546875" style="15" customWidth="1"/>
    <col min="2564" max="2564" width="16.5703125" style="15" bestFit="1" customWidth="1"/>
    <col min="2565" max="2565" width="15.85546875" style="15" customWidth="1"/>
    <col min="2566" max="2566" width="14.5703125" style="15" customWidth="1"/>
    <col min="2567" max="2567" width="13.85546875" style="15" customWidth="1"/>
    <col min="2568" max="2568" width="27.5703125" style="15" customWidth="1"/>
    <col min="2569" max="2815" width="9.140625" style="15"/>
    <col min="2816" max="2816" width="41.42578125" style="15" customWidth="1"/>
    <col min="2817" max="2818" width="15.7109375" style="15" bestFit="1" customWidth="1"/>
    <col min="2819" max="2819" width="15.85546875" style="15" customWidth="1"/>
    <col min="2820" max="2820" width="16.5703125" style="15" bestFit="1" customWidth="1"/>
    <col min="2821" max="2821" width="15.85546875" style="15" customWidth="1"/>
    <col min="2822" max="2822" width="14.5703125" style="15" customWidth="1"/>
    <col min="2823" max="2823" width="13.85546875" style="15" customWidth="1"/>
    <col min="2824" max="2824" width="27.5703125" style="15" customWidth="1"/>
    <col min="2825" max="3071" width="9.140625" style="15"/>
    <col min="3072" max="3072" width="41.42578125" style="15" customWidth="1"/>
    <col min="3073" max="3074" width="15.7109375" style="15" bestFit="1" customWidth="1"/>
    <col min="3075" max="3075" width="15.85546875" style="15" customWidth="1"/>
    <col min="3076" max="3076" width="16.5703125" style="15" bestFit="1" customWidth="1"/>
    <col min="3077" max="3077" width="15.85546875" style="15" customWidth="1"/>
    <col min="3078" max="3078" width="14.5703125" style="15" customWidth="1"/>
    <col min="3079" max="3079" width="13.85546875" style="15" customWidth="1"/>
    <col min="3080" max="3080" width="27.5703125" style="15" customWidth="1"/>
    <col min="3081" max="3327" width="9.140625" style="15"/>
    <col min="3328" max="3328" width="41.42578125" style="15" customWidth="1"/>
    <col min="3329" max="3330" width="15.7109375" style="15" bestFit="1" customWidth="1"/>
    <col min="3331" max="3331" width="15.85546875" style="15" customWidth="1"/>
    <col min="3332" max="3332" width="16.5703125" style="15" bestFit="1" customWidth="1"/>
    <col min="3333" max="3333" width="15.85546875" style="15" customWidth="1"/>
    <col min="3334" max="3334" width="14.5703125" style="15" customWidth="1"/>
    <col min="3335" max="3335" width="13.85546875" style="15" customWidth="1"/>
    <col min="3336" max="3336" width="27.5703125" style="15" customWidth="1"/>
    <col min="3337" max="3583" width="9.140625" style="15"/>
    <col min="3584" max="3584" width="41.42578125" style="15" customWidth="1"/>
    <col min="3585" max="3586" width="15.7109375" style="15" bestFit="1" customWidth="1"/>
    <col min="3587" max="3587" width="15.85546875" style="15" customWidth="1"/>
    <col min="3588" max="3588" width="16.5703125" style="15" bestFit="1" customWidth="1"/>
    <col min="3589" max="3589" width="15.85546875" style="15" customWidth="1"/>
    <col min="3590" max="3590" width="14.5703125" style="15" customWidth="1"/>
    <col min="3591" max="3591" width="13.85546875" style="15" customWidth="1"/>
    <col min="3592" max="3592" width="27.5703125" style="15" customWidth="1"/>
    <col min="3593" max="3839" width="9.140625" style="15"/>
    <col min="3840" max="3840" width="41.42578125" style="15" customWidth="1"/>
    <col min="3841" max="3842" width="15.7109375" style="15" bestFit="1" customWidth="1"/>
    <col min="3843" max="3843" width="15.85546875" style="15" customWidth="1"/>
    <col min="3844" max="3844" width="16.5703125" style="15" bestFit="1" customWidth="1"/>
    <col min="3845" max="3845" width="15.85546875" style="15" customWidth="1"/>
    <col min="3846" max="3846" width="14.5703125" style="15" customWidth="1"/>
    <col min="3847" max="3847" width="13.85546875" style="15" customWidth="1"/>
    <col min="3848" max="3848" width="27.5703125" style="15" customWidth="1"/>
    <col min="3849" max="4095" width="9.140625" style="15"/>
    <col min="4096" max="4096" width="41.42578125" style="15" customWidth="1"/>
    <col min="4097" max="4098" width="15.7109375" style="15" bestFit="1" customWidth="1"/>
    <col min="4099" max="4099" width="15.85546875" style="15" customWidth="1"/>
    <col min="4100" max="4100" width="16.5703125" style="15" bestFit="1" customWidth="1"/>
    <col min="4101" max="4101" width="15.85546875" style="15" customWidth="1"/>
    <col min="4102" max="4102" width="14.5703125" style="15" customWidth="1"/>
    <col min="4103" max="4103" width="13.85546875" style="15" customWidth="1"/>
    <col min="4104" max="4104" width="27.5703125" style="15" customWidth="1"/>
    <col min="4105" max="4351" width="9.140625" style="15"/>
    <col min="4352" max="4352" width="41.42578125" style="15" customWidth="1"/>
    <col min="4353" max="4354" width="15.7109375" style="15" bestFit="1" customWidth="1"/>
    <col min="4355" max="4355" width="15.85546875" style="15" customWidth="1"/>
    <col min="4356" max="4356" width="16.5703125" style="15" bestFit="1" customWidth="1"/>
    <col min="4357" max="4357" width="15.85546875" style="15" customWidth="1"/>
    <col min="4358" max="4358" width="14.5703125" style="15" customWidth="1"/>
    <col min="4359" max="4359" width="13.85546875" style="15" customWidth="1"/>
    <col min="4360" max="4360" width="27.5703125" style="15" customWidth="1"/>
    <col min="4361" max="4607" width="9.140625" style="15"/>
    <col min="4608" max="4608" width="41.42578125" style="15" customWidth="1"/>
    <col min="4609" max="4610" width="15.7109375" style="15" bestFit="1" customWidth="1"/>
    <col min="4611" max="4611" width="15.85546875" style="15" customWidth="1"/>
    <col min="4612" max="4612" width="16.5703125" style="15" bestFit="1" customWidth="1"/>
    <col min="4613" max="4613" width="15.85546875" style="15" customWidth="1"/>
    <col min="4614" max="4614" width="14.5703125" style="15" customWidth="1"/>
    <col min="4615" max="4615" width="13.85546875" style="15" customWidth="1"/>
    <col min="4616" max="4616" width="27.5703125" style="15" customWidth="1"/>
    <col min="4617" max="4863" width="9.140625" style="15"/>
    <col min="4864" max="4864" width="41.42578125" style="15" customWidth="1"/>
    <col min="4865" max="4866" width="15.7109375" style="15" bestFit="1" customWidth="1"/>
    <col min="4867" max="4867" width="15.85546875" style="15" customWidth="1"/>
    <col min="4868" max="4868" width="16.5703125" style="15" bestFit="1" customWidth="1"/>
    <col min="4869" max="4869" width="15.85546875" style="15" customWidth="1"/>
    <col min="4870" max="4870" width="14.5703125" style="15" customWidth="1"/>
    <col min="4871" max="4871" width="13.85546875" style="15" customWidth="1"/>
    <col min="4872" max="4872" width="27.5703125" style="15" customWidth="1"/>
    <col min="4873" max="5119" width="9.140625" style="15"/>
    <col min="5120" max="5120" width="41.42578125" style="15" customWidth="1"/>
    <col min="5121" max="5122" width="15.7109375" style="15" bestFit="1" customWidth="1"/>
    <col min="5123" max="5123" width="15.85546875" style="15" customWidth="1"/>
    <col min="5124" max="5124" width="16.5703125" style="15" bestFit="1" customWidth="1"/>
    <col min="5125" max="5125" width="15.85546875" style="15" customWidth="1"/>
    <col min="5126" max="5126" width="14.5703125" style="15" customWidth="1"/>
    <col min="5127" max="5127" width="13.85546875" style="15" customWidth="1"/>
    <col min="5128" max="5128" width="27.5703125" style="15" customWidth="1"/>
    <col min="5129" max="5375" width="9.140625" style="15"/>
    <col min="5376" max="5376" width="41.42578125" style="15" customWidth="1"/>
    <col min="5377" max="5378" width="15.7109375" style="15" bestFit="1" customWidth="1"/>
    <col min="5379" max="5379" width="15.85546875" style="15" customWidth="1"/>
    <col min="5380" max="5380" width="16.5703125" style="15" bestFit="1" customWidth="1"/>
    <col min="5381" max="5381" width="15.85546875" style="15" customWidth="1"/>
    <col min="5382" max="5382" width="14.5703125" style="15" customWidth="1"/>
    <col min="5383" max="5383" width="13.85546875" style="15" customWidth="1"/>
    <col min="5384" max="5384" width="27.5703125" style="15" customWidth="1"/>
    <col min="5385" max="5631" width="9.140625" style="15"/>
    <col min="5632" max="5632" width="41.42578125" style="15" customWidth="1"/>
    <col min="5633" max="5634" width="15.7109375" style="15" bestFit="1" customWidth="1"/>
    <col min="5635" max="5635" width="15.85546875" style="15" customWidth="1"/>
    <col min="5636" max="5636" width="16.5703125" style="15" bestFit="1" customWidth="1"/>
    <col min="5637" max="5637" width="15.85546875" style="15" customWidth="1"/>
    <col min="5638" max="5638" width="14.5703125" style="15" customWidth="1"/>
    <col min="5639" max="5639" width="13.85546875" style="15" customWidth="1"/>
    <col min="5640" max="5640" width="27.5703125" style="15" customWidth="1"/>
    <col min="5641" max="5887" width="9.140625" style="15"/>
    <col min="5888" max="5888" width="41.42578125" style="15" customWidth="1"/>
    <col min="5889" max="5890" width="15.7109375" style="15" bestFit="1" customWidth="1"/>
    <col min="5891" max="5891" width="15.85546875" style="15" customWidth="1"/>
    <col min="5892" max="5892" width="16.5703125" style="15" bestFit="1" customWidth="1"/>
    <col min="5893" max="5893" width="15.85546875" style="15" customWidth="1"/>
    <col min="5894" max="5894" width="14.5703125" style="15" customWidth="1"/>
    <col min="5895" max="5895" width="13.85546875" style="15" customWidth="1"/>
    <col min="5896" max="5896" width="27.5703125" style="15" customWidth="1"/>
    <col min="5897" max="6143" width="9.140625" style="15"/>
    <col min="6144" max="6144" width="41.42578125" style="15" customWidth="1"/>
    <col min="6145" max="6146" width="15.7109375" style="15" bestFit="1" customWidth="1"/>
    <col min="6147" max="6147" width="15.85546875" style="15" customWidth="1"/>
    <col min="6148" max="6148" width="16.5703125" style="15" bestFit="1" customWidth="1"/>
    <col min="6149" max="6149" width="15.85546875" style="15" customWidth="1"/>
    <col min="6150" max="6150" width="14.5703125" style="15" customWidth="1"/>
    <col min="6151" max="6151" width="13.85546875" style="15" customWidth="1"/>
    <col min="6152" max="6152" width="27.5703125" style="15" customWidth="1"/>
    <col min="6153" max="6399" width="9.140625" style="15"/>
    <col min="6400" max="6400" width="41.42578125" style="15" customWidth="1"/>
    <col min="6401" max="6402" width="15.7109375" style="15" bestFit="1" customWidth="1"/>
    <col min="6403" max="6403" width="15.85546875" style="15" customWidth="1"/>
    <col min="6404" max="6404" width="16.5703125" style="15" bestFit="1" customWidth="1"/>
    <col min="6405" max="6405" width="15.85546875" style="15" customWidth="1"/>
    <col min="6406" max="6406" width="14.5703125" style="15" customWidth="1"/>
    <col min="6407" max="6407" width="13.85546875" style="15" customWidth="1"/>
    <col min="6408" max="6408" width="27.5703125" style="15" customWidth="1"/>
    <col min="6409" max="6655" width="9.140625" style="15"/>
    <col min="6656" max="6656" width="41.42578125" style="15" customWidth="1"/>
    <col min="6657" max="6658" width="15.7109375" style="15" bestFit="1" customWidth="1"/>
    <col min="6659" max="6659" width="15.85546875" style="15" customWidth="1"/>
    <col min="6660" max="6660" width="16.5703125" style="15" bestFit="1" customWidth="1"/>
    <col min="6661" max="6661" width="15.85546875" style="15" customWidth="1"/>
    <col min="6662" max="6662" width="14.5703125" style="15" customWidth="1"/>
    <col min="6663" max="6663" width="13.85546875" style="15" customWidth="1"/>
    <col min="6664" max="6664" width="27.5703125" style="15" customWidth="1"/>
    <col min="6665" max="6911" width="9.140625" style="15"/>
    <col min="6912" max="6912" width="41.42578125" style="15" customWidth="1"/>
    <col min="6913" max="6914" width="15.7109375" style="15" bestFit="1" customWidth="1"/>
    <col min="6915" max="6915" width="15.85546875" style="15" customWidth="1"/>
    <col min="6916" max="6916" width="16.5703125" style="15" bestFit="1" customWidth="1"/>
    <col min="6917" max="6917" width="15.85546875" style="15" customWidth="1"/>
    <col min="6918" max="6918" width="14.5703125" style="15" customWidth="1"/>
    <col min="6919" max="6919" width="13.85546875" style="15" customWidth="1"/>
    <col min="6920" max="6920" width="27.5703125" style="15" customWidth="1"/>
    <col min="6921" max="7167" width="9.140625" style="15"/>
    <col min="7168" max="7168" width="41.42578125" style="15" customWidth="1"/>
    <col min="7169" max="7170" width="15.7109375" style="15" bestFit="1" customWidth="1"/>
    <col min="7171" max="7171" width="15.85546875" style="15" customWidth="1"/>
    <col min="7172" max="7172" width="16.5703125" style="15" bestFit="1" customWidth="1"/>
    <col min="7173" max="7173" width="15.85546875" style="15" customWidth="1"/>
    <col min="7174" max="7174" width="14.5703125" style="15" customWidth="1"/>
    <col min="7175" max="7175" width="13.85546875" style="15" customWidth="1"/>
    <col min="7176" max="7176" width="27.5703125" style="15" customWidth="1"/>
    <col min="7177" max="7423" width="9.140625" style="15"/>
    <col min="7424" max="7424" width="41.42578125" style="15" customWidth="1"/>
    <col min="7425" max="7426" width="15.7109375" style="15" bestFit="1" customWidth="1"/>
    <col min="7427" max="7427" width="15.85546875" style="15" customWidth="1"/>
    <col min="7428" max="7428" width="16.5703125" style="15" bestFit="1" customWidth="1"/>
    <col min="7429" max="7429" width="15.85546875" style="15" customWidth="1"/>
    <col min="7430" max="7430" width="14.5703125" style="15" customWidth="1"/>
    <col min="7431" max="7431" width="13.85546875" style="15" customWidth="1"/>
    <col min="7432" max="7432" width="27.5703125" style="15" customWidth="1"/>
    <col min="7433" max="7679" width="9.140625" style="15"/>
    <col min="7680" max="7680" width="41.42578125" style="15" customWidth="1"/>
    <col min="7681" max="7682" width="15.7109375" style="15" bestFit="1" customWidth="1"/>
    <col min="7683" max="7683" width="15.85546875" style="15" customWidth="1"/>
    <col min="7684" max="7684" width="16.5703125" style="15" bestFit="1" customWidth="1"/>
    <col min="7685" max="7685" width="15.85546875" style="15" customWidth="1"/>
    <col min="7686" max="7686" width="14.5703125" style="15" customWidth="1"/>
    <col min="7687" max="7687" width="13.85546875" style="15" customWidth="1"/>
    <col min="7688" max="7688" width="27.5703125" style="15" customWidth="1"/>
    <col min="7689" max="7935" width="9.140625" style="15"/>
    <col min="7936" max="7936" width="41.42578125" style="15" customWidth="1"/>
    <col min="7937" max="7938" width="15.7109375" style="15" bestFit="1" customWidth="1"/>
    <col min="7939" max="7939" width="15.85546875" style="15" customWidth="1"/>
    <col min="7940" max="7940" width="16.5703125" style="15" bestFit="1" customWidth="1"/>
    <col min="7941" max="7941" width="15.85546875" style="15" customWidth="1"/>
    <col min="7942" max="7942" width="14.5703125" style="15" customWidth="1"/>
    <col min="7943" max="7943" width="13.85546875" style="15" customWidth="1"/>
    <col min="7944" max="7944" width="27.5703125" style="15" customWidth="1"/>
    <col min="7945" max="8191" width="9.140625" style="15"/>
    <col min="8192" max="8192" width="41.42578125" style="15" customWidth="1"/>
    <col min="8193" max="8194" width="15.7109375" style="15" bestFit="1" customWidth="1"/>
    <col min="8195" max="8195" width="15.85546875" style="15" customWidth="1"/>
    <col min="8196" max="8196" width="16.5703125" style="15" bestFit="1" customWidth="1"/>
    <col min="8197" max="8197" width="15.85546875" style="15" customWidth="1"/>
    <col min="8198" max="8198" width="14.5703125" style="15" customWidth="1"/>
    <col min="8199" max="8199" width="13.85546875" style="15" customWidth="1"/>
    <col min="8200" max="8200" width="27.5703125" style="15" customWidth="1"/>
    <col min="8201" max="8447" width="9.140625" style="15"/>
    <col min="8448" max="8448" width="41.42578125" style="15" customWidth="1"/>
    <col min="8449" max="8450" width="15.7109375" style="15" bestFit="1" customWidth="1"/>
    <col min="8451" max="8451" width="15.85546875" style="15" customWidth="1"/>
    <col min="8452" max="8452" width="16.5703125" style="15" bestFit="1" customWidth="1"/>
    <col min="8453" max="8453" width="15.85546875" style="15" customWidth="1"/>
    <col min="8454" max="8454" width="14.5703125" style="15" customWidth="1"/>
    <col min="8455" max="8455" width="13.85546875" style="15" customWidth="1"/>
    <col min="8456" max="8456" width="27.5703125" style="15" customWidth="1"/>
    <col min="8457" max="8703" width="9.140625" style="15"/>
    <col min="8704" max="8704" width="41.42578125" style="15" customWidth="1"/>
    <col min="8705" max="8706" width="15.7109375" style="15" bestFit="1" customWidth="1"/>
    <col min="8707" max="8707" width="15.85546875" style="15" customWidth="1"/>
    <col min="8708" max="8708" width="16.5703125" style="15" bestFit="1" customWidth="1"/>
    <col min="8709" max="8709" width="15.85546875" style="15" customWidth="1"/>
    <col min="8710" max="8710" width="14.5703125" style="15" customWidth="1"/>
    <col min="8711" max="8711" width="13.85546875" style="15" customWidth="1"/>
    <col min="8712" max="8712" width="27.5703125" style="15" customWidth="1"/>
    <col min="8713" max="8959" width="9.140625" style="15"/>
    <col min="8960" max="8960" width="41.42578125" style="15" customWidth="1"/>
    <col min="8961" max="8962" width="15.7109375" style="15" bestFit="1" customWidth="1"/>
    <col min="8963" max="8963" width="15.85546875" style="15" customWidth="1"/>
    <col min="8964" max="8964" width="16.5703125" style="15" bestFit="1" customWidth="1"/>
    <col min="8965" max="8965" width="15.85546875" style="15" customWidth="1"/>
    <col min="8966" max="8966" width="14.5703125" style="15" customWidth="1"/>
    <col min="8967" max="8967" width="13.85546875" style="15" customWidth="1"/>
    <col min="8968" max="8968" width="27.5703125" style="15" customWidth="1"/>
    <col min="8969" max="9215" width="9.140625" style="15"/>
    <col min="9216" max="9216" width="41.42578125" style="15" customWidth="1"/>
    <col min="9217" max="9218" width="15.7109375" style="15" bestFit="1" customWidth="1"/>
    <col min="9219" max="9219" width="15.85546875" style="15" customWidth="1"/>
    <col min="9220" max="9220" width="16.5703125" style="15" bestFit="1" customWidth="1"/>
    <col min="9221" max="9221" width="15.85546875" style="15" customWidth="1"/>
    <col min="9222" max="9222" width="14.5703125" style="15" customWidth="1"/>
    <col min="9223" max="9223" width="13.85546875" style="15" customWidth="1"/>
    <col min="9224" max="9224" width="27.5703125" style="15" customWidth="1"/>
    <col min="9225" max="9471" width="9.140625" style="15"/>
    <col min="9472" max="9472" width="41.42578125" style="15" customWidth="1"/>
    <col min="9473" max="9474" width="15.7109375" style="15" bestFit="1" customWidth="1"/>
    <col min="9475" max="9475" width="15.85546875" style="15" customWidth="1"/>
    <col min="9476" max="9476" width="16.5703125" style="15" bestFit="1" customWidth="1"/>
    <col min="9477" max="9477" width="15.85546875" style="15" customWidth="1"/>
    <col min="9478" max="9478" width="14.5703125" style="15" customWidth="1"/>
    <col min="9479" max="9479" width="13.85546875" style="15" customWidth="1"/>
    <col min="9480" max="9480" width="27.5703125" style="15" customWidth="1"/>
    <col min="9481" max="9727" width="9.140625" style="15"/>
    <col min="9728" max="9728" width="41.42578125" style="15" customWidth="1"/>
    <col min="9729" max="9730" width="15.7109375" style="15" bestFit="1" customWidth="1"/>
    <col min="9731" max="9731" width="15.85546875" style="15" customWidth="1"/>
    <col min="9732" max="9732" width="16.5703125" style="15" bestFit="1" customWidth="1"/>
    <col min="9733" max="9733" width="15.85546875" style="15" customWidth="1"/>
    <col min="9734" max="9734" width="14.5703125" style="15" customWidth="1"/>
    <col min="9735" max="9735" width="13.85546875" style="15" customWidth="1"/>
    <col min="9736" max="9736" width="27.5703125" style="15" customWidth="1"/>
    <col min="9737" max="9983" width="9.140625" style="15"/>
    <col min="9984" max="9984" width="41.42578125" style="15" customWidth="1"/>
    <col min="9985" max="9986" width="15.7109375" style="15" bestFit="1" customWidth="1"/>
    <col min="9987" max="9987" width="15.85546875" style="15" customWidth="1"/>
    <col min="9988" max="9988" width="16.5703125" style="15" bestFit="1" customWidth="1"/>
    <col min="9989" max="9989" width="15.85546875" style="15" customWidth="1"/>
    <col min="9990" max="9990" width="14.5703125" style="15" customWidth="1"/>
    <col min="9991" max="9991" width="13.85546875" style="15" customWidth="1"/>
    <col min="9992" max="9992" width="27.5703125" style="15" customWidth="1"/>
    <col min="9993" max="10239" width="9.140625" style="15"/>
    <col min="10240" max="10240" width="41.42578125" style="15" customWidth="1"/>
    <col min="10241" max="10242" width="15.7109375" style="15" bestFit="1" customWidth="1"/>
    <col min="10243" max="10243" width="15.85546875" style="15" customWidth="1"/>
    <col min="10244" max="10244" width="16.5703125" style="15" bestFit="1" customWidth="1"/>
    <col min="10245" max="10245" width="15.85546875" style="15" customWidth="1"/>
    <col min="10246" max="10246" width="14.5703125" style="15" customWidth="1"/>
    <col min="10247" max="10247" width="13.85546875" style="15" customWidth="1"/>
    <col min="10248" max="10248" width="27.5703125" style="15" customWidth="1"/>
    <col min="10249" max="10495" width="9.140625" style="15"/>
    <col min="10496" max="10496" width="41.42578125" style="15" customWidth="1"/>
    <col min="10497" max="10498" width="15.7109375" style="15" bestFit="1" customWidth="1"/>
    <col min="10499" max="10499" width="15.85546875" style="15" customWidth="1"/>
    <col min="10500" max="10500" width="16.5703125" style="15" bestFit="1" customWidth="1"/>
    <col min="10501" max="10501" width="15.85546875" style="15" customWidth="1"/>
    <col min="10502" max="10502" width="14.5703125" style="15" customWidth="1"/>
    <col min="10503" max="10503" width="13.85546875" style="15" customWidth="1"/>
    <col min="10504" max="10504" width="27.5703125" style="15" customWidth="1"/>
    <col min="10505" max="10751" width="9.140625" style="15"/>
    <col min="10752" max="10752" width="41.42578125" style="15" customWidth="1"/>
    <col min="10753" max="10754" width="15.7109375" style="15" bestFit="1" customWidth="1"/>
    <col min="10755" max="10755" width="15.85546875" style="15" customWidth="1"/>
    <col min="10756" max="10756" width="16.5703125" style="15" bestFit="1" customWidth="1"/>
    <col min="10757" max="10757" width="15.85546875" style="15" customWidth="1"/>
    <col min="10758" max="10758" width="14.5703125" style="15" customWidth="1"/>
    <col min="10759" max="10759" width="13.85546875" style="15" customWidth="1"/>
    <col min="10760" max="10760" width="27.5703125" style="15" customWidth="1"/>
    <col min="10761" max="11007" width="9.140625" style="15"/>
    <col min="11008" max="11008" width="41.42578125" style="15" customWidth="1"/>
    <col min="11009" max="11010" width="15.7109375" style="15" bestFit="1" customWidth="1"/>
    <col min="11011" max="11011" width="15.85546875" style="15" customWidth="1"/>
    <col min="11012" max="11012" width="16.5703125" style="15" bestFit="1" customWidth="1"/>
    <col min="11013" max="11013" width="15.85546875" style="15" customWidth="1"/>
    <col min="11014" max="11014" width="14.5703125" style="15" customWidth="1"/>
    <col min="11015" max="11015" width="13.85546875" style="15" customWidth="1"/>
    <col min="11016" max="11016" width="27.5703125" style="15" customWidth="1"/>
    <col min="11017" max="11263" width="9.140625" style="15"/>
    <col min="11264" max="11264" width="41.42578125" style="15" customWidth="1"/>
    <col min="11265" max="11266" width="15.7109375" style="15" bestFit="1" customWidth="1"/>
    <col min="11267" max="11267" width="15.85546875" style="15" customWidth="1"/>
    <col min="11268" max="11268" width="16.5703125" style="15" bestFit="1" customWidth="1"/>
    <col min="11269" max="11269" width="15.85546875" style="15" customWidth="1"/>
    <col min="11270" max="11270" width="14.5703125" style="15" customWidth="1"/>
    <col min="11271" max="11271" width="13.85546875" style="15" customWidth="1"/>
    <col min="11272" max="11272" width="27.5703125" style="15" customWidth="1"/>
    <col min="11273" max="11519" width="9.140625" style="15"/>
    <col min="11520" max="11520" width="41.42578125" style="15" customWidth="1"/>
    <col min="11521" max="11522" width="15.7109375" style="15" bestFit="1" customWidth="1"/>
    <col min="11523" max="11523" width="15.85546875" style="15" customWidth="1"/>
    <col min="11524" max="11524" width="16.5703125" style="15" bestFit="1" customWidth="1"/>
    <col min="11525" max="11525" width="15.85546875" style="15" customWidth="1"/>
    <col min="11526" max="11526" width="14.5703125" style="15" customWidth="1"/>
    <col min="11527" max="11527" width="13.85546875" style="15" customWidth="1"/>
    <col min="11528" max="11528" width="27.5703125" style="15" customWidth="1"/>
    <col min="11529" max="11775" width="9.140625" style="15"/>
    <col min="11776" max="11776" width="41.42578125" style="15" customWidth="1"/>
    <col min="11777" max="11778" width="15.7109375" style="15" bestFit="1" customWidth="1"/>
    <col min="11779" max="11779" width="15.85546875" style="15" customWidth="1"/>
    <col min="11780" max="11780" width="16.5703125" style="15" bestFit="1" customWidth="1"/>
    <col min="11781" max="11781" width="15.85546875" style="15" customWidth="1"/>
    <col min="11782" max="11782" width="14.5703125" style="15" customWidth="1"/>
    <col min="11783" max="11783" width="13.85546875" style="15" customWidth="1"/>
    <col min="11784" max="11784" width="27.5703125" style="15" customWidth="1"/>
    <col min="11785" max="12031" width="9.140625" style="15"/>
    <col min="12032" max="12032" width="41.42578125" style="15" customWidth="1"/>
    <col min="12033" max="12034" width="15.7109375" style="15" bestFit="1" customWidth="1"/>
    <col min="12035" max="12035" width="15.85546875" style="15" customWidth="1"/>
    <col min="12036" max="12036" width="16.5703125" style="15" bestFit="1" customWidth="1"/>
    <col min="12037" max="12037" width="15.85546875" style="15" customWidth="1"/>
    <col min="12038" max="12038" width="14.5703125" style="15" customWidth="1"/>
    <col min="12039" max="12039" width="13.85546875" style="15" customWidth="1"/>
    <col min="12040" max="12040" width="27.5703125" style="15" customWidth="1"/>
    <col min="12041" max="12287" width="9.140625" style="15"/>
    <col min="12288" max="12288" width="41.42578125" style="15" customWidth="1"/>
    <col min="12289" max="12290" width="15.7109375" style="15" bestFit="1" customWidth="1"/>
    <col min="12291" max="12291" width="15.85546875" style="15" customWidth="1"/>
    <col min="12292" max="12292" width="16.5703125" style="15" bestFit="1" customWidth="1"/>
    <col min="12293" max="12293" width="15.85546875" style="15" customWidth="1"/>
    <col min="12294" max="12294" width="14.5703125" style="15" customWidth="1"/>
    <col min="12295" max="12295" width="13.85546875" style="15" customWidth="1"/>
    <col min="12296" max="12296" width="27.5703125" style="15" customWidth="1"/>
    <col min="12297" max="12543" width="9.140625" style="15"/>
    <col min="12544" max="12544" width="41.42578125" style="15" customWidth="1"/>
    <col min="12545" max="12546" width="15.7109375" style="15" bestFit="1" customWidth="1"/>
    <col min="12547" max="12547" width="15.85546875" style="15" customWidth="1"/>
    <col min="12548" max="12548" width="16.5703125" style="15" bestFit="1" customWidth="1"/>
    <col min="12549" max="12549" width="15.85546875" style="15" customWidth="1"/>
    <col min="12550" max="12550" width="14.5703125" style="15" customWidth="1"/>
    <col min="12551" max="12551" width="13.85546875" style="15" customWidth="1"/>
    <col min="12552" max="12552" width="27.5703125" style="15" customWidth="1"/>
    <col min="12553" max="12799" width="9.140625" style="15"/>
    <col min="12800" max="12800" width="41.42578125" style="15" customWidth="1"/>
    <col min="12801" max="12802" width="15.7109375" style="15" bestFit="1" customWidth="1"/>
    <col min="12803" max="12803" width="15.85546875" style="15" customWidth="1"/>
    <col min="12804" max="12804" width="16.5703125" style="15" bestFit="1" customWidth="1"/>
    <col min="12805" max="12805" width="15.85546875" style="15" customWidth="1"/>
    <col min="12806" max="12806" width="14.5703125" style="15" customWidth="1"/>
    <col min="12807" max="12807" width="13.85546875" style="15" customWidth="1"/>
    <col min="12808" max="12808" width="27.5703125" style="15" customWidth="1"/>
    <col min="12809" max="13055" width="9.140625" style="15"/>
    <col min="13056" max="13056" width="41.42578125" style="15" customWidth="1"/>
    <col min="13057" max="13058" width="15.7109375" style="15" bestFit="1" customWidth="1"/>
    <col min="13059" max="13059" width="15.85546875" style="15" customWidth="1"/>
    <col min="13060" max="13060" width="16.5703125" style="15" bestFit="1" customWidth="1"/>
    <col min="13061" max="13061" width="15.85546875" style="15" customWidth="1"/>
    <col min="13062" max="13062" width="14.5703125" style="15" customWidth="1"/>
    <col min="13063" max="13063" width="13.85546875" style="15" customWidth="1"/>
    <col min="13064" max="13064" width="27.5703125" style="15" customWidth="1"/>
    <col min="13065" max="13311" width="9.140625" style="15"/>
    <col min="13312" max="13312" width="41.42578125" style="15" customWidth="1"/>
    <col min="13313" max="13314" width="15.7109375" style="15" bestFit="1" customWidth="1"/>
    <col min="13315" max="13315" width="15.85546875" style="15" customWidth="1"/>
    <col min="13316" max="13316" width="16.5703125" style="15" bestFit="1" customWidth="1"/>
    <col min="13317" max="13317" width="15.85546875" style="15" customWidth="1"/>
    <col min="13318" max="13318" width="14.5703125" style="15" customWidth="1"/>
    <col min="13319" max="13319" width="13.85546875" style="15" customWidth="1"/>
    <col min="13320" max="13320" width="27.5703125" style="15" customWidth="1"/>
    <col min="13321" max="13567" width="9.140625" style="15"/>
    <col min="13568" max="13568" width="41.42578125" style="15" customWidth="1"/>
    <col min="13569" max="13570" width="15.7109375" style="15" bestFit="1" customWidth="1"/>
    <col min="13571" max="13571" width="15.85546875" style="15" customWidth="1"/>
    <col min="13572" max="13572" width="16.5703125" style="15" bestFit="1" customWidth="1"/>
    <col min="13573" max="13573" width="15.85546875" style="15" customWidth="1"/>
    <col min="13574" max="13574" width="14.5703125" style="15" customWidth="1"/>
    <col min="13575" max="13575" width="13.85546875" style="15" customWidth="1"/>
    <col min="13576" max="13576" width="27.5703125" style="15" customWidth="1"/>
    <col min="13577" max="13823" width="9.140625" style="15"/>
    <col min="13824" max="13824" width="41.42578125" style="15" customWidth="1"/>
    <col min="13825" max="13826" width="15.7109375" style="15" bestFit="1" customWidth="1"/>
    <col min="13827" max="13827" width="15.85546875" style="15" customWidth="1"/>
    <col min="13828" max="13828" width="16.5703125" style="15" bestFit="1" customWidth="1"/>
    <col min="13829" max="13829" width="15.85546875" style="15" customWidth="1"/>
    <col min="13830" max="13830" width="14.5703125" style="15" customWidth="1"/>
    <col min="13831" max="13831" width="13.85546875" style="15" customWidth="1"/>
    <col min="13832" max="13832" width="27.5703125" style="15" customWidth="1"/>
    <col min="13833" max="14079" width="9.140625" style="15"/>
    <col min="14080" max="14080" width="41.42578125" style="15" customWidth="1"/>
    <col min="14081" max="14082" width="15.7109375" style="15" bestFit="1" customWidth="1"/>
    <col min="14083" max="14083" width="15.85546875" style="15" customWidth="1"/>
    <col min="14084" max="14084" width="16.5703125" style="15" bestFit="1" customWidth="1"/>
    <col min="14085" max="14085" width="15.85546875" style="15" customWidth="1"/>
    <col min="14086" max="14086" width="14.5703125" style="15" customWidth="1"/>
    <col min="14087" max="14087" width="13.85546875" style="15" customWidth="1"/>
    <col min="14088" max="14088" width="27.5703125" style="15" customWidth="1"/>
    <col min="14089" max="14335" width="9.140625" style="15"/>
    <col min="14336" max="14336" width="41.42578125" style="15" customWidth="1"/>
    <col min="14337" max="14338" width="15.7109375" style="15" bestFit="1" customWidth="1"/>
    <col min="14339" max="14339" width="15.85546875" style="15" customWidth="1"/>
    <col min="14340" max="14340" width="16.5703125" style="15" bestFit="1" customWidth="1"/>
    <col min="14341" max="14341" width="15.85546875" style="15" customWidth="1"/>
    <col min="14342" max="14342" width="14.5703125" style="15" customWidth="1"/>
    <col min="14343" max="14343" width="13.85546875" style="15" customWidth="1"/>
    <col min="14344" max="14344" width="27.5703125" style="15" customWidth="1"/>
    <col min="14345" max="14591" width="9.140625" style="15"/>
    <col min="14592" max="14592" width="41.42578125" style="15" customWidth="1"/>
    <col min="14593" max="14594" width="15.7109375" style="15" bestFit="1" customWidth="1"/>
    <col min="14595" max="14595" width="15.85546875" style="15" customWidth="1"/>
    <col min="14596" max="14596" width="16.5703125" style="15" bestFit="1" customWidth="1"/>
    <col min="14597" max="14597" width="15.85546875" style="15" customWidth="1"/>
    <col min="14598" max="14598" width="14.5703125" style="15" customWidth="1"/>
    <col min="14599" max="14599" width="13.85546875" style="15" customWidth="1"/>
    <col min="14600" max="14600" width="27.5703125" style="15" customWidth="1"/>
    <col min="14601" max="14847" width="9.140625" style="15"/>
    <col min="14848" max="14848" width="41.42578125" style="15" customWidth="1"/>
    <col min="14849" max="14850" width="15.7109375" style="15" bestFit="1" customWidth="1"/>
    <col min="14851" max="14851" width="15.85546875" style="15" customWidth="1"/>
    <col min="14852" max="14852" width="16.5703125" style="15" bestFit="1" customWidth="1"/>
    <col min="14853" max="14853" width="15.85546875" style="15" customWidth="1"/>
    <col min="14854" max="14854" width="14.5703125" style="15" customWidth="1"/>
    <col min="14855" max="14855" width="13.85546875" style="15" customWidth="1"/>
    <col min="14856" max="14856" width="27.5703125" style="15" customWidth="1"/>
    <col min="14857" max="15103" width="9.140625" style="15"/>
    <col min="15104" max="15104" width="41.42578125" style="15" customWidth="1"/>
    <col min="15105" max="15106" width="15.7109375" style="15" bestFit="1" customWidth="1"/>
    <col min="15107" max="15107" width="15.85546875" style="15" customWidth="1"/>
    <col min="15108" max="15108" width="16.5703125" style="15" bestFit="1" customWidth="1"/>
    <col min="15109" max="15109" width="15.85546875" style="15" customWidth="1"/>
    <col min="15110" max="15110" width="14.5703125" style="15" customWidth="1"/>
    <col min="15111" max="15111" width="13.85546875" style="15" customWidth="1"/>
    <col min="15112" max="15112" width="27.5703125" style="15" customWidth="1"/>
    <col min="15113" max="15359" width="9.140625" style="15"/>
    <col min="15360" max="15360" width="41.42578125" style="15" customWidth="1"/>
    <col min="15361" max="15362" width="15.7109375" style="15" bestFit="1" customWidth="1"/>
    <col min="15363" max="15363" width="15.85546875" style="15" customWidth="1"/>
    <col min="15364" max="15364" width="16.5703125" style="15" bestFit="1" customWidth="1"/>
    <col min="15365" max="15365" width="15.85546875" style="15" customWidth="1"/>
    <col min="15366" max="15366" width="14.5703125" style="15" customWidth="1"/>
    <col min="15367" max="15367" width="13.85546875" style="15" customWidth="1"/>
    <col min="15368" max="15368" width="27.5703125" style="15" customWidth="1"/>
    <col min="15369" max="15615" width="9.140625" style="15"/>
    <col min="15616" max="15616" width="41.42578125" style="15" customWidth="1"/>
    <col min="15617" max="15618" width="15.7109375" style="15" bestFit="1" customWidth="1"/>
    <col min="15619" max="15619" width="15.85546875" style="15" customWidth="1"/>
    <col min="15620" max="15620" width="16.5703125" style="15" bestFit="1" customWidth="1"/>
    <col min="15621" max="15621" width="15.85546875" style="15" customWidth="1"/>
    <col min="15622" max="15622" width="14.5703125" style="15" customWidth="1"/>
    <col min="15623" max="15623" width="13.85546875" style="15" customWidth="1"/>
    <col min="15624" max="15624" width="27.5703125" style="15" customWidth="1"/>
    <col min="15625" max="15871" width="9.140625" style="15"/>
    <col min="15872" max="15872" width="41.42578125" style="15" customWidth="1"/>
    <col min="15873" max="15874" width="15.7109375" style="15" bestFit="1" customWidth="1"/>
    <col min="15875" max="15875" width="15.85546875" style="15" customWidth="1"/>
    <col min="15876" max="15876" width="16.5703125" style="15" bestFit="1" customWidth="1"/>
    <col min="15877" max="15877" width="15.85546875" style="15" customWidth="1"/>
    <col min="15878" max="15878" width="14.5703125" style="15" customWidth="1"/>
    <col min="15879" max="15879" width="13.85546875" style="15" customWidth="1"/>
    <col min="15880" max="15880" width="27.5703125" style="15" customWidth="1"/>
    <col min="15881" max="16127" width="9.140625" style="15"/>
    <col min="16128" max="16128" width="41.42578125" style="15" customWidth="1"/>
    <col min="16129" max="16130" width="15.7109375" style="15" bestFit="1" customWidth="1"/>
    <col min="16131" max="16131" width="15.85546875" style="15" customWidth="1"/>
    <col min="16132" max="16132" width="16.5703125" style="15" bestFit="1" customWidth="1"/>
    <col min="16133" max="16133" width="15.85546875" style="15" customWidth="1"/>
    <col min="16134" max="16134" width="14.5703125" style="15" customWidth="1"/>
    <col min="16135" max="16135" width="13.85546875" style="15" customWidth="1"/>
    <col min="16136" max="16136" width="27.5703125" style="15" customWidth="1"/>
    <col min="16137" max="16384" width="9.140625" style="15"/>
  </cols>
  <sheetData>
    <row r="1" spans="1:11" s="21" customFormat="1" ht="21" thickBot="1">
      <c r="A1" s="73" t="s">
        <v>53</v>
      </c>
      <c r="B1" s="74"/>
      <c r="C1" s="74"/>
      <c r="D1" s="74"/>
      <c r="E1" s="74"/>
      <c r="F1" s="74"/>
      <c r="G1" s="75"/>
      <c r="H1" s="75"/>
      <c r="I1" s="76"/>
      <c r="J1" s="20"/>
      <c r="K1" s="104"/>
    </row>
    <row r="2" spans="1:11" s="23" customFormat="1" ht="15.75" thickBot="1">
      <c r="A2" s="22"/>
      <c r="B2" s="140" t="s">
        <v>14</v>
      </c>
      <c r="C2" s="141"/>
      <c r="D2" s="142"/>
      <c r="E2" s="143" t="s">
        <v>15</v>
      </c>
      <c r="F2" s="143"/>
      <c r="G2" s="144" t="s">
        <v>16</v>
      </c>
      <c r="H2" s="145"/>
      <c r="I2" s="146"/>
      <c r="J2" s="145" t="s">
        <v>17</v>
      </c>
      <c r="K2" s="146"/>
    </row>
    <row r="3" spans="1:11" s="23" customFormat="1" ht="47.25">
      <c r="A3" s="24" t="s">
        <v>18</v>
      </c>
      <c r="B3" s="25" t="s">
        <v>19</v>
      </c>
      <c r="C3" s="26" t="s">
        <v>20</v>
      </c>
      <c r="D3" s="27" t="s">
        <v>21</v>
      </c>
      <c r="E3" s="114" t="s">
        <v>22</v>
      </c>
      <c r="F3" s="19" t="s">
        <v>23</v>
      </c>
      <c r="G3" s="28" t="s">
        <v>24</v>
      </c>
      <c r="H3" s="29" t="s">
        <v>25</v>
      </c>
      <c r="I3" s="30" t="s">
        <v>26</v>
      </c>
      <c r="J3" s="102" t="s">
        <v>27</v>
      </c>
      <c r="K3" s="30" t="s">
        <v>28</v>
      </c>
    </row>
    <row r="4" spans="1:11" s="9" customFormat="1" ht="15.75">
      <c r="A4" s="31" t="s">
        <v>29</v>
      </c>
      <c r="B4" s="2">
        <v>0</v>
      </c>
      <c r="C4" s="3">
        <v>20</v>
      </c>
      <c r="D4" s="4">
        <v>0</v>
      </c>
      <c r="E4" s="18">
        <f>'2023Costs'!C5</f>
        <v>13000</v>
      </c>
      <c r="F4" s="34">
        <f>E4*D4*B4</f>
        <v>0</v>
      </c>
      <c r="G4" s="53">
        <v>14</v>
      </c>
      <c r="H4" s="57">
        <f>B4*C4*G4</f>
        <v>0</v>
      </c>
      <c r="I4" s="58">
        <f>D4*H4</f>
        <v>0</v>
      </c>
      <c r="J4" s="103">
        <v>1</v>
      </c>
      <c r="K4" s="58">
        <f>I4*J4</f>
        <v>0</v>
      </c>
    </row>
    <row r="5" spans="1:11" s="9" customFormat="1" ht="15.75">
      <c r="A5" s="31" t="s">
        <v>30</v>
      </c>
      <c r="B5" s="2">
        <v>1</v>
      </c>
      <c r="C5" s="3">
        <v>20</v>
      </c>
      <c r="D5" s="4">
        <v>30</v>
      </c>
      <c r="E5" s="18">
        <f>'2023Costs'!C8</f>
        <v>13500</v>
      </c>
      <c r="F5" s="34">
        <f t="shared" ref="F5:F22" si="0">E5*D5*B5</f>
        <v>405000</v>
      </c>
      <c r="G5" s="53">
        <v>14</v>
      </c>
      <c r="H5" s="57">
        <f t="shared" ref="H5:H21" si="1">B5*C5*G5</f>
        <v>280</v>
      </c>
      <c r="I5" s="58">
        <f t="shared" ref="I5:I20" si="2">D5*H5</f>
        <v>8400</v>
      </c>
      <c r="J5" s="103">
        <v>1</v>
      </c>
      <c r="K5" s="58">
        <f t="shared" ref="K5:K16" si="3">I5*J5</f>
        <v>8400</v>
      </c>
    </row>
    <row r="6" spans="1:11" s="9" customFormat="1" ht="15.75">
      <c r="A6" s="31" t="s">
        <v>31</v>
      </c>
      <c r="B6" s="2">
        <v>1</v>
      </c>
      <c r="C6" s="3">
        <v>20</v>
      </c>
      <c r="D6" s="4">
        <v>30</v>
      </c>
      <c r="E6" s="18">
        <f>'2023Costs'!C6</f>
        <v>11000</v>
      </c>
      <c r="F6" s="34">
        <f t="shared" si="0"/>
        <v>330000</v>
      </c>
      <c r="G6" s="53">
        <v>14</v>
      </c>
      <c r="H6" s="57">
        <f t="shared" si="1"/>
        <v>280</v>
      </c>
      <c r="I6" s="58">
        <f t="shared" si="2"/>
        <v>8400</v>
      </c>
      <c r="J6" s="103">
        <v>1</v>
      </c>
      <c r="K6" s="58">
        <f t="shared" si="3"/>
        <v>8400</v>
      </c>
    </row>
    <row r="7" spans="1:11" s="9" customFormat="1" ht="15.75">
      <c r="A7" s="31" t="s">
        <v>32</v>
      </c>
      <c r="B7" s="2">
        <v>0</v>
      </c>
      <c r="C7" s="3">
        <v>2</v>
      </c>
      <c r="D7" s="4">
        <v>30</v>
      </c>
      <c r="E7" s="18">
        <f>'2023Costs'!D73</f>
        <v>1370</v>
      </c>
      <c r="F7" s="34">
        <f t="shared" si="0"/>
        <v>0</v>
      </c>
      <c r="G7" s="53">
        <v>14</v>
      </c>
      <c r="H7" s="57">
        <f t="shared" si="1"/>
        <v>0</v>
      </c>
      <c r="I7" s="58">
        <f t="shared" si="2"/>
        <v>0</v>
      </c>
      <c r="J7" s="103">
        <v>1</v>
      </c>
      <c r="K7" s="58">
        <f t="shared" si="3"/>
        <v>0</v>
      </c>
    </row>
    <row r="8" spans="1:11" s="9" customFormat="1" ht="15.75">
      <c r="A8" s="31" t="s">
        <v>33</v>
      </c>
      <c r="B8" s="2">
        <v>10</v>
      </c>
      <c r="C8" s="3">
        <v>3</v>
      </c>
      <c r="D8" s="4">
        <v>30</v>
      </c>
      <c r="E8" s="18">
        <f>'2023Costs'!D67</f>
        <v>2845</v>
      </c>
      <c r="F8" s="34">
        <f t="shared" si="0"/>
        <v>853500</v>
      </c>
      <c r="G8" s="53">
        <v>14</v>
      </c>
      <c r="H8" s="57">
        <f t="shared" si="1"/>
        <v>420</v>
      </c>
      <c r="I8" s="58">
        <f t="shared" si="2"/>
        <v>12600</v>
      </c>
      <c r="J8" s="103">
        <v>1</v>
      </c>
      <c r="K8" s="58">
        <f t="shared" si="3"/>
        <v>12600</v>
      </c>
    </row>
    <row r="9" spans="1:11" s="9" customFormat="1" ht="15.75">
      <c r="A9" s="31" t="s">
        <v>34</v>
      </c>
      <c r="B9" s="2">
        <v>2</v>
      </c>
      <c r="C9" s="3">
        <v>1</v>
      </c>
      <c r="D9" s="4">
        <v>30</v>
      </c>
      <c r="E9" s="18">
        <f>'2023Costs'!D69</f>
        <v>2100</v>
      </c>
      <c r="F9" s="34">
        <f t="shared" si="0"/>
        <v>126000</v>
      </c>
      <c r="G9" s="53">
        <v>14</v>
      </c>
      <c r="H9" s="57">
        <f t="shared" si="1"/>
        <v>28</v>
      </c>
      <c r="I9" s="58">
        <f t="shared" si="2"/>
        <v>840</v>
      </c>
      <c r="J9" s="103">
        <v>1</v>
      </c>
      <c r="K9" s="58">
        <f t="shared" si="3"/>
        <v>840</v>
      </c>
    </row>
    <row r="10" spans="1:11" s="9" customFormat="1" ht="15.75">
      <c r="A10" s="31" t="s">
        <v>35</v>
      </c>
      <c r="B10" s="2">
        <v>2</v>
      </c>
      <c r="C10" s="3">
        <v>1</v>
      </c>
      <c r="D10" s="4">
        <v>30</v>
      </c>
      <c r="E10" s="18">
        <f>'2023Costs'!D72</f>
        <v>2900</v>
      </c>
      <c r="F10" s="34">
        <f t="shared" si="0"/>
        <v>174000</v>
      </c>
      <c r="G10" s="53">
        <v>14</v>
      </c>
      <c r="H10" s="57">
        <f t="shared" si="1"/>
        <v>28</v>
      </c>
      <c r="I10" s="58">
        <f t="shared" si="2"/>
        <v>840</v>
      </c>
      <c r="J10" s="103">
        <v>1</v>
      </c>
      <c r="K10" s="58">
        <f t="shared" si="3"/>
        <v>840</v>
      </c>
    </row>
    <row r="11" spans="1:11" s="9" customFormat="1" ht="15.75">
      <c r="A11" s="31" t="s">
        <v>36</v>
      </c>
      <c r="B11" s="2">
        <v>0</v>
      </c>
      <c r="C11" s="3">
        <v>1</v>
      </c>
      <c r="D11" s="4">
        <v>0</v>
      </c>
      <c r="E11" s="8">
        <f>'2023Costs'!D94*G11</f>
        <v>51000</v>
      </c>
      <c r="F11" s="34">
        <f t="shared" si="0"/>
        <v>0</v>
      </c>
      <c r="G11" s="53">
        <v>6</v>
      </c>
      <c r="H11" s="57">
        <f t="shared" si="1"/>
        <v>0</v>
      </c>
      <c r="I11" s="58">
        <f t="shared" si="2"/>
        <v>0</v>
      </c>
      <c r="J11" s="103">
        <v>1</v>
      </c>
      <c r="K11" s="58">
        <f t="shared" si="3"/>
        <v>0</v>
      </c>
    </row>
    <row r="12" spans="1:11" s="9" customFormat="1" ht="15.75">
      <c r="A12" s="31" t="s">
        <v>37</v>
      </c>
      <c r="B12" s="2">
        <v>0</v>
      </c>
      <c r="C12" s="3">
        <v>1</v>
      </c>
      <c r="D12" s="4">
        <v>0</v>
      </c>
      <c r="E12" s="8">
        <f>'2023Costs'!D97*G12</f>
        <v>7200</v>
      </c>
      <c r="F12" s="34">
        <f t="shared" si="0"/>
        <v>0</v>
      </c>
      <c r="G12" s="53">
        <v>6</v>
      </c>
      <c r="H12" s="57">
        <f t="shared" si="1"/>
        <v>0</v>
      </c>
      <c r="I12" s="58">
        <f t="shared" si="2"/>
        <v>0</v>
      </c>
      <c r="J12" s="103">
        <v>1</v>
      </c>
      <c r="K12" s="58">
        <f t="shared" si="3"/>
        <v>0</v>
      </c>
    </row>
    <row r="13" spans="1:11" s="9" customFormat="1" ht="15.75">
      <c r="A13" s="31" t="s">
        <v>38</v>
      </c>
      <c r="B13" s="2">
        <v>0</v>
      </c>
      <c r="C13" s="3">
        <v>1</v>
      </c>
      <c r="D13" s="4">
        <v>0</v>
      </c>
      <c r="E13" s="8">
        <f>'2023Costs'!D85*G13</f>
        <v>29400</v>
      </c>
      <c r="F13" s="34">
        <f t="shared" si="0"/>
        <v>0</v>
      </c>
      <c r="G13" s="53">
        <v>6</v>
      </c>
      <c r="H13" s="57">
        <f t="shared" si="1"/>
        <v>0</v>
      </c>
      <c r="I13" s="58">
        <f t="shared" si="2"/>
        <v>0</v>
      </c>
      <c r="J13" s="103">
        <v>1</v>
      </c>
      <c r="K13" s="58">
        <f t="shared" si="3"/>
        <v>0</v>
      </c>
    </row>
    <row r="14" spans="1:11" s="9" customFormat="1" ht="15.75">
      <c r="A14" s="31" t="s">
        <v>39</v>
      </c>
      <c r="B14" s="2">
        <v>1</v>
      </c>
      <c r="C14" s="3">
        <v>1</v>
      </c>
      <c r="D14" s="4">
        <v>30</v>
      </c>
      <c r="E14" s="8">
        <f>'2023Costs'!D86*G14</f>
        <v>12600</v>
      </c>
      <c r="F14" s="34">
        <f t="shared" si="0"/>
        <v>378000</v>
      </c>
      <c r="G14" s="53">
        <v>6</v>
      </c>
      <c r="H14" s="57">
        <f t="shared" si="1"/>
        <v>6</v>
      </c>
      <c r="I14" s="58">
        <f t="shared" si="2"/>
        <v>180</v>
      </c>
      <c r="J14" s="103">
        <v>1</v>
      </c>
      <c r="K14" s="58">
        <f t="shared" si="3"/>
        <v>180</v>
      </c>
    </row>
    <row r="15" spans="1:11" s="9" customFormat="1" ht="15.75">
      <c r="A15" s="31" t="s">
        <v>40</v>
      </c>
      <c r="B15" s="2">
        <v>1</v>
      </c>
      <c r="C15" s="3">
        <v>1</v>
      </c>
      <c r="D15" s="4">
        <v>30</v>
      </c>
      <c r="E15" s="8">
        <f>'2023Costs'!D87*G15</f>
        <v>7200</v>
      </c>
      <c r="F15" s="34">
        <f t="shared" si="0"/>
        <v>216000</v>
      </c>
      <c r="G15" s="53">
        <v>6</v>
      </c>
      <c r="H15" s="57">
        <f t="shared" si="1"/>
        <v>6</v>
      </c>
      <c r="I15" s="58">
        <f t="shared" si="2"/>
        <v>180</v>
      </c>
      <c r="J15" s="103">
        <v>1</v>
      </c>
      <c r="K15" s="58">
        <f t="shared" si="3"/>
        <v>180</v>
      </c>
    </row>
    <row r="16" spans="1:11" s="9" customFormat="1" ht="15.75">
      <c r="A16" s="31" t="s">
        <v>41</v>
      </c>
      <c r="B16" s="2">
        <v>8</v>
      </c>
      <c r="C16" s="3">
        <v>1</v>
      </c>
      <c r="D16" s="4">
        <v>30</v>
      </c>
      <c r="E16" s="18">
        <f>'2023Costs'!C16</f>
        <v>990</v>
      </c>
      <c r="F16" s="34">
        <f t="shared" si="0"/>
        <v>237600</v>
      </c>
      <c r="G16" s="53">
        <v>14</v>
      </c>
      <c r="H16" s="57">
        <f t="shared" si="1"/>
        <v>112</v>
      </c>
      <c r="I16" s="58">
        <f t="shared" si="2"/>
        <v>3360</v>
      </c>
      <c r="J16" s="103">
        <v>1</v>
      </c>
      <c r="K16" s="58">
        <f t="shared" si="3"/>
        <v>3360</v>
      </c>
    </row>
    <row r="17" spans="1:11" s="9" customFormat="1" ht="15.75">
      <c r="A17" s="31" t="s">
        <v>42</v>
      </c>
      <c r="B17" s="2">
        <v>10</v>
      </c>
      <c r="C17" s="3">
        <v>1</v>
      </c>
      <c r="D17" s="4">
        <v>30</v>
      </c>
      <c r="E17" s="18">
        <f>'2023Costs'!D17</f>
        <v>800</v>
      </c>
      <c r="F17" s="36">
        <f t="shared" si="0"/>
        <v>240000</v>
      </c>
      <c r="G17" s="54">
        <v>14</v>
      </c>
      <c r="H17" s="57">
        <f t="shared" si="1"/>
        <v>140</v>
      </c>
      <c r="I17" s="58">
        <f t="shared" si="2"/>
        <v>4200</v>
      </c>
      <c r="J17" s="103">
        <v>1</v>
      </c>
      <c r="K17" s="58">
        <f>I17*J17</f>
        <v>4200</v>
      </c>
    </row>
    <row r="18" spans="1:11" s="9" customFormat="1">
      <c r="A18" s="112" t="s">
        <v>44</v>
      </c>
      <c r="B18" s="2">
        <v>0</v>
      </c>
      <c r="C18" s="3">
        <v>0</v>
      </c>
      <c r="D18" s="5">
        <v>0</v>
      </c>
      <c r="E18" s="10">
        <v>0</v>
      </c>
      <c r="F18" s="36">
        <f t="shared" si="0"/>
        <v>0</v>
      </c>
      <c r="G18" s="54">
        <v>0</v>
      </c>
      <c r="H18" s="57">
        <f t="shared" si="1"/>
        <v>0</v>
      </c>
      <c r="I18" s="58">
        <f t="shared" si="2"/>
        <v>0</v>
      </c>
      <c r="J18" s="103">
        <v>1</v>
      </c>
      <c r="K18" s="58">
        <f t="shared" ref="K18:K21" si="4">I18*J18</f>
        <v>0</v>
      </c>
    </row>
    <row r="19" spans="1:11" s="9" customFormat="1">
      <c r="A19" s="113" t="s">
        <v>44</v>
      </c>
      <c r="B19" s="6">
        <v>0</v>
      </c>
      <c r="C19" s="3">
        <v>0</v>
      </c>
      <c r="D19" s="7">
        <v>0</v>
      </c>
      <c r="E19" s="10">
        <v>0</v>
      </c>
      <c r="F19" s="36">
        <f t="shared" si="0"/>
        <v>0</v>
      </c>
      <c r="G19" s="54">
        <v>0</v>
      </c>
      <c r="H19" s="57">
        <f t="shared" si="1"/>
        <v>0</v>
      </c>
      <c r="I19" s="58">
        <f t="shared" si="2"/>
        <v>0</v>
      </c>
      <c r="J19" s="103">
        <v>1</v>
      </c>
      <c r="K19" s="58">
        <f t="shared" si="4"/>
        <v>0</v>
      </c>
    </row>
    <row r="20" spans="1:11" s="9" customFormat="1">
      <c r="A20" s="113" t="s">
        <v>45</v>
      </c>
      <c r="B20" s="6">
        <v>0</v>
      </c>
      <c r="C20" s="3">
        <v>0</v>
      </c>
      <c r="D20" s="7">
        <v>0</v>
      </c>
      <c r="E20" s="10">
        <v>0</v>
      </c>
      <c r="F20" s="36">
        <f t="shared" si="0"/>
        <v>0</v>
      </c>
      <c r="G20" s="55">
        <v>0</v>
      </c>
      <c r="H20" s="57">
        <f t="shared" si="1"/>
        <v>0</v>
      </c>
      <c r="I20" s="58">
        <f t="shared" si="2"/>
        <v>0</v>
      </c>
      <c r="J20" s="103">
        <v>1</v>
      </c>
      <c r="K20" s="58">
        <f t="shared" si="4"/>
        <v>0</v>
      </c>
    </row>
    <row r="21" spans="1:11" s="9" customFormat="1">
      <c r="A21" s="113" t="s">
        <v>45</v>
      </c>
      <c r="B21" s="6">
        <v>0</v>
      </c>
      <c r="C21" s="3">
        <v>0</v>
      </c>
      <c r="D21" s="7">
        <v>0</v>
      </c>
      <c r="E21" s="10">
        <v>0</v>
      </c>
      <c r="F21" s="36">
        <f t="shared" si="0"/>
        <v>0</v>
      </c>
      <c r="G21" s="55">
        <v>0</v>
      </c>
      <c r="H21" s="57">
        <f t="shared" si="1"/>
        <v>0</v>
      </c>
      <c r="I21" s="58">
        <f>D21*H21</f>
        <v>0</v>
      </c>
      <c r="J21" s="103">
        <v>1</v>
      </c>
      <c r="K21" s="58">
        <f t="shared" si="4"/>
        <v>0</v>
      </c>
    </row>
    <row r="22" spans="1:11" s="9" customFormat="1">
      <c r="A22" s="125" t="s">
        <v>46</v>
      </c>
      <c r="B22" s="2">
        <v>0</v>
      </c>
      <c r="C22" s="100"/>
      <c r="D22" s="5">
        <v>0</v>
      </c>
      <c r="E22" s="10">
        <v>0</v>
      </c>
      <c r="F22" s="36">
        <f t="shared" si="0"/>
        <v>0</v>
      </c>
      <c r="G22" s="47"/>
      <c r="H22" s="48"/>
      <c r="I22" s="49"/>
      <c r="J22" s="48"/>
      <c r="K22" s="49"/>
    </row>
    <row r="23" spans="1:11" s="9" customFormat="1" ht="15.75" thickBot="1">
      <c r="A23" s="126" t="s">
        <v>47</v>
      </c>
      <c r="B23" s="1">
        <f>B4*C4+B5*C5+B6*C6+B7*C7+B8*C8+B9*C9+B10*C10+B11*C11+B13*C13+B14*C14+B15*C15+B16*C16+B17*C17+B12*C12+B18*C18+B19*C19+B20*C20+B21*C21+B22*C22</f>
        <v>94</v>
      </c>
      <c r="C23" s="56"/>
      <c r="D23" s="38"/>
      <c r="E23" s="124">
        <v>200</v>
      </c>
      <c r="F23" s="35">
        <f>E23*B23</f>
        <v>18800</v>
      </c>
      <c r="G23" s="50"/>
      <c r="H23" s="51"/>
      <c r="I23" s="52"/>
      <c r="J23" s="105"/>
      <c r="K23" s="107"/>
    </row>
    <row r="24" spans="1:11" s="45" customFormat="1" ht="15.75" thickTop="1">
      <c r="A24" s="32" t="s">
        <v>48</v>
      </c>
      <c r="B24" s="39"/>
      <c r="C24" s="40"/>
      <c r="D24" s="41"/>
      <c r="E24" s="42"/>
      <c r="F24" s="37">
        <f>SUM(F4:F23)</f>
        <v>2978900</v>
      </c>
      <c r="G24" s="43"/>
      <c r="H24" s="44">
        <f>SUM(H4:H23)</f>
        <v>1300</v>
      </c>
      <c r="I24" s="106">
        <f>SUM(I4:I23)</f>
        <v>39000</v>
      </c>
      <c r="J24" s="106"/>
      <c r="K24" s="101">
        <f t="shared" ref="K24" si="5">SUM(K4:K23)</f>
        <v>39000</v>
      </c>
    </row>
    <row r="25" spans="1:11" s="11" customFormat="1">
      <c r="A25" s="17"/>
      <c r="B25" s="17"/>
      <c r="E25" s="12"/>
      <c r="F25" s="12"/>
      <c r="I25" s="13"/>
      <c r="J25" s="45"/>
      <c r="K25" s="46"/>
    </row>
    <row r="26" spans="1:11" s="11" customFormat="1" ht="16.5" thickBot="1">
      <c r="A26" s="33" t="s">
        <v>54</v>
      </c>
      <c r="B26" s="17"/>
      <c r="E26" s="12"/>
      <c r="F26" s="12"/>
      <c r="I26" s="13"/>
      <c r="J26" s="14"/>
    </row>
    <row r="27" spans="1:11" s="61" customFormat="1" ht="24.75" customHeight="1" thickBot="1">
      <c r="A27" s="77" t="s">
        <v>50</v>
      </c>
      <c r="B27" s="60">
        <f>I24</f>
        <v>39000</v>
      </c>
      <c r="E27" s="62"/>
      <c r="F27" s="62"/>
      <c r="I27" s="63"/>
      <c r="J27" s="14"/>
      <c r="K27" s="11"/>
    </row>
    <row r="28" spans="1:11" s="61" customFormat="1" ht="29.25" thickBot="1">
      <c r="A28" s="78" t="s">
        <v>51</v>
      </c>
      <c r="B28" s="66">
        <f>F24</f>
        <v>2978900</v>
      </c>
      <c r="E28" s="62"/>
      <c r="F28" s="62"/>
      <c r="I28" s="63"/>
      <c r="J28" s="64"/>
    </row>
    <row r="29" spans="1:11" s="69" customFormat="1" ht="23.25" customHeight="1" thickBot="1">
      <c r="A29" s="79" t="s">
        <v>52</v>
      </c>
      <c r="B29" s="68">
        <f>B23</f>
        <v>94</v>
      </c>
      <c r="E29" s="70"/>
      <c r="F29" s="70"/>
      <c r="G29" s="71"/>
      <c r="H29" s="72"/>
      <c r="J29" s="64"/>
      <c r="K29" s="61"/>
    </row>
    <row r="30" spans="1:11">
      <c r="J30" s="69"/>
      <c r="K30" s="69"/>
    </row>
  </sheetData>
  <sheetProtection algorithmName="SHA-512" hashValue="PCesTvfDW2quHmHZVwdt02yRDMv2tH4MH4c5HrWDVMRXWUPgOJSoStHG9DXwvBg8YESaAPNc0DxMrc3vwtzNLA==" saltValue="Xbo6HdXnyWOBfjr1iDCiyg==" spinCount="100000" sheet="1" selectLockedCells="1"/>
  <mergeCells count="4">
    <mergeCell ref="B2:D2"/>
    <mergeCell ref="E2:F2"/>
    <mergeCell ref="G2:I2"/>
    <mergeCell ref="J2:K2"/>
  </mergeCells>
  <printOptions horizontalCentered="1" verticalCentered="1"/>
  <pageMargins left="0.25" right="0.25" top="0.5" bottom="0.5" header="0.25" footer="0.25"/>
  <pageSetup scale="79" orientation="landscape" r:id="rId1"/>
  <ignoredErrors>
    <ignoredError sqref="E11:E1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AE0BE-FCD6-4922-A23E-72C68BA75781}">
  <sheetPr>
    <tabColor rgb="FF7030A0"/>
    <pageSetUpPr fitToPage="1"/>
  </sheetPr>
  <dimension ref="A1:K30"/>
  <sheetViews>
    <sheetView zoomScaleNormal="100" workbookViewId="0">
      <pane ySplit="1" topLeftCell="M18" activePane="bottomLeft" state="frozen"/>
      <selection pane="bottomLeft" activeCell="M18" sqref="M18"/>
    </sheetView>
  </sheetViews>
  <sheetFormatPr defaultRowHeight="15"/>
  <cols>
    <col min="1" max="1" width="39.85546875" style="15" customWidth="1"/>
    <col min="2" max="4" width="15.7109375" style="15" customWidth="1"/>
    <col min="5" max="6" width="16.7109375" style="16" customWidth="1"/>
    <col min="7" max="8" width="14.7109375" style="15" customWidth="1"/>
    <col min="9" max="9" width="18.7109375" style="15" customWidth="1"/>
    <col min="10" max="10" width="4.5703125" style="15" hidden="1" customWidth="1"/>
    <col min="11" max="11" width="20" style="15" hidden="1" customWidth="1"/>
    <col min="12" max="255" width="9.140625" style="15"/>
    <col min="256" max="256" width="41.42578125" style="15" customWidth="1"/>
    <col min="257" max="258" width="15.7109375" style="15" bestFit="1" customWidth="1"/>
    <col min="259" max="259" width="15.85546875" style="15" customWidth="1"/>
    <col min="260" max="260" width="16.5703125" style="15" bestFit="1" customWidth="1"/>
    <col min="261" max="261" width="15.85546875" style="15" customWidth="1"/>
    <col min="262" max="262" width="14.5703125" style="15" customWidth="1"/>
    <col min="263" max="263" width="13.85546875" style="15" customWidth="1"/>
    <col min="264" max="264" width="27.5703125" style="15" customWidth="1"/>
    <col min="265" max="511" width="9.140625" style="15"/>
    <col min="512" max="512" width="41.42578125" style="15" customWidth="1"/>
    <col min="513" max="514" width="15.7109375" style="15" bestFit="1" customWidth="1"/>
    <col min="515" max="515" width="15.85546875" style="15" customWidth="1"/>
    <col min="516" max="516" width="16.5703125" style="15" bestFit="1" customWidth="1"/>
    <col min="517" max="517" width="15.85546875" style="15" customWidth="1"/>
    <col min="518" max="518" width="14.5703125" style="15" customWidth="1"/>
    <col min="519" max="519" width="13.85546875" style="15" customWidth="1"/>
    <col min="520" max="520" width="27.5703125" style="15" customWidth="1"/>
    <col min="521" max="767" width="9.140625" style="15"/>
    <col min="768" max="768" width="41.42578125" style="15" customWidth="1"/>
    <col min="769" max="770" width="15.7109375" style="15" bestFit="1" customWidth="1"/>
    <col min="771" max="771" width="15.85546875" style="15" customWidth="1"/>
    <col min="772" max="772" width="16.5703125" style="15" bestFit="1" customWidth="1"/>
    <col min="773" max="773" width="15.85546875" style="15" customWidth="1"/>
    <col min="774" max="774" width="14.5703125" style="15" customWidth="1"/>
    <col min="775" max="775" width="13.85546875" style="15" customWidth="1"/>
    <col min="776" max="776" width="27.5703125" style="15" customWidth="1"/>
    <col min="777" max="1023" width="9.140625" style="15"/>
    <col min="1024" max="1024" width="41.42578125" style="15" customWidth="1"/>
    <col min="1025" max="1026" width="15.7109375" style="15" bestFit="1" customWidth="1"/>
    <col min="1027" max="1027" width="15.85546875" style="15" customWidth="1"/>
    <col min="1028" max="1028" width="16.5703125" style="15" bestFit="1" customWidth="1"/>
    <col min="1029" max="1029" width="15.85546875" style="15" customWidth="1"/>
    <col min="1030" max="1030" width="14.5703125" style="15" customWidth="1"/>
    <col min="1031" max="1031" width="13.85546875" style="15" customWidth="1"/>
    <col min="1032" max="1032" width="27.5703125" style="15" customWidth="1"/>
    <col min="1033" max="1279" width="9.140625" style="15"/>
    <col min="1280" max="1280" width="41.42578125" style="15" customWidth="1"/>
    <col min="1281" max="1282" width="15.7109375" style="15" bestFit="1" customWidth="1"/>
    <col min="1283" max="1283" width="15.85546875" style="15" customWidth="1"/>
    <col min="1284" max="1284" width="16.5703125" style="15" bestFit="1" customWidth="1"/>
    <col min="1285" max="1285" width="15.85546875" style="15" customWidth="1"/>
    <col min="1286" max="1286" width="14.5703125" style="15" customWidth="1"/>
    <col min="1287" max="1287" width="13.85546875" style="15" customWidth="1"/>
    <col min="1288" max="1288" width="27.5703125" style="15" customWidth="1"/>
    <col min="1289" max="1535" width="9.140625" style="15"/>
    <col min="1536" max="1536" width="41.42578125" style="15" customWidth="1"/>
    <col min="1537" max="1538" width="15.7109375" style="15" bestFit="1" customWidth="1"/>
    <col min="1539" max="1539" width="15.85546875" style="15" customWidth="1"/>
    <col min="1540" max="1540" width="16.5703125" style="15" bestFit="1" customWidth="1"/>
    <col min="1541" max="1541" width="15.85546875" style="15" customWidth="1"/>
    <col min="1542" max="1542" width="14.5703125" style="15" customWidth="1"/>
    <col min="1543" max="1543" width="13.85546875" style="15" customWidth="1"/>
    <col min="1544" max="1544" width="27.5703125" style="15" customWidth="1"/>
    <col min="1545" max="1791" width="9.140625" style="15"/>
    <col min="1792" max="1792" width="41.42578125" style="15" customWidth="1"/>
    <col min="1793" max="1794" width="15.7109375" style="15" bestFit="1" customWidth="1"/>
    <col min="1795" max="1795" width="15.85546875" style="15" customWidth="1"/>
    <col min="1796" max="1796" width="16.5703125" style="15" bestFit="1" customWidth="1"/>
    <col min="1797" max="1797" width="15.85546875" style="15" customWidth="1"/>
    <col min="1798" max="1798" width="14.5703125" style="15" customWidth="1"/>
    <col min="1799" max="1799" width="13.85546875" style="15" customWidth="1"/>
    <col min="1800" max="1800" width="27.5703125" style="15" customWidth="1"/>
    <col min="1801" max="2047" width="9.140625" style="15"/>
    <col min="2048" max="2048" width="41.42578125" style="15" customWidth="1"/>
    <col min="2049" max="2050" width="15.7109375" style="15" bestFit="1" customWidth="1"/>
    <col min="2051" max="2051" width="15.85546875" style="15" customWidth="1"/>
    <col min="2052" max="2052" width="16.5703125" style="15" bestFit="1" customWidth="1"/>
    <col min="2053" max="2053" width="15.85546875" style="15" customWidth="1"/>
    <col min="2054" max="2054" width="14.5703125" style="15" customWidth="1"/>
    <col min="2055" max="2055" width="13.85546875" style="15" customWidth="1"/>
    <col min="2056" max="2056" width="27.5703125" style="15" customWidth="1"/>
    <col min="2057" max="2303" width="9.140625" style="15"/>
    <col min="2304" max="2304" width="41.42578125" style="15" customWidth="1"/>
    <col min="2305" max="2306" width="15.7109375" style="15" bestFit="1" customWidth="1"/>
    <col min="2307" max="2307" width="15.85546875" style="15" customWidth="1"/>
    <col min="2308" max="2308" width="16.5703125" style="15" bestFit="1" customWidth="1"/>
    <col min="2309" max="2309" width="15.85546875" style="15" customWidth="1"/>
    <col min="2310" max="2310" width="14.5703125" style="15" customWidth="1"/>
    <col min="2311" max="2311" width="13.85546875" style="15" customWidth="1"/>
    <col min="2312" max="2312" width="27.5703125" style="15" customWidth="1"/>
    <col min="2313" max="2559" width="9.140625" style="15"/>
    <col min="2560" max="2560" width="41.42578125" style="15" customWidth="1"/>
    <col min="2561" max="2562" width="15.7109375" style="15" bestFit="1" customWidth="1"/>
    <col min="2563" max="2563" width="15.85546875" style="15" customWidth="1"/>
    <col min="2564" max="2564" width="16.5703125" style="15" bestFit="1" customWidth="1"/>
    <col min="2565" max="2565" width="15.85546875" style="15" customWidth="1"/>
    <col min="2566" max="2566" width="14.5703125" style="15" customWidth="1"/>
    <col min="2567" max="2567" width="13.85546875" style="15" customWidth="1"/>
    <col min="2568" max="2568" width="27.5703125" style="15" customWidth="1"/>
    <col min="2569" max="2815" width="9.140625" style="15"/>
    <col min="2816" max="2816" width="41.42578125" style="15" customWidth="1"/>
    <col min="2817" max="2818" width="15.7109375" style="15" bestFit="1" customWidth="1"/>
    <col min="2819" max="2819" width="15.85546875" style="15" customWidth="1"/>
    <col min="2820" max="2820" width="16.5703125" style="15" bestFit="1" customWidth="1"/>
    <col min="2821" max="2821" width="15.85546875" style="15" customWidth="1"/>
    <col min="2822" max="2822" width="14.5703125" style="15" customWidth="1"/>
    <col min="2823" max="2823" width="13.85546875" style="15" customWidth="1"/>
    <col min="2824" max="2824" width="27.5703125" style="15" customWidth="1"/>
    <col min="2825" max="3071" width="9.140625" style="15"/>
    <col min="3072" max="3072" width="41.42578125" style="15" customWidth="1"/>
    <col min="3073" max="3074" width="15.7109375" style="15" bestFit="1" customWidth="1"/>
    <col min="3075" max="3075" width="15.85546875" style="15" customWidth="1"/>
    <col min="3076" max="3076" width="16.5703125" style="15" bestFit="1" customWidth="1"/>
    <col min="3077" max="3077" width="15.85546875" style="15" customWidth="1"/>
    <col min="3078" max="3078" width="14.5703125" style="15" customWidth="1"/>
    <col min="3079" max="3079" width="13.85546875" style="15" customWidth="1"/>
    <col min="3080" max="3080" width="27.5703125" style="15" customWidth="1"/>
    <col min="3081" max="3327" width="9.140625" style="15"/>
    <col min="3328" max="3328" width="41.42578125" style="15" customWidth="1"/>
    <col min="3329" max="3330" width="15.7109375" style="15" bestFit="1" customWidth="1"/>
    <col min="3331" max="3331" width="15.85546875" style="15" customWidth="1"/>
    <col min="3332" max="3332" width="16.5703125" style="15" bestFit="1" customWidth="1"/>
    <col min="3333" max="3333" width="15.85546875" style="15" customWidth="1"/>
    <col min="3334" max="3334" width="14.5703125" style="15" customWidth="1"/>
    <col min="3335" max="3335" width="13.85546875" style="15" customWidth="1"/>
    <col min="3336" max="3336" width="27.5703125" style="15" customWidth="1"/>
    <col min="3337" max="3583" width="9.140625" style="15"/>
    <col min="3584" max="3584" width="41.42578125" style="15" customWidth="1"/>
    <col min="3585" max="3586" width="15.7109375" style="15" bestFit="1" customWidth="1"/>
    <col min="3587" max="3587" width="15.85546875" style="15" customWidth="1"/>
    <col min="3588" max="3588" width="16.5703125" style="15" bestFit="1" customWidth="1"/>
    <col min="3589" max="3589" width="15.85546875" style="15" customWidth="1"/>
    <col min="3590" max="3590" width="14.5703125" style="15" customWidth="1"/>
    <col min="3591" max="3591" width="13.85546875" style="15" customWidth="1"/>
    <col min="3592" max="3592" width="27.5703125" style="15" customWidth="1"/>
    <col min="3593" max="3839" width="9.140625" style="15"/>
    <col min="3840" max="3840" width="41.42578125" style="15" customWidth="1"/>
    <col min="3841" max="3842" width="15.7109375" style="15" bestFit="1" customWidth="1"/>
    <col min="3843" max="3843" width="15.85546875" style="15" customWidth="1"/>
    <col min="3844" max="3844" width="16.5703125" style="15" bestFit="1" customWidth="1"/>
    <col min="3845" max="3845" width="15.85546875" style="15" customWidth="1"/>
    <col min="3846" max="3846" width="14.5703125" style="15" customWidth="1"/>
    <col min="3847" max="3847" width="13.85546875" style="15" customWidth="1"/>
    <col min="3848" max="3848" width="27.5703125" style="15" customWidth="1"/>
    <col min="3849" max="4095" width="9.140625" style="15"/>
    <col min="4096" max="4096" width="41.42578125" style="15" customWidth="1"/>
    <col min="4097" max="4098" width="15.7109375" style="15" bestFit="1" customWidth="1"/>
    <col min="4099" max="4099" width="15.85546875" style="15" customWidth="1"/>
    <col min="4100" max="4100" width="16.5703125" style="15" bestFit="1" customWidth="1"/>
    <col min="4101" max="4101" width="15.85546875" style="15" customWidth="1"/>
    <col min="4102" max="4102" width="14.5703125" style="15" customWidth="1"/>
    <col min="4103" max="4103" width="13.85546875" style="15" customWidth="1"/>
    <col min="4104" max="4104" width="27.5703125" style="15" customWidth="1"/>
    <col min="4105" max="4351" width="9.140625" style="15"/>
    <col min="4352" max="4352" width="41.42578125" style="15" customWidth="1"/>
    <col min="4353" max="4354" width="15.7109375" style="15" bestFit="1" customWidth="1"/>
    <col min="4355" max="4355" width="15.85546875" style="15" customWidth="1"/>
    <col min="4356" max="4356" width="16.5703125" style="15" bestFit="1" customWidth="1"/>
    <col min="4357" max="4357" width="15.85546875" style="15" customWidth="1"/>
    <col min="4358" max="4358" width="14.5703125" style="15" customWidth="1"/>
    <col min="4359" max="4359" width="13.85546875" style="15" customWidth="1"/>
    <col min="4360" max="4360" width="27.5703125" style="15" customWidth="1"/>
    <col min="4361" max="4607" width="9.140625" style="15"/>
    <col min="4608" max="4608" width="41.42578125" style="15" customWidth="1"/>
    <col min="4609" max="4610" width="15.7109375" style="15" bestFit="1" customWidth="1"/>
    <col min="4611" max="4611" width="15.85546875" style="15" customWidth="1"/>
    <col min="4612" max="4612" width="16.5703125" style="15" bestFit="1" customWidth="1"/>
    <col min="4613" max="4613" width="15.85546875" style="15" customWidth="1"/>
    <col min="4614" max="4614" width="14.5703125" style="15" customWidth="1"/>
    <col min="4615" max="4615" width="13.85546875" style="15" customWidth="1"/>
    <col min="4616" max="4616" width="27.5703125" style="15" customWidth="1"/>
    <col min="4617" max="4863" width="9.140625" style="15"/>
    <col min="4864" max="4864" width="41.42578125" style="15" customWidth="1"/>
    <col min="4865" max="4866" width="15.7109375" style="15" bestFit="1" customWidth="1"/>
    <col min="4867" max="4867" width="15.85546875" style="15" customWidth="1"/>
    <col min="4868" max="4868" width="16.5703125" style="15" bestFit="1" customWidth="1"/>
    <col min="4869" max="4869" width="15.85546875" style="15" customWidth="1"/>
    <col min="4870" max="4870" width="14.5703125" style="15" customWidth="1"/>
    <col min="4871" max="4871" width="13.85546875" style="15" customWidth="1"/>
    <col min="4872" max="4872" width="27.5703125" style="15" customWidth="1"/>
    <col min="4873" max="5119" width="9.140625" style="15"/>
    <col min="5120" max="5120" width="41.42578125" style="15" customWidth="1"/>
    <col min="5121" max="5122" width="15.7109375" style="15" bestFit="1" customWidth="1"/>
    <col min="5123" max="5123" width="15.85546875" style="15" customWidth="1"/>
    <col min="5124" max="5124" width="16.5703125" style="15" bestFit="1" customWidth="1"/>
    <col min="5125" max="5125" width="15.85546875" style="15" customWidth="1"/>
    <col min="5126" max="5126" width="14.5703125" style="15" customWidth="1"/>
    <col min="5127" max="5127" width="13.85546875" style="15" customWidth="1"/>
    <col min="5128" max="5128" width="27.5703125" style="15" customWidth="1"/>
    <col min="5129" max="5375" width="9.140625" style="15"/>
    <col min="5376" max="5376" width="41.42578125" style="15" customWidth="1"/>
    <col min="5377" max="5378" width="15.7109375" style="15" bestFit="1" customWidth="1"/>
    <col min="5379" max="5379" width="15.85546875" style="15" customWidth="1"/>
    <col min="5380" max="5380" width="16.5703125" style="15" bestFit="1" customWidth="1"/>
    <col min="5381" max="5381" width="15.85546875" style="15" customWidth="1"/>
    <col min="5382" max="5382" width="14.5703125" style="15" customWidth="1"/>
    <col min="5383" max="5383" width="13.85546875" style="15" customWidth="1"/>
    <col min="5384" max="5384" width="27.5703125" style="15" customWidth="1"/>
    <col min="5385" max="5631" width="9.140625" style="15"/>
    <col min="5632" max="5632" width="41.42578125" style="15" customWidth="1"/>
    <col min="5633" max="5634" width="15.7109375" style="15" bestFit="1" customWidth="1"/>
    <col min="5635" max="5635" width="15.85546875" style="15" customWidth="1"/>
    <col min="5636" max="5636" width="16.5703125" style="15" bestFit="1" customWidth="1"/>
    <col min="5637" max="5637" width="15.85546875" style="15" customWidth="1"/>
    <col min="5638" max="5638" width="14.5703125" style="15" customWidth="1"/>
    <col min="5639" max="5639" width="13.85546875" style="15" customWidth="1"/>
    <col min="5640" max="5640" width="27.5703125" style="15" customWidth="1"/>
    <col min="5641" max="5887" width="9.140625" style="15"/>
    <col min="5888" max="5888" width="41.42578125" style="15" customWidth="1"/>
    <col min="5889" max="5890" width="15.7109375" style="15" bestFit="1" customWidth="1"/>
    <col min="5891" max="5891" width="15.85546875" style="15" customWidth="1"/>
    <col min="5892" max="5892" width="16.5703125" style="15" bestFit="1" customWidth="1"/>
    <col min="5893" max="5893" width="15.85546875" style="15" customWidth="1"/>
    <col min="5894" max="5894" width="14.5703125" style="15" customWidth="1"/>
    <col min="5895" max="5895" width="13.85546875" style="15" customWidth="1"/>
    <col min="5896" max="5896" width="27.5703125" style="15" customWidth="1"/>
    <col min="5897" max="6143" width="9.140625" style="15"/>
    <col min="6144" max="6144" width="41.42578125" style="15" customWidth="1"/>
    <col min="6145" max="6146" width="15.7109375" style="15" bestFit="1" customWidth="1"/>
    <col min="6147" max="6147" width="15.85546875" style="15" customWidth="1"/>
    <col min="6148" max="6148" width="16.5703125" style="15" bestFit="1" customWidth="1"/>
    <col min="6149" max="6149" width="15.85546875" style="15" customWidth="1"/>
    <col min="6150" max="6150" width="14.5703125" style="15" customWidth="1"/>
    <col min="6151" max="6151" width="13.85546875" style="15" customWidth="1"/>
    <col min="6152" max="6152" width="27.5703125" style="15" customWidth="1"/>
    <col min="6153" max="6399" width="9.140625" style="15"/>
    <col min="6400" max="6400" width="41.42578125" style="15" customWidth="1"/>
    <col min="6401" max="6402" width="15.7109375" style="15" bestFit="1" customWidth="1"/>
    <col min="6403" max="6403" width="15.85546875" style="15" customWidth="1"/>
    <col min="6404" max="6404" width="16.5703125" style="15" bestFit="1" customWidth="1"/>
    <col min="6405" max="6405" width="15.85546875" style="15" customWidth="1"/>
    <col min="6406" max="6406" width="14.5703125" style="15" customWidth="1"/>
    <col min="6407" max="6407" width="13.85546875" style="15" customWidth="1"/>
    <col min="6408" max="6408" width="27.5703125" style="15" customWidth="1"/>
    <col min="6409" max="6655" width="9.140625" style="15"/>
    <col min="6656" max="6656" width="41.42578125" style="15" customWidth="1"/>
    <col min="6657" max="6658" width="15.7109375" style="15" bestFit="1" customWidth="1"/>
    <col min="6659" max="6659" width="15.85546875" style="15" customWidth="1"/>
    <col min="6660" max="6660" width="16.5703125" style="15" bestFit="1" customWidth="1"/>
    <col min="6661" max="6661" width="15.85546875" style="15" customWidth="1"/>
    <col min="6662" max="6662" width="14.5703125" style="15" customWidth="1"/>
    <col min="6663" max="6663" width="13.85546875" style="15" customWidth="1"/>
    <col min="6664" max="6664" width="27.5703125" style="15" customWidth="1"/>
    <col min="6665" max="6911" width="9.140625" style="15"/>
    <col min="6912" max="6912" width="41.42578125" style="15" customWidth="1"/>
    <col min="6913" max="6914" width="15.7109375" style="15" bestFit="1" customWidth="1"/>
    <col min="6915" max="6915" width="15.85546875" style="15" customWidth="1"/>
    <col min="6916" max="6916" width="16.5703125" style="15" bestFit="1" customWidth="1"/>
    <col min="6917" max="6917" width="15.85546875" style="15" customWidth="1"/>
    <col min="6918" max="6918" width="14.5703125" style="15" customWidth="1"/>
    <col min="6919" max="6919" width="13.85546875" style="15" customWidth="1"/>
    <col min="6920" max="6920" width="27.5703125" style="15" customWidth="1"/>
    <col min="6921" max="7167" width="9.140625" style="15"/>
    <col min="7168" max="7168" width="41.42578125" style="15" customWidth="1"/>
    <col min="7169" max="7170" width="15.7109375" style="15" bestFit="1" customWidth="1"/>
    <col min="7171" max="7171" width="15.85546875" style="15" customWidth="1"/>
    <col min="7172" max="7172" width="16.5703125" style="15" bestFit="1" customWidth="1"/>
    <col min="7173" max="7173" width="15.85546875" style="15" customWidth="1"/>
    <col min="7174" max="7174" width="14.5703125" style="15" customWidth="1"/>
    <col min="7175" max="7175" width="13.85546875" style="15" customWidth="1"/>
    <col min="7176" max="7176" width="27.5703125" style="15" customWidth="1"/>
    <col min="7177" max="7423" width="9.140625" style="15"/>
    <col min="7424" max="7424" width="41.42578125" style="15" customWidth="1"/>
    <col min="7425" max="7426" width="15.7109375" style="15" bestFit="1" customWidth="1"/>
    <col min="7427" max="7427" width="15.85546875" style="15" customWidth="1"/>
    <col min="7428" max="7428" width="16.5703125" style="15" bestFit="1" customWidth="1"/>
    <col min="7429" max="7429" width="15.85546875" style="15" customWidth="1"/>
    <col min="7430" max="7430" width="14.5703125" style="15" customWidth="1"/>
    <col min="7431" max="7431" width="13.85546875" style="15" customWidth="1"/>
    <col min="7432" max="7432" width="27.5703125" style="15" customWidth="1"/>
    <col min="7433" max="7679" width="9.140625" style="15"/>
    <col min="7680" max="7680" width="41.42578125" style="15" customWidth="1"/>
    <col min="7681" max="7682" width="15.7109375" style="15" bestFit="1" customWidth="1"/>
    <col min="7683" max="7683" width="15.85546875" style="15" customWidth="1"/>
    <col min="7684" max="7684" width="16.5703125" style="15" bestFit="1" customWidth="1"/>
    <col min="7685" max="7685" width="15.85546875" style="15" customWidth="1"/>
    <col min="7686" max="7686" width="14.5703125" style="15" customWidth="1"/>
    <col min="7687" max="7687" width="13.85546875" style="15" customWidth="1"/>
    <col min="7688" max="7688" width="27.5703125" style="15" customWidth="1"/>
    <col min="7689" max="7935" width="9.140625" style="15"/>
    <col min="7936" max="7936" width="41.42578125" style="15" customWidth="1"/>
    <col min="7937" max="7938" width="15.7109375" style="15" bestFit="1" customWidth="1"/>
    <col min="7939" max="7939" width="15.85546875" style="15" customWidth="1"/>
    <col min="7940" max="7940" width="16.5703125" style="15" bestFit="1" customWidth="1"/>
    <col min="7941" max="7941" width="15.85546875" style="15" customWidth="1"/>
    <col min="7942" max="7942" width="14.5703125" style="15" customWidth="1"/>
    <col min="7943" max="7943" width="13.85546875" style="15" customWidth="1"/>
    <col min="7944" max="7944" width="27.5703125" style="15" customWidth="1"/>
    <col min="7945" max="8191" width="9.140625" style="15"/>
    <col min="8192" max="8192" width="41.42578125" style="15" customWidth="1"/>
    <col min="8193" max="8194" width="15.7109375" style="15" bestFit="1" customWidth="1"/>
    <col min="8195" max="8195" width="15.85546875" style="15" customWidth="1"/>
    <col min="8196" max="8196" width="16.5703125" style="15" bestFit="1" customWidth="1"/>
    <col min="8197" max="8197" width="15.85546875" style="15" customWidth="1"/>
    <col min="8198" max="8198" width="14.5703125" style="15" customWidth="1"/>
    <col min="8199" max="8199" width="13.85546875" style="15" customWidth="1"/>
    <col min="8200" max="8200" width="27.5703125" style="15" customWidth="1"/>
    <col min="8201" max="8447" width="9.140625" style="15"/>
    <col min="8448" max="8448" width="41.42578125" style="15" customWidth="1"/>
    <col min="8449" max="8450" width="15.7109375" style="15" bestFit="1" customWidth="1"/>
    <col min="8451" max="8451" width="15.85546875" style="15" customWidth="1"/>
    <col min="8452" max="8452" width="16.5703125" style="15" bestFit="1" customWidth="1"/>
    <col min="8453" max="8453" width="15.85546875" style="15" customWidth="1"/>
    <col min="8454" max="8454" width="14.5703125" style="15" customWidth="1"/>
    <col min="8455" max="8455" width="13.85546875" style="15" customWidth="1"/>
    <col min="8456" max="8456" width="27.5703125" style="15" customWidth="1"/>
    <col min="8457" max="8703" width="9.140625" style="15"/>
    <col min="8704" max="8704" width="41.42578125" style="15" customWidth="1"/>
    <col min="8705" max="8706" width="15.7109375" style="15" bestFit="1" customWidth="1"/>
    <col min="8707" max="8707" width="15.85546875" style="15" customWidth="1"/>
    <col min="8708" max="8708" width="16.5703125" style="15" bestFit="1" customWidth="1"/>
    <col min="8709" max="8709" width="15.85546875" style="15" customWidth="1"/>
    <col min="8710" max="8710" width="14.5703125" style="15" customWidth="1"/>
    <col min="8711" max="8711" width="13.85546875" style="15" customWidth="1"/>
    <col min="8712" max="8712" width="27.5703125" style="15" customWidth="1"/>
    <col min="8713" max="8959" width="9.140625" style="15"/>
    <col min="8960" max="8960" width="41.42578125" style="15" customWidth="1"/>
    <col min="8961" max="8962" width="15.7109375" style="15" bestFit="1" customWidth="1"/>
    <col min="8963" max="8963" width="15.85546875" style="15" customWidth="1"/>
    <col min="8964" max="8964" width="16.5703125" style="15" bestFit="1" customWidth="1"/>
    <col min="8965" max="8965" width="15.85546875" style="15" customWidth="1"/>
    <col min="8966" max="8966" width="14.5703125" style="15" customWidth="1"/>
    <col min="8967" max="8967" width="13.85546875" style="15" customWidth="1"/>
    <col min="8968" max="8968" width="27.5703125" style="15" customWidth="1"/>
    <col min="8969" max="9215" width="9.140625" style="15"/>
    <col min="9216" max="9216" width="41.42578125" style="15" customWidth="1"/>
    <col min="9217" max="9218" width="15.7109375" style="15" bestFit="1" customWidth="1"/>
    <col min="9219" max="9219" width="15.85546875" style="15" customWidth="1"/>
    <col min="9220" max="9220" width="16.5703125" style="15" bestFit="1" customWidth="1"/>
    <col min="9221" max="9221" width="15.85546875" style="15" customWidth="1"/>
    <col min="9222" max="9222" width="14.5703125" style="15" customWidth="1"/>
    <col min="9223" max="9223" width="13.85546875" style="15" customWidth="1"/>
    <col min="9224" max="9224" width="27.5703125" style="15" customWidth="1"/>
    <col min="9225" max="9471" width="9.140625" style="15"/>
    <col min="9472" max="9472" width="41.42578125" style="15" customWidth="1"/>
    <col min="9473" max="9474" width="15.7109375" style="15" bestFit="1" customWidth="1"/>
    <col min="9475" max="9475" width="15.85546875" style="15" customWidth="1"/>
    <col min="9476" max="9476" width="16.5703125" style="15" bestFit="1" customWidth="1"/>
    <col min="9477" max="9477" width="15.85546875" style="15" customWidth="1"/>
    <col min="9478" max="9478" width="14.5703125" style="15" customWidth="1"/>
    <col min="9479" max="9479" width="13.85546875" style="15" customWidth="1"/>
    <col min="9480" max="9480" width="27.5703125" style="15" customWidth="1"/>
    <col min="9481" max="9727" width="9.140625" style="15"/>
    <col min="9728" max="9728" width="41.42578125" style="15" customWidth="1"/>
    <col min="9729" max="9730" width="15.7109375" style="15" bestFit="1" customWidth="1"/>
    <col min="9731" max="9731" width="15.85546875" style="15" customWidth="1"/>
    <col min="9732" max="9732" width="16.5703125" style="15" bestFit="1" customWidth="1"/>
    <col min="9733" max="9733" width="15.85546875" style="15" customWidth="1"/>
    <col min="9734" max="9734" width="14.5703125" style="15" customWidth="1"/>
    <col min="9735" max="9735" width="13.85546875" style="15" customWidth="1"/>
    <col min="9736" max="9736" width="27.5703125" style="15" customWidth="1"/>
    <col min="9737" max="9983" width="9.140625" style="15"/>
    <col min="9984" max="9984" width="41.42578125" style="15" customWidth="1"/>
    <col min="9985" max="9986" width="15.7109375" style="15" bestFit="1" customWidth="1"/>
    <col min="9987" max="9987" width="15.85546875" style="15" customWidth="1"/>
    <col min="9988" max="9988" width="16.5703125" style="15" bestFit="1" customWidth="1"/>
    <col min="9989" max="9989" width="15.85546875" style="15" customWidth="1"/>
    <col min="9990" max="9990" width="14.5703125" style="15" customWidth="1"/>
    <col min="9991" max="9991" width="13.85546875" style="15" customWidth="1"/>
    <col min="9992" max="9992" width="27.5703125" style="15" customWidth="1"/>
    <col min="9993" max="10239" width="9.140625" style="15"/>
    <col min="10240" max="10240" width="41.42578125" style="15" customWidth="1"/>
    <col min="10241" max="10242" width="15.7109375" style="15" bestFit="1" customWidth="1"/>
    <col min="10243" max="10243" width="15.85546875" style="15" customWidth="1"/>
    <col min="10244" max="10244" width="16.5703125" style="15" bestFit="1" customWidth="1"/>
    <col min="10245" max="10245" width="15.85546875" style="15" customWidth="1"/>
    <col min="10246" max="10246" width="14.5703125" style="15" customWidth="1"/>
    <col min="10247" max="10247" width="13.85546875" style="15" customWidth="1"/>
    <col min="10248" max="10248" width="27.5703125" style="15" customWidth="1"/>
    <col min="10249" max="10495" width="9.140625" style="15"/>
    <col min="10496" max="10496" width="41.42578125" style="15" customWidth="1"/>
    <col min="10497" max="10498" width="15.7109375" style="15" bestFit="1" customWidth="1"/>
    <col min="10499" max="10499" width="15.85546875" style="15" customWidth="1"/>
    <col min="10500" max="10500" width="16.5703125" style="15" bestFit="1" customWidth="1"/>
    <col min="10501" max="10501" width="15.85546875" style="15" customWidth="1"/>
    <col min="10502" max="10502" width="14.5703125" style="15" customWidth="1"/>
    <col min="10503" max="10503" width="13.85546875" style="15" customWidth="1"/>
    <col min="10504" max="10504" width="27.5703125" style="15" customWidth="1"/>
    <col min="10505" max="10751" width="9.140625" style="15"/>
    <col min="10752" max="10752" width="41.42578125" style="15" customWidth="1"/>
    <col min="10753" max="10754" width="15.7109375" style="15" bestFit="1" customWidth="1"/>
    <col min="10755" max="10755" width="15.85546875" style="15" customWidth="1"/>
    <col min="10756" max="10756" width="16.5703125" style="15" bestFit="1" customWidth="1"/>
    <col min="10757" max="10757" width="15.85546875" style="15" customWidth="1"/>
    <col min="10758" max="10758" width="14.5703125" style="15" customWidth="1"/>
    <col min="10759" max="10759" width="13.85546875" style="15" customWidth="1"/>
    <col min="10760" max="10760" width="27.5703125" style="15" customWidth="1"/>
    <col min="10761" max="11007" width="9.140625" style="15"/>
    <col min="11008" max="11008" width="41.42578125" style="15" customWidth="1"/>
    <col min="11009" max="11010" width="15.7109375" style="15" bestFit="1" customWidth="1"/>
    <col min="11011" max="11011" width="15.85546875" style="15" customWidth="1"/>
    <col min="11012" max="11012" width="16.5703125" style="15" bestFit="1" customWidth="1"/>
    <col min="11013" max="11013" width="15.85546875" style="15" customWidth="1"/>
    <col min="11014" max="11014" width="14.5703125" style="15" customWidth="1"/>
    <col min="11015" max="11015" width="13.85546875" style="15" customWidth="1"/>
    <col min="11016" max="11016" width="27.5703125" style="15" customWidth="1"/>
    <col min="11017" max="11263" width="9.140625" style="15"/>
    <col min="11264" max="11264" width="41.42578125" style="15" customWidth="1"/>
    <col min="11265" max="11266" width="15.7109375" style="15" bestFit="1" customWidth="1"/>
    <col min="11267" max="11267" width="15.85546875" style="15" customWidth="1"/>
    <col min="11268" max="11268" width="16.5703125" style="15" bestFit="1" customWidth="1"/>
    <col min="11269" max="11269" width="15.85546875" style="15" customWidth="1"/>
    <col min="11270" max="11270" width="14.5703125" style="15" customWidth="1"/>
    <col min="11271" max="11271" width="13.85546875" style="15" customWidth="1"/>
    <col min="11272" max="11272" width="27.5703125" style="15" customWidth="1"/>
    <col min="11273" max="11519" width="9.140625" style="15"/>
    <col min="11520" max="11520" width="41.42578125" style="15" customWidth="1"/>
    <col min="11521" max="11522" width="15.7109375" style="15" bestFit="1" customWidth="1"/>
    <col min="11523" max="11523" width="15.85546875" style="15" customWidth="1"/>
    <col min="11524" max="11524" width="16.5703125" style="15" bestFit="1" customWidth="1"/>
    <col min="11525" max="11525" width="15.85546875" style="15" customWidth="1"/>
    <col min="11526" max="11526" width="14.5703125" style="15" customWidth="1"/>
    <col min="11527" max="11527" width="13.85546875" style="15" customWidth="1"/>
    <col min="11528" max="11528" width="27.5703125" style="15" customWidth="1"/>
    <col min="11529" max="11775" width="9.140625" style="15"/>
    <col min="11776" max="11776" width="41.42578125" style="15" customWidth="1"/>
    <col min="11777" max="11778" width="15.7109375" style="15" bestFit="1" customWidth="1"/>
    <col min="11779" max="11779" width="15.85546875" style="15" customWidth="1"/>
    <col min="11780" max="11780" width="16.5703125" style="15" bestFit="1" customWidth="1"/>
    <col min="11781" max="11781" width="15.85546875" style="15" customWidth="1"/>
    <col min="11782" max="11782" width="14.5703125" style="15" customWidth="1"/>
    <col min="11783" max="11783" width="13.85546875" style="15" customWidth="1"/>
    <col min="11784" max="11784" width="27.5703125" style="15" customWidth="1"/>
    <col min="11785" max="12031" width="9.140625" style="15"/>
    <col min="12032" max="12032" width="41.42578125" style="15" customWidth="1"/>
    <col min="12033" max="12034" width="15.7109375" style="15" bestFit="1" customWidth="1"/>
    <col min="12035" max="12035" width="15.85546875" style="15" customWidth="1"/>
    <col min="12036" max="12036" width="16.5703125" style="15" bestFit="1" customWidth="1"/>
    <col min="12037" max="12037" width="15.85546875" style="15" customWidth="1"/>
    <col min="12038" max="12038" width="14.5703125" style="15" customWidth="1"/>
    <col min="12039" max="12039" width="13.85546875" style="15" customWidth="1"/>
    <col min="12040" max="12040" width="27.5703125" style="15" customWidth="1"/>
    <col min="12041" max="12287" width="9.140625" style="15"/>
    <col min="12288" max="12288" width="41.42578125" style="15" customWidth="1"/>
    <col min="12289" max="12290" width="15.7109375" style="15" bestFit="1" customWidth="1"/>
    <col min="12291" max="12291" width="15.85546875" style="15" customWidth="1"/>
    <col min="12292" max="12292" width="16.5703125" style="15" bestFit="1" customWidth="1"/>
    <col min="12293" max="12293" width="15.85546875" style="15" customWidth="1"/>
    <col min="12294" max="12294" width="14.5703125" style="15" customWidth="1"/>
    <col min="12295" max="12295" width="13.85546875" style="15" customWidth="1"/>
    <col min="12296" max="12296" width="27.5703125" style="15" customWidth="1"/>
    <col min="12297" max="12543" width="9.140625" style="15"/>
    <col min="12544" max="12544" width="41.42578125" style="15" customWidth="1"/>
    <col min="12545" max="12546" width="15.7109375" style="15" bestFit="1" customWidth="1"/>
    <col min="12547" max="12547" width="15.85546875" style="15" customWidth="1"/>
    <col min="12548" max="12548" width="16.5703125" style="15" bestFit="1" customWidth="1"/>
    <col min="12549" max="12549" width="15.85546875" style="15" customWidth="1"/>
    <col min="12550" max="12550" width="14.5703125" style="15" customWidth="1"/>
    <col min="12551" max="12551" width="13.85546875" style="15" customWidth="1"/>
    <col min="12552" max="12552" width="27.5703125" style="15" customWidth="1"/>
    <col min="12553" max="12799" width="9.140625" style="15"/>
    <col min="12800" max="12800" width="41.42578125" style="15" customWidth="1"/>
    <col min="12801" max="12802" width="15.7109375" style="15" bestFit="1" customWidth="1"/>
    <col min="12803" max="12803" width="15.85546875" style="15" customWidth="1"/>
    <col min="12804" max="12804" width="16.5703125" style="15" bestFit="1" customWidth="1"/>
    <col min="12805" max="12805" width="15.85546875" style="15" customWidth="1"/>
    <col min="12806" max="12806" width="14.5703125" style="15" customWidth="1"/>
    <col min="12807" max="12807" width="13.85546875" style="15" customWidth="1"/>
    <col min="12808" max="12808" width="27.5703125" style="15" customWidth="1"/>
    <col min="12809" max="13055" width="9.140625" style="15"/>
    <col min="13056" max="13056" width="41.42578125" style="15" customWidth="1"/>
    <col min="13057" max="13058" width="15.7109375" style="15" bestFit="1" customWidth="1"/>
    <col min="13059" max="13059" width="15.85546875" style="15" customWidth="1"/>
    <col min="13060" max="13060" width="16.5703125" style="15" bestFit="1" customWidth="1"/>
    <col min="13061" max="13061" width="15.85546875" style="15" customWidth="1"/>
    <col min="13062" max="13062" width="14.5703125" style="15" customWidth="1"/>
    <col min="13063" max="13063" width="13.85546875" style="15" customWidth="1"/>
    <col min="13064" max="13064" width="27.5703125" style="15" customWidth="1"/>
    <col min="13065" max="13311" width="9.140625" style="15"/>
    <col min="13312" max="13312" width="41.42578125" style="15" customWidth="1"/>
    <col min="13313" max="13314" width="15.7109375" style="15" bestFit="1" customWidth="1"/>
    <col min="13315" max="13315" width="15.85546875" style="15" customWidth="1"/>
    <col min="13316" max="13316" width="16.5703125" style="15" bestFit="1" customWidth="1"/>
    <col min="13317" max="13317" width="15.85546875" style="15" customWidth="1"/>
    <col min="13318" max="13318" width="14.5703125" style="15" customWidth="1"/>
    <col min="13319" max="13319" width="13.85546875" style="15" customWidth="1"/>
    <col min="13320" max="13320" width="27.5703125" style="15" customWidth="1"/>
    <col min="13321" max="13567" width="9.140625" style="15"/>
    <col min="13568" max="13568" width="41.42578125" style="15" customWidth="1"/>
    <col min="13569" max="13570" width="15.7109375" style="15" bestFit="1" customWidth="1"/>
    <col min="13571" max="13571" width="15.85546875" style="15" customWidth="1"/>
    <col min="13572" max="13572" width="16.5703125" style="15" bestFit="1" customWidth="1"/>
    <col min="13573" max="13573" width="15.85546875" style="15" customWidth="1"/>
    <col min="13574" max="13574" width="14.5703125" style="15" customWidth="1"/>
    <col min="13575" max="13575" width="13.85546875" style="15" customWidth="1"/>
    <col min="13576" max="13576" width="27.5703125" style="15" customWidth="1"/>
    <col min="13577" max="13823" width="9.140625" style="15"/>
    <col min="13824" max="13824" width="41.42578125" style="15" customWidth="1"/>
    <col min="13825" max="13826" width="15.7109375" style="15" bestFit="1" customWidth="1"/>
    <col min="13827" max="13827" width="15.85546875" style="15" customWidth="1"/>
    <col min="13828" max="13828" width="16.5703125" style="15" bestFit="1" customWidth="1"/>
    <col min="13829" max="13829" width="15.85546875" style="15" customWidth="1"/>
    <col min="13830" max="13830" width="14.5703125" style="15" customWidth="1"/>
    <col min="13831" max="13831" width="13.85546875" style="15" customWidth="1"/>
    <col min="13832" max="13832" width="27.5703125" style="15" customWidth="1"/>
    <col min="13833" max="14079" width="9.140625" style="15"/>
    <col min="14080" max="14080" width="41.42578125" style="15" customWidth="1"/>
    <col min="14081" max="14082" width="15.7109375" style="15" bestFit="1" customWidth="1"/>
    <col min="14083" max="14083" width="15.85546875" style="15" customWidth="1"/>
    <col min="14084" max="14084" width="16.5703125" style="15" bestFit="1" customWidth="1"/>
    <col min="14085" max="14085" width="15.85546875" style="15" customWidth="1"/>
    <col min="14086" max="14086" width="14.5703125" style="15" customWidth="1"/>
    <col min="14087" max="14087" width="13.85546875" style="15" customWidth="1"/>
    <col min="14088" max="14088" width="27.5703125" style="15" customWidth="1"/>
    <col min="14089" max="14335" width="9.140625" style="15"/>
    <col min="14336" max="14336" width="41.42578125" style="15" customWidth="1"/>
    <col min="14337" max="14338" width="15.7109375" style="15" bestFit="1" customWidth="1"/>
    <col min="14339" max="14339" width="15.85546875" style="15" customWidth="1"/>
    <col min="14340" max="14340" width="16.5703125" style="15" bestFit="1" customWidth="1"/>
    <col min="14341" max="14341" width="15.85546875" style="15" customWidth="1"/>
    <col min="14342" max="14342" width="14.5703125" style="15" customWidth="1"/>
    <col min="14343" max="14343" width="13.85546875" style="15" customWidth="1"/>
    <col min="14344" max="14344" width="27.5703125" style="15" customWidth="1"/>
    <col min="14345" max="14591" width="9.140625" style="15"/>
    <col min="14592" max="14592" width="41.42578125" style="15" customWidth="1"/>
    <col min="14593" max="14594" width="15.7109375" style="15" bestFit="1" customWidth="1"/>
    <col min="14595" max="14595" width="15.85546875" style="15" customWidth="1"/>
    <col min="14596" max="14596" width="16.5703125" style="15" bestFit="1" customWidth="1"/>
    <col min="14597" max="14597" width="15.85546875" style="15" customWidth="1"/>
    <col min="14598" max="14598" width="14.5703125" style="15" customWidth="1"/>
    <col min="14599" max="14599" width="13.85546875" style="15" customWidth="1"/>
    <col min="14600" max="14600" width="27.5703125" style="15" customWidth="1"/>
    <col min="14601" max="14847" width="9.140625" style="15"/>
    <col min="14848" max="14848" width="41.42578125" style="15" customWidth="1"/>
    <col min="14849" max="14850" width="15.7109375" style="15" bestFit="1" customWidth="1"/>
    <col min="14851" max="14851" width="15.85546875" style="15" customWidth="1"/>
    <col min="14852" max="14852" width="16.5703125" style="15" bestFit="1" customWidth="1"/>
    <col min="14853" max="14853" width="15.85546875" style="15" customWidth="1"/>
    <col min="14854" max="14854" width="14.5703125" style="15" customWidth="1"/>
    <col min="14855" max="14855" width="13.85546875" style="15" customWidth="1"/>
    <col min="14856" max="14856" width="27.5703125" style="15" customWidth="1"/>
    <col min="14857" max="15103" width="9.140625" style="15"/>
    <col min="15104" max="15104" width="41.42578125" style="15" customWidth="1"/>
    <col min="15105" max="15106" width="15.7109375" style="15" bestFit="1" customWidth="1"/>
    <col min="15107" max="15107" width="15.85546875" style="15" customWidth="1"/>
    <col min="15108" max="15108" width="16.5703125" style="15" bestFit="1" customWidth="1"/>
    <col min="15109" max="15109" width="15.85546875" style="15" customWidth="1"/>
    <col min="15110" max="15110" width="14.5703125" style="15" customWidth="1"/>
    <col min="15111" max="15111" width="13.85546875" style="15" customWidth="1"/>
    <col min="15112" max="15112" width="27.5703125" style="15" customWidth="1"/>
    <col min="15113" max="15359" width="9.140625" style="15"/>
    <col min="15360" max="15360" width="41.42578125" style="15" customWidth="1"/>
    <col min="15361" max="15362" width="15.7109375" style="15" bestFit="1" customWidth="1"/>
    <col min="15363" max="15363" width="15.85546875" style="15" customWidth="1"/>
    <col min="15364" max="15364" width="16.5703125" style="15" bestFit="1" customWidth="1"/>
    <col min="15365" max="15365" width="15.85546875" style="15" customWidth="1"/>
    <col min="15366" max="15366" width="14.5703125" style="15" customWidth="1"/>
    <col min="15367" max="15367" width="13.85546875" style="15" customWidth="1"/>
    <col min="15368" max="15368" width="27.5703125" style="15" customWidth="1"/>
    <col min="15369" max="15615" width="9.140625" style="15"/>
    <col min="15616" max="15616" width="41.42578125" style="15" customWidth="1"/>
    <col min="15617" max="15618" width="15.7109375" style="15" bestFit="1" customWidth="1"/>
    <col min="15619" max="15619" width="15.85546875" style="15" customWidth="1"/>
    <col min="15620" max="15620" width="16.5703125" style="15" bestFit="1" customWidth="1"/>
    <col min="15621" max="15621" width="15.85546875" style="15" customWidth="1"/>
    <col min="15622" max="15622" width="14.5703125" style="15" customWidth="1"/>
    <col min="15623" max="15623" width="13.85546875" style="15" customWidth="1"/>
    <col min="15624" max="15624" width="27.5703125" style="15" customWidth="1"/>
    <col min="15625" max="15871" width="9.140625" style="15"/>
    <col min="15872" max="15872" width="41.42578125" style="15" customWidth="1"/>
    <col min="15873" max="15874" width="15.7109375" style="15" bestFit="1" customWidth="1"/>
    <col min="15875" max="15875" width="15.85546875" style="15" customWidth="1"/>
    <col min="15876" max="15876" width="16.5703125" style="15" bestFit="1" customWidth="1"/>
    <col min="15877" max="15877" width="15.85546875" style="15" customWidth="1"/>
    <col min="15878" max="15878" width="14.5703125" style="15" customWidth="1"/>
    <col min="15879" max="15879" width="13.85546875" style="15" customWidth="1"/>
    <col min="15880" max="15880" width="27.5703125" style="15" customWidth="1"/>
    <col min="15881" max="16127" width="9.140625" style="15"/>
    <col min="16128" max="16128" width="41.42578125" style="15" customWidth="1"/>
    <col min="16129" max="16130" width="15.7109375" style="15" bestFit="1" customWidth="1"/>
    <col min="16131" max="16131" width="15.85546875" style="15" customWidth="1"/>
    <col min="16132" max="16132" width="16.5703125" style="15" bestFit="1" customWidth="1"/>
    <col min="16133" max="16133" width="15.85546875" style="15" customWidth="1"/>
    <col min="16134" max="16134" width="14.5703125" style="15" customWidth="1"/>
    <col min="16135" max="16135" width="13.85546875" style="15" customWidth="1"/>
    <col min="16136" max="16136" width="27.5703125" style="15" customWidth="1"/>
    <col min="16137" max="16384" width="9.140625" style="15"/>
  </cols>
  <sheetData>
    <row r="1" spans="1:11" s="21" customFormat="1" ht="21" thickBot="1">
      <c r="A1" s="115" t="s">
        <v>55</v>
      </c>
      <c r="B1" s="116"/>
      <c r="C1" s="116"/>
      <c r="D1" s="116"/>
      <c r="E1" s="116"/>
      <c r="F1" s="116"/>
      <c r="G1" s="117"/>
      <c r="H1" s="117"/>
      <c r="I1" s="118"/>
      <c r="J1" s="20"/>
      <c r="K1" s="104"/>
    </row>
    <row r="2" spans="1:11" s="23" customFormat="1" ht="15.75" thickBot="1">
      <c r="A2" s="22"/>
      <c r="B2" s="140" t="s">
        <v>14</v>
      </c>
      <c r="C2" s="141"/>
      <c r="D2" s="142"/>
      <c r="E2" s="143" t="s">
        <v>15</v>
      </c>
      <c r="F2" s="143"/>
      <c r="G2" s="144" t="s">
        <v>16</v>
      </c>
      <c r="H2" s="145"/>
      <c r="I2" s="146"/>
      <c r="J2" s="145" t="s">
        <v>17</v>
      </c>
      <c r="K2" s="146"/>
    </row>
    <row r="3" spans="1:11" s="23" customFormat="1" ht="47.25">
      <c r="A3" s="24" t="s">
        <v>18</v>
      </c>
      <c r="B3" s="25" t="s">
        <v>19</v>
      </c>
      <c r="C3" s="26" t="s">
        <v>20</v>
      </c>
      <c r="D3" s="27" t="s">
        <v>21</v>
      </c>
      <c r="E3" s="114" t="s">
        <v>22</v>
      </c>
      <c r="F3" s="19" t="s">
        <v>23</v>
      </c>
      <c r="G3" s="28" t="s">
        <v>24</v>
      </c>
      <c r="H3" s="29" t="s">
        <v>25</v>
      </c>
      <c r="I3" s="30" t="s">
        <v>26</v>
      </c>
      <c r="J3" s="102" t="s">
        <v>27</v>
      </c>
      <c r="K3" s="30" t="s">
        <v>28</v>
      </c>
    </row>
    <row r="4" spans="1:11" s="9" customFormat="1" ht="15.75">
      <c r="A4" s="31" t="s">
        <v>29</v>
      </c>
      <c r="B4" s="2">
        <v>0</v>
      </c>
      <c r="C4" s="3">
        <v>20</v>
      </c>
      <c r="D4" s="4">
        <v>0</v>
      </c>
      <c r="E4" s="18">
        <f>'2023Costs'!C5</f>
        <v>13000</v>
      </c>
      <c r="F4" s="34">
        <f>E4*D4*B4</f>
        <v>0</v>
      </c>
      <c r="G4" s="53">
        <v>14</v>
      </c>
      <c r="H4" s="57">
        <f>B4*C4*G4</f>
        <v>0</v>
      </c>
      <c r="I4" s="58">
        <f>D4*H4</f>
        <v>0</v>
      </c>
      <c r="J4" s="103">
        <v>1</v>
      </c>
      <c r="K4" s="58">
        <f>I4*J4</f>
        <v>0</v>
      </c>
    </row>
    <row r="5" spans="1:11" s="9" customFormat="1" ht="15.75">
      <c r="A5" s="31" t="s">
        <v>30</v>
      </c>
      <c r="B5" s="2">
        <v>0</v>
      </c>
      <c r="C5" s="3">
        <v>20</v>
      </c>
      <c r="D5" s="4">
        <v>0</v>
      </c>
      <c r="E5" s="18">
        <f>'2023Costs'!C8</f>
        <v>13500</v>
      </c>
      <c r="F5" s="34">
        <f t="shared" ref="F5:F22" si="0">E5*D5*B5</f>
        <v>0</v>
      </c>
      <c r="G5" s="53">
        <v>14</v>
      </c>
      <c r="H5" s="57">
        <f t="shared" ref="H5:H21" si="1">B5*C5*G5</f>
        <v>0</v>
      </c>
      <c r="I5" s="58">
        <f t="shared" ref="I5:I20" si="2">D5*H5</f>
        <v>0</v>
      </c>
      <c r="J5" s="103">
        <v>1</v>
      </c>
      <c r="K5" s="58">
        <f t="shared" ref="K5:K16" si="3">I5*J5</f>
        <v>0</v>
      </c>
    </row>
    <row r="6" spans="1:11" s="9" customFormat="1" ht="15.75">
      <c r="A6" s="31" t="s">
        <v>31</v>
      </c>
      <c r="B6" s="2">
        <v>0</v>
      </c>
      <c r="C6" s="3">
        <v>20</v>
      </c>
      <c r="D6" s="4">
        <v>0</v>
      </c>
      <c r="E6" s="18">
        <f>'2023Costs'!C6</f>
        <v>11000</v>
      </c>
      <c r="F6" s="34">
        <f t="shared" si="0"/>
        <v>0</v>
      </c>
      <c r="G6" s="53">
        <v>14</v>
      </c>
      <c r="H6" s="57">
        <f t="shared" si="1"/>
        <v>0</v>
      </c>
      <c r="I6" s="58">
        <f t="shared" si="2"/>
        <v>0</v>
      </c>
      <c r="J6" s="103">
        <v>1</v>
      </c>
      <c r="K6" s="58">
        <f t="shared" si="3"/>
        <v>0</v>
      </c>
    </row>
    <row r="7" spans="1:11" s="9" customFormat="1" ht="15.75">
      <c r="A7" s="31" t="s">
        <v>32</v>
      </c>
      <c r="B7" s="2">
        <v>0</v>
      </c>
      <c r="C7" s="3">
        <v>2</v>
      </c>
      <c r="D7" s="4">
        <v>0</v>
      </c>
      <c r="E7" s="18">
        <f>'2023Costs'!D73</f>
        <v>1370</v>
      </c>
      <c r="F7" s="34">
        <f t="shared" si="0"/>
        <v>0</v>
      </c>
      <c r="G7" s="53">
        <v>14</v>
      </c>
      <c r="H7" s="57">
        <f t="shared" si="1"/>
        <v>0</v>
      </c>
      <c r="I7" s="58">
        <f t="shared" si="2"/>
        <v>0</v>
      </c>
      <c r="J7" s="103">
        <v>1</v>
      </c>
      <c r="K7" s="58">
        <f t="shared" si="3"/>
        <v>0</v>
      </c>
    </row>
    <row r="8" spans="1:11" s="9" customFormat="1" ht="15.75">
      <c r="A8" s="31" t="s">
        <v>33</v>
      </c>
      <c r="B8" s="2">
        <v>0</v>
      </c>
      <c r="C8" s="3">
        <v>3</v>
      </c>
      <c r="D8" s="4">
        <v>0</v>
      </c>
      <c r="E8" s="18">
        <f>'2023Costs'!D67</f>
        <v>2845</v>
      </c>
      <c r="F8" s="34">
        <f t="shared" si="0"/>
        <v>0</v>
      </c>
      <c r="G8" s="53">
        <v>14</v>
      </c>
      <c r="H8" s="57">
        <f t="shared" si="1"/>
        <v>0</v>
      </c>
      <c r="I8" s="58">
        <f t="shared" si="2"/>
        <v>0</v>
      </c>
      <c r="J8" s="103">
        <v>1</v>
      </c>
      <c r="K8" s="58">
        <f t="shared" si="3"/>
        <v>0</v>
      </c>
    </row>
    <row r="9" spans="1:11" s="9" customFormat="1" ht="15.75">
      <c r="A9" s="31" t="s">
        <v>34</v>
      </c>
      <c r="B9" s="2">
        <v>0</v>
      </c>
      <c r="C9" s="3">
        <v>1</v>
      </c>
      <c r="D9" s="4">
        <v>0</v>
      </c>
      <c r="E9" s="18">
        <f>'2023Costs'!D69</f>
        <v>2100</v>
      </c>
      <c r="F9" s="34">
        <f t="shared" si="0"/>
        <v>0</v>
      </c>
      <c r="G9" s="53">
        <v>14</v>
      </c>
      <c r="H9" s="57">
        <f t="shared" si="1"/>
        <v>0</v>
      </c>
      <c r="I9" s="58">
        <f t="shared" si="2"/>
        <v>0</v>
      </c>
      <c r="J9" s="103">
        <v>1</v>
      </c>
      <c r="K9" s="58">
        <f t="shared" si="3"/>
        <v>0</v>
      </c>
    </row>
    <row r="10" spans="1:11" s="9" customFormat="1" ht="15.75">
      <c r="A10" s="31" t="s">
        <v>35</v>
      </c>
      <c r="B10" s="2">
        <v>0</v>
      </c>
      <c r="C10" s="3">
        <v>1</v>
      </c>
      <c r="D10" s="4">
        <v>0</v>
      </c>
      <c r="E10" s="18">
        <f>'2023Costs'!D72</f>
        <v>2900</v>
      </c>
      <c r="F10" s="34">
        <f t="shared" si="0"/>
        <v>0</v>
      </c>
      <c r="G10" s="53">
        <v>14</v>
      </c>
      <c r="H10" s="57">
        <f t="shared" si="1"/>
        <v>0</v>
      </c>
      <c r="I10" s="58">
        <f t="shared" si="2"/>
        <v>0</v>
      </c>
      <c r="J10" s="103">
        <v>1</v>
      </c>
      <c r="K10" s="58">
        <f t="shared" si="3"/>
        <v>0</v>
      </c>
    </row>
    <row r="11" spans="1:11" s="9" customFormat="1" ht="15.75">
      <c r="A11" s="31" t="s">
        <v>36</v>
      </c>
      <c r="B11" s="2">
        <v>0</v>
      </c>
      <c r="C11" s="3">
        <v>1</v>
      </c>
      <c r="D11" s="4">
        <v>0</v>
      </c>
      <c r="E11" s="8">
        <f>'2023Costs'!D94*G11</f>
        <v>51000</v>
      </c>
      <c r="F11" s="34">
        <f t="shared" si="0"/>
        <v>0</v>
      </c>
      <c r="G11" s="53">
        <v>6</v>
      </c>
      <c r="H11" s="57">
        <f t="shared" si="1"/>
        <v>0</v>
      </c>
      <c r="I11" s="58">
        <f t="shared" si="2"/>
        <v>0</v>
      </c>
      <c r="J11" s="103">
        <v>1</v>
      </c>
      <c r="K11" s="58">
        <f t="shared" si="3"/>
        <v>0</v>
      </c>
    </row>
    <row r="12" spans="1:11" s="9" customFormat="1" ht="15.75">
      <c r="A12" s="31" t="s">
        <v>37</v>
      </c>
      <c r="B12" s="2">
        <v>0</v>
      </c>
      <c r="C12" s="3">
        <v>1</v>
      </c>
      <c r="D12" s="4">
        <v>0</v>
      </c>
      <c r="E12" s="8">
        <f>'2023Costs'!D97*G12</f>
        <v>7200</v>
      </c>
      <c r="F12" s="34">
        <f t="shared" si="0"/>
        <v>0</v>
      </c>
      <c r="G12" s="53">
        <v>6</v>
      </c>
      <c r="H12" s="57">
        <f t="shared" si="1"/>
        <v>0</v>
      </c>
      <c r="I12" s="58">
        <f t="shared" si="2"/>
        <v>0</v>
      </c>
      <c r="J12" s="103">
        <v>1</v>
      </c>
      <c r="K12" s="58">
        <f t="shared" si="3"/>
        <v>0</v>
      </c>
    </row>
    <row r="13" spans="1:11" s="9" customFormat="1" ht="15.75">
      <c r="A13" s="31" t="s">
        <v>38</v>
      </c>
      <c r="B13" s="2">
        <v>0</v>
      </c>
      <c r="C13" s="3">
        <v>1</v>
      </c>
      <c r="D13" s="4">
        <v>0</v>
      </c>
      <c r="E13" s="8">
        <f>'2023Costs'!D85*G13</f>
        <v>29400</v>
      </c>
      <c r="F13" s="34">
        <f t="shared" si="0"/>
        <v>0</v>
      </c>
      <c r="G13" s="53">
        <v>6</v>
      </c>
      <c r="H13" s="57">
        <f t="shared" si="1"/>
        <v>0</v>
      </c>
      <c r="I13" s="58">
        <f t="shared" si="2"/>
        <v>0</v>
      </c>
      <c r="J13" s="103">
        <v>1</v>
      </c>
      <c r="K13" s="58">
        <f t="shared" si="3"/>
        <v>0</v>
      </c>
    </row>
    <row r="14" spans="1:11" s="9" customFormat="1" ht="15.75">
      <c r="A14" s="31" t="s">
        <v>39</v>
      </c>
      <c r="B14" s="2">
        <v>0</v>
      </c>
      <c r="C14" s="3">
        <v>1</v>
      </c>
      <c r="D14" s="4">
        <v>0</v>
      </c>
      <c r="E14" s="8">
        <f>'2023Costs'!D86*G14</f>
        <v>12600</v>
      </c>
      <c r="F14" s="34">
        <f t="shared" si="0"/>
        <v>0</v>
      </c>
      <c r="G14" s="53">
        <v>6</v>
      </c>
      <c r="H14" s="57">
        <f t="shared" si="1"/>
        <v>0</v>
      </c>
      <c r="I14" s="58">
        <f t="shared" si="2"/>
        <v>0</v>
      </c>
      <c r="J14" s="103">
        <v>1</v>
      </c>
      <c r="K14" s="58">
        <f t="shared" si="3"/>
        <v>0</v>
      </c>
    </row>
    <row r="15" spans="1:11" s="9" customFormat="1" ht="15.75">
      <c r="A15" s="31" t="s">
        <v>40</v>
      </c>
      <c r="B15" s="2">
        <v>0</v>
      </c>
      <c r="C15" s="3">
        <v>1</v>
      </c>
      <c r="D15" s="4">
        <v>0</v>
      </c>
      <c r="E15" s="8">
        <f>'2023Costs'!D87*G15</f>
        <v>7200</v>
      </c>
      <c r="F15" s="34">
        <f t="shared" si="0"/>
        <v>0</v>
      </c>
      <c r="G15" s="53">
        <v>6</v>
      </c>
      <c r="H15" s="57">
        <f t="shared" si="1"/>
        <v>0</v>
      </c>
      <c r="I15" s="58">
        <f t="shared" si="2"/>
        <v>0</v>
      </c>
      <c r="J15" s="103">
        <v>1</v>
      </c>
      <c r="K15" s="58">
        <f t="shared" si="3"/>
        <v>0</v>
      </c>
    </row>
    <row r="16" spans="1:11" s="9" customFormat="1" ht="15.75">
      <c r="A16" s="31" t="s">
        <v>41</v>
      </c>
      <c r="B16" s="2">
        <v>0</v>
      </c>
      <c r="C16" s="3">
        <v>1</v>
      </c>
      <c r="D16" s="4">
        <v>0</v>
      </c>
      <c r="E16" s="18">
        <f>'2023Costs'!C16</f>
        <v>990</v>
      </c>
      <c r="F16" s="34">
        <f t="shared" si="0"/>
        <v>0</v>
      </c>
      <c r="G16" s="53">
        <v>14</v>
      </c>
      <c r="H16" s="57">
        <f t="shared" si="1"/>
        <v>0</v>
      </c>
      <c r="I16" s="58">
        <f t="shared" si="2"/>
        <v>0</v>
      </c>
      <c r="J16" s="103">
        <v>1</v>
      </c>
      <c r="K16" s="58">
        <f t="shared" si="3"/>
        <v>0</v>
      </c>
    </row>
    <row r="17" spans="1:11" s="9" customFormat="1" ht="15.75">
      <c r="A17" s="31" t="s">
        <v>42</v>
      </c>
      <c r="B17" s="2">
        <v>0</v>
      </c>
      <c r="C17" s="3">
        <v>1</v>
      </c>
      <c r="D17" s="4">
        <v>0</v>
      </c>
      <c r="E17" s="18">
        <f>'2023Costs'!D17</f>
        <v>800</v>
      </c>
      <c r="F17" s="36">
        <f t="shared" si="0"/>
        <v>0</v>
      </c>
      <c r="G17" s="54">
        <v>14</v>
      </c>
      <c r="H17" s="57">
        <f t="shared" si="1"/>
        <v>0</v>
      </c>
      <c r="I17" s="58">
        <f t="shared" si="2"/>
        <v>0</v>
      </c>
      <c r="J17" s="103">
        <v>1</v>
      </c>
      <c r="K17" s="58">
        <f>I17*J17</f>
        <v>0</v>
      </c>
    </row>
    <row r="18" spans="1:11" s="9" customFormat="1">
      <c r="A18" s="112" t="s">
        <v>44</v>
      </c>
      <c r="B18" s="2">
        <v>0</v>
      </c>
      <c r="C18" s="3">
        <v>0</v>
      </c>
      <c r="D18" s="5">
        <v>0</v>
      </c>
      <c r="E18" s="10">
        <v>0</v>
      </c>
      <c r="F18" s="36">
        <f t="shared" si="0"/>
        <v>0</v>
      </c>
      <c r="G18" s="54">
        <v>0</v>
      </c>
      <c r="H18" s="57">
        <f t="shared" si="1"/>
        <v>0</v>
      </c>
      <c r="I18" s="58">
        <f t="shared" si="2"/>
        <v>0</v>
      </c>
      <c r="J18" s="103">
        <v>1</v>
      </c>
      <c r="K18" s="58">
        <f t="shared" ref="K18:K21" si="4">I18*J18</f>
        <v>0</v>
      </c>
    </row>
    <row r="19" spans="1:11" s="9" customFormat="1">
      <c r="A19" s="113" t="s">
        <v>44</v>
      </c>
      <c r="B19" s="6">
        <v>0</v>
      </c>
      <c r="C19" s="3">
        <v>0</v>
      </c>
      <c r="D19" s="7">
        <v>0</v>
      </c>
      <c r="E19" s="10">
        <v>0</v>
      </c>
      <c r="F19" s="36">
        <f t="shared" si="0"/>
        <v>0</v>
      </c>
      <c r="G19" s="54">
        <v>0</v>
      </c>
      <c r="H19" s="57">
        <f t="shared" si="1"/>
        <v>0</v>
      </c>
      <c r="I19" s="58">
        <f t="shared" si="2"/>
        <v>0</v>
      </c>
      <c r="J19" s="103">
        <v>1</v>
      </c>
      <c r="K19" s="58">
        <f t="shared" si="4"/>
        <v>0</v>
      </c>
    </row>
    <row r="20" spans="1:11" s="9" customFormat="1">
      <c r="A20" s="113" t="s">
        <v>45</v>
      </c>
      <c r="B20" s="6">
        <v>0</v>
      </c>
      <c r="C20" s="3">
        <v>0</v>
      </c>
      <c r="D20" s="7">
        <v>0</v>
      </c>
      <c r="E20" s="10">
        <v>0</v>
      </c>
      <c r="F20" s="36">
        <f t="shared" si="0"/>
        <v>0</v>
      </c>
      <c r="G20" s="55">
        <v>0</v>
      </c>
      <c r="H20" s="57">
        <f t="shared" si="1"/>
        <v>0</v>
      </c>
      <c r="I20" s="58">
        <f t="shared" si="2"/>
        <v>0</v>
      </c>
      <c r="J20" s="103">
        <v>1</v>
      </c>
      <c r="K20" s="58">
        <f t="shared" si="4"/>
        <v>0</v>
      </c>
    </row>
    <row r="21" spans="1:11" s="9" customFormat="1">
      <c r="A21" s="113" t="s">
        <v>45</v>
      </c>
      <c r="B21" s="6">
        <v>0</v>
      </c>
      <c r="C21" s="3">
        <v>0</v>
      </c>
      <c r="D21" s="7">
        <v>0</v>
      </c>
      <c r="E21" s="10">
        <v>0</v>
      </c>
      <c r="F21" s="36">
        <f t="shared" si="0"/>
        <v>0</v>
      </c>
      <c r="G21" s="55">
        <v>0</v>
      </c>
      <c r="H21" s="57">
        <f t="shared" si="1"/>
        <v>0</v>
      </c>
      <c r="I21" s="58">
        <f>D21*H21</f>
        <v>0</v>
      </c>
      <c r="J21" s="103">
        <v>1</v>
      </c>
      <c r="K21" s="58">
        <f t="shared" si="4"/>
        <v>0</v>
      </c>
    </row>
    <row r="22" spans="1:11" s="9" customFormat="1">
      <c r="A22" s="125" t="s">
        <v>46</v>
      </c>
      <c r="B22" s="2">
        <v>0</v>
      </c>
      <c r="C22" s="100"/>
      <c r="D22" s="5">
        <v>0</v>
      </c>
      <c r="E22" s="10">
        <v>0</v>
      </c>
      <c r="F22" s="36">
        <f t="shared" si="0"/>
        <v>0</v>
      </c>
      <c r="G22" s="47"/>
      <c r="H22" s="48"/>
      <c r="I22" s="49"/>
      <c r="J22" s="48"/>
      <c r="K22" s="49"/>
    </row>
    <row r="23" spans="1:11" s="9" customFormat="1" ht="15.75" thickBot="1">
      <c r="A23" s="126" t="s">
        <v>47</v>
      </c>
      <c r="B23" s="1">
        <f>B4*C4+B5*C5+B6*C6+B7*C7+B8*C8+B9*C9+B10*C10+B11*C11+B13*C13+B14*C14+B15*C15+B16*C16+B17*C17+B12*C12+B18*C18+B19*C19+B20*C20+B21*C21+B22*C22</f>
        <v>0</v>
      </c>
      <c r="C23" s="56"/>
      <c r="D23" s="38"/>
      <c r="E23" s="124">
        <v>200</v>
      </c>
      <c r="F23" s="35">
        <f>E23*B23</f>
        <v>0</v>
      </c>
      <c r="G23" s="50"/>
      <c r="H23" s="51"/>
      <c r="I23" s="52"/>
      <c r="J23" s="105"/>
      <c r="K23" s="107"/>
    </row>
    <row r="24" spans="1:11" s="45" customFormat="1" ht="15.75" thickTop="1">
      <c r="A24" s="32" t="s">
        <v>48</v>
      </c>
      <c r="B24" s="39"/>
      <c r="C24" s="40"/>
      <c r="D24" s="41"/>
      <c r="E24" s="42"/>
      <c r="F24" s="37">
        <f>SUM(F4:F23)</f>
        <v>0</v>
      </c>
      <c r="G24" s="43"/>
      <c r="H24" s="44">
        <f>SUM(H4:H23)</f>
        <v>0</v>
      </c>
      <c r="I24" s="106">
        <f>SUM(I4:I23)</f>
        <v>0</v>
      </c>
      <c r="J24" s="106"/>
      <c r="K24" s="101">
        <f t="shared" ref="K24" si="5">SUM(K4:K23)</f>
        <v>0</v>
      </c>
    </row>
    <row r="25" spans="1:11" s="11" customFormat="1">
      <c r="A25" s="17"/>
      <c r="B25" s="17"/>
      <c r="E25" s="12"/>
      <c r="F25" s="12"/>
      <c r="I25" s="13"/>
      <c r="J25" s="45"/>
      <c r="K25" s="46"/>
    </row>
    <row r="26" spans="1:11" s="11" customFormat="1" ht="16.5" thickBot="1">
      <c r="A26" s="33" t="s">
        <v>56</v>
      </c>
      <c r="B26" s="17"/>
      <c r="E26" s="12"/>
      <c r="F26" s="12"/>
      <c r="I26" s="13"/>
      <c r="J26" s="14"/>
    </row>
    <row r="27" spans="1:11" s="61" customFormat="1" ht="24.75" customHeight="1" thickBot="1">
      <c r="A27" s="119" t="s">
        <v>50</v>
      </c>
      <c r="B27" s="60">
        <f>I24</f>
        <v>0</v>
      </c>
      <c r="E27" s="62"/>
      <c r="F27" s="62"/>
      <c r="I27" s="63"/>
      <c r="J27" s="14"/>
      <c r="K27" s="11"/>
    </row>
    <row r="28" spans="1:11" s="61" customFormat="1" ht="29.25" thickBot="1">
      <c r="A28" s="120" t="s">
        <v>51</v>
      </c>
      <c r="B28" s="66">
        <f>F24</f>
        <v>0</v>
      </c>
      <c r="E28" s="62"/>
      <c r="F28" s="62"/>
      <c r="I28" s="63"/>
      <c r="J28" s="64"/>
    </row>
    <row r="29" spans="1:11" s="69" customFormat="1" ht="23.25" customHeight="1" thickBot="1">
      <c r="A29" s="121" t="s">
        <v>52</v>
      </c>
      <c r="B29" s="68">
        <f>B23</f>
        <v>0</v>
      </c>
      <c r="E29" s="70"/>
      <c r="F29" s="70"/>
      <c r="G29" s="71"/>
      <c r="H29" s="72"/>
      <c r="J29" s="64"/>
      <c r="K29" s="61"/>
    </row>
    <row r="30" spans="1:11">
      <c r="J30" s="69"/>
      <c r="K30" s="69"/>
    </row>
  </sheetData>
  <sheetProtection algorithmName="SHA-512" hashValue="q6V5TAhepwwkOgumSNQhcfJtQbto1JBclTdvxJOXceC19P/rswUV5KVhn6oBpX4mPzWJMrbJk6zUMu8FdJSs2g==" saltValue="FkgRjZimb4ntej4dIu28tg==" spinCount="100000" sheet="1" selectLockedCells="1"/>
  <mergeCells count="4">
    <mergeCell ref="B2:D2"/>
    <mergeCell ref="E2:F2"/>
    <mergeCell ref="G2:I2"/>
    <mergeCell ref="J2:K2"/>
  </mergeCells>
  <printOptions horizontalCentered="1" verticalCentered="1"/>
  <pageMargins left="0.25" right="0.25" top="0.5" bottom="0.5" header="0.25" footer="0.25"/>
  <pageSetup scale="79" orientation="landscape" r:id="rId1"/>
  <ignoredErrors>
    <ignoredError sqref="E11:E15"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H110"/>
  <sheetViews>
    <sheetView zoomScaleNormal="100" zoomScalePageLayoutView="90" workbookViewId="0">
      <selection sqref="A1:H1"/>
    </sheetView>
  </sheetViews>
  <sheetFormatPr defaultColWidth="9.140625" defaultRowHeight="18.75"/>
  <cols>
    <col min="1" max="1" width="42.42578125" style="85" customWidth="1"/>
    <col min="2" max="2" width="15" style="85" bestFit="1" customWidth="1"/>
    <col min="3" max="3" width="16" style="85" bestFit="1" customWidth="1"/>
    <col min="4" max="5" width="18" style="85" customWidth="1"/>
    <col min="6" max="6" width="17.5703125" style="85" customWidth="1"/>
    <col min="7" max="7" width="3" style="85" customWidth="1"/>
    <col min="8" max="8" width="18" style="85" customWidth="1"/>
    <col min="9" max="16384" width="9.140625" style="85"/>
  </cols>
  <sheetData>
    <row r="1" spans="1:8" s="80" customFormat="1" ht="27.75" customHeight="1" thickTop="1" thickBot="1">
      <c r="A1" s="148" t="s">
        <v>57</v>
      </c>
      <c r="B1" s="149"/>
      <c r="C1" s="149"/>
      <c r="D1" s="149"/>
      <c r="E1" s="149"/>
      <c r="F1" s="149"/>
      <c r="G1" s="149"/>
      <c r="H1" s="150"/>
    </row>
    <row r="2" spans="1:8" s="81" customFormat="1" ht="19.5" thickTop="1"/>
    <row r="3" spans="1:8" s="81" customFormat="1">
      <c r="A3" s="81" t="s">
        <v>58</v>
      </c>
      <c r="B3" s="82"/>
      <c r="C3" s="151" t="s">
        <v>59</v>
      </c>
      <c r="D3" s="152"/>
      <c r="E3" s="152"/>
      <c r="F3" s="139" t="s">
        <v>60</v>
      </c>
      <c r="G3" s="139"/>
      <c r="H3" s="139" t="s">
        <v>60</v>
      </c>
    </row>
    <row r="4" spans="1:8" s="81" customFormat="1">
      <c r="A4" s="83" t="s">
        <v>61</v>
      </c>
      <c r="B4" s="83"/>
      <c r="C4" s="84" t="s">
        <v>62</v>
      </c>
      <c r="D4" s="84" t="s">
        <v>63</v>
      </c>
      <c r="E4" s="84" t="s">
        <v>64</v>
      </c>
      <c r="F4" s="84" t="s">
        <v>65</v>
      </c>
      <c r="G4" s="84"/>
      <c r="H4" s="84" t="s">
        <v>66</v>
      </c>
    </row>
    <row r="5" spans="1:8">
      <c r="A5" s="85" t="s">
        <v>67</v>
      </c>
      <c r="B5" s="85" t="s">
        <v>68</v>
      </c>
      <c r="C5" s="122">
        <v>13000</v>
      </c>
      <c r="D5" s="122">
        <v>10400</v>
      </c>
      <c r="E5" s="86">
        <v>0</v>
      </c>
      <c r="F5" s="87"/>
      <c r="H5" s="88"/>
    </row>
    <row r="6" spans="1:8">
      <c r="A6" s="85" t="s">
        <v>69</v>
      </c>
      <c r="B6" s="85" t="s">
        <v>70</v>
      </c>
      <c r="C6" s="122">
        <v>11000</v>
      </c>
      <c r="D6" s="122">
        <v>9200</v>
      </c>
      <c r="E6" s="86">
        <v>0</v>
      </c>
      <c r="F6" s="89"/>
      <c r="H6" s="90"/>
    </row>
    <row r="7" spans="1:8">
      <c r="A7" s="85" t="s">
        <v>71</v>
      </c>
      <c r="B7" s="85" t="s">
        <v>70</v>
      </c>
      <c r="C7" s="122">
        <v>7000</v>
      </c>
      <c r="D7" s="122">
        <v>6700</v>
      </c>
      <c r="E7" s="86">
        <v>0</v>
      </c>
      <c r="F7" s="89"/>
      <c r="H7" s="90"/>
    </row>
    <row r="8" spans="1:8">
      <c r="A8" s="85" t="s">
        <v>72</v>
      </c>
      <c r="B8" s="85" t="s">
        <v>70</v>
      </c>
      <c r="C8" s="122">
        <v>13500</v>
      </c>
      <c r="D8" s="122">
        <v>0</v>
      </c>
      <c r="E8" s="86">
        <v>0</v>
      </c>
      <c r="F8" s="89"/>
      <c r="H8" s="90"/>
    </row>
    <row r="9" spans="1:8">
      <c r="A9" s="85" t="s">
        <v>73</v>
      </c>
      <c r="B9" s="85" t="s">
        <v>70</v>
      </c>
      <c r="C9" s="122">
        <v>12000</v>
      </c>
      <c r="D9" s="122">
        <v>0</v>
      </c>
      <c r="E9" s="86">
        <v>0</v>
      </c>
      <c r="F9" s="89"/>
      <c r="H9" s="90"/>
    </row>
    <row r="10" spans="1:8">
      <c r="A10" s="85" t="s">
        <v>74</v>
      </c>
      <c r="B10" s="85" t="s">
        <v>75</v>
      </c>
      <c r="C10" s="122">
        <v>4200</v>
      </c>
      <c r="D10" s="122">
        <v>0</v>
      </c>
      <c r="E10" s="86">
        <v>0</v>
      </c>
      <c r="F10" s="89"/>
      <c r="H10" s="90"/>
    </row>
    <row r="11" spans="1:8">
      <c r="A11" s="85" t="s">
        <v>76</v>
      </c>
      <c r="B11" s="85" t="s">
        <v>77</v>
      </c>
      <c r="C11" s="122">
        <v>4800</v>
      </c>
      <c r="D11" s="122">
        <v>3800</v>
      </c>
      <c r="E11" s="86">
        <v>0</v>
      </c>
      <c r="F11" s="89"/>
      <c r="H11" s="90"/>
    </row>
    <row r="12" spans="1:8">
      <c r="A12" s="85" t="s">
        <v>78</v>
      </c>
      <c r="B12" s="85" t="s">
        <v>79</v>
      </c>
      <c r="C12" s="122">
        <v>0</v>
      </c>
      <c r="D12" s="122">
        <v>0</v>
      </c>
      <c r="E12" s="86">
        <v>0</v>
      </c>
      <c r="F12" s="89"/>
      <c r="H12" s="90"/>
    </row>
    <row r="13" spans="1:8" ht="24" customHeight="1" thickBot="1">
      <c r="E13" s="147" t="s">
        <v>80</v>
      </c>
      <c r="F13" s="147"/>
      <c r="G13" s="138" t="s">
        <v>81</v>
      </c>
      <c r="H13" s="91"/>
    </row>
    <row r="14" spans="1:8" ht="15" customHeight="1" thickTop="1">
      <c r="E14" s="138"/>
      <c r="F14" s="138"/>
      <c r="G14" s="138"/>
    </row>
    <row r="15" spans="1:8">
      <c r="A15" s="83" t="s">
        <v>82</v>
      </c>
      <c r="B15" s="83"/>
      <c r="C15" s="84" t="s">
        <v>62</v>
      </c>
      <c r="D15" s="84" t="s">
        <v>63</v>
      </c>
      <c r="E15" s="84" t="s">
        <v>64</v>
      </c>
      <c r="F15" s="84" t="s">
        <v>65</v>
      </c>
      <c r="G15" s="84"/>
      <c r="H15" s="84" t="s">
        <v>66</v>
      </c>
    </row>
    <row r="16" spans="1:8">
      <c r="A16" s="85" t="s">
        <v>41</v>
      </c>
      <c r="C16" s="122">
        <v>990</v>
      </c>
      <c r="D16" s="122">
        <v>0</v>
      </c>
      <c r="E16" s="86">
        <v>0</v>
      </c>
      <c r="F16" s="87"/>
      <c r="H16" s="88"/>
    </row>
    <row r="17" spans="1:8">
      <c r="A17" s="85" t="s">
        <v>83</v>
      </c>
      <c r="C17" s="122">
        <v>0</v>
      </c>
      <c r="D17" s="122">
        <v>800</v>
      </c>
      <c r="E17" s="86">
        <v>0</v>
      </c>
      <c r="F17" s="89"/>
      <c r="H17" s="90"/>
    </row>
    <row r="18" spans="1:8">
      <c r="A18" s="85" t="s">
        <v>84</v>
      </c>
      <c r="C18" s="122">
        <v>0</v>
      </c>
      <c r="D18" s="122">
        <v>900</v>
      </c>
      <c r="E18" s="86">
        <v>0</v>
      </c>
      <c r="F18" s="89"/>
      <c r="H18" s="90"/>
    </row>
    <row r="19" spans="1:8">
      <c r="A19" s="85" t="s">
        <v>85</v>
      </c>
      <c r="B19" s="85" t="s">
        <v>86</v>
      </c>
      <c r="C19" s="122">
        <v>0</v>
      </c>
      <c r="D19" s="122">
        <v>600</v>
      </c>
      <c r="E19" s="86">
        <v>0</v>
      </c>
      <c r="F19" s="89"/>
      <c r="H19" s="90"/>
    </row>
    <row r="20" spans="1:8">
      <c r="A20" s="85" t="s">
        <v>87</v>
      </c>
      <c r="B20" s="85" t="s">
        <v>88</v>
      </c>
      <c r="C20" s="122">
        <v>0</v>
      </c>
      <c r="D20" s="122">
        <v>3000</v>
      </c>
      <c r="E20" s="86">
        <v>0</v>
      </c>
      <c r="F20" s="89"/>
      <c r="H20" s="90"/>
    </row>
    <row r="21" spans="1:8">
      <c r="A21" s="85" t="s">
        <v>89</v>
      </c>
      <c r="B21" s="85" t="s">
        <v>90</v>
      </c>
      <c r="C21" s="122">
        <v>0</v>
      </c>
      <c r="D21" s="122">
        <v>700</v>
      </c>
      <c r="E21" s="86">
        <v>0</v>
      </c>
      <c r="F21" s="89"/>
      <c r="H21" s="90"/>
    </row>
    <row r="22" spans="1:8">
      <c r="A22" s="85" t="s">
        <v>91</v>
      </c>
      <c r="B22" s="85" t="s">
        <v>92</v>
      </c>
      <c r="C22" s="122">
        <v>0</v>
      </c>
      <c r="D22" s="122">
        <v>5000</v>
      </c>
      <c r="E22" s="86">
        <v>0</v>
      </c>
      <c r="F22" s="89"/>
      <c r="H22" s="90"/>
    </row>
    <row r="23" spans="1:8" ht="24" customHeight="1" thickBot="1">
      <c r="D23" s="147" t="s">
        <v>93</v>
      </c>
      <c r="E23" s="147"/>
      <c r="F23" s="147"/>
      <c r="G23" s="138" t="s">
        <v>81</v>
      </c>
      <c r="H23" s="91"/>
    </row>
    <row r="24" spans="1:8" ht="15" customHeight="1" thickTop="1">
      <c r="E24" s="138"/>
      <c r="F24" s="138"/>
      <c r="G24" s="138"/>
    </row>
    <row r="25" spans="1:8" s="81" customFormat="1">
      <c r="A25" s="83" t="s">
        <v>94</v>
      </c>
      <c r="B25" s="83"/>
      <c r="C25" s="83"/>
      <c r="D25" s="84" t="s">
        <v>95</v>
      </c>
      <c r="E25" s="84" t="s">
        <v>64</v>
      </c>
      <c r="F25" s="84" t="s">
        <v>65</v>
      </c>
      <c r="G25" s="84"/>
      <c r="H25" s="84" t="s">
        <v>66</v>
      </c>
    </row>
    <row r="26" spans="1:8">
      <c r="A26" s="85" t="s">
        <v>96</v>
      </c>
      <c r="B26" s="85" t="s">
        <v>97</v>
      </c>
      <c r="D26" s="122">
        <v>800</v>
      </c>
      <c r="E26" s="86">
        <v>0</v>
      </c>
      <c r="F26" s="87"/>
      <c r="H26" s="88"/>
    </row>
    <row r="27" spans="1:8">
      <c r="A27" s="85" t="s">
        <v>98</v>
      </c>
      <c r="B27" s="85" t="s">
        <v>99</v>
      </c>
      <c r="D27" s="122">
        <v>3200</v>
      </c>
      <c r="E27" s="86">
        <v>0</v>
      </c>
      <c r="F27" s="89"/>
      <c r="H27" s="90"/>
    </row>
    <row r="28" spans="1:8">
      <c r="A28" s="85" t="s">
        <v>100</v>
      </c>
      <c r="B28" s="85" t="s">
        <v>101</v>
      </c>
      <c r="D28" s="122">
        <v>1000</v>
      </c>
      <c r="E28" s="86">
        <v>0</v>
      </c>
      <c r="F28" s="89"/>
      <c r="H28" s="90"/>
    </row>
    <row r="29" spans="1:8">
      <c r="A29" s="85" t="s">
        <v>102</v>
      </c>
      <c r="B29" s="85" t="s">
        <v>103</v>
      </c>
      <c r="D29" s="122">
        <v>0</v>
      </c>
      <c r="E29" s="86">
        <v>0</v>
      </c>
      <c r="F29" s="89"/>
      <c r="H29" s="90"/>
    </row>
    <row r="30" spans="1:8">
      <c r="A30" s="85" t="s">
        <v>104</v>
      </c>
      <c r="B30" s="85" t="s">
        <v>105</v>
      </c>
      <c r="D30" s="122">
        <v>75</v>
      </c>
      <c r="E30" s="86">
        <v>0</v>
      </c>
      <c r="F30" s="89"/>
      <c r="H30" s="90"/>
    </row>
    <row r="31" spans="1:8">
      <c r="A31" s="85" t="s">
        <v>106</v>
      </c>
      <c r="B31" s="85" t="s">
        <v>107</v>
      </c>
      <c r="D31" s="122">
        <v>65</v>
      </c>
      <c r="E31" s="86">
        <v>0</v>
      </c>
      <c r="F31" s="89"/>
      <c r="H31" s="90"/>
    </row>
    <row r="32" spans="1:8">
      <c r="A32" s="85" t="s">
        <v>108</v>
      </c>
      <c r="B32" s="85" t="s">
        <v>109</v>
      </c>
      <c r="D32" s="122">
        <v>3400</v>
      </c>
      <c r="E32" s="86">
        <v>0</v>
      </c>
      <c r="F32" s="89"/>
      <c r="H32" s="90"/>
    </row>
    <row r="33" spans="1:8">
      <c r="A33" s="85" t="s">
        <v>110</v>
      </c>
      <c r="B33" s="85" t="s">
        <v>111</v>
      </c>
      <c r="D33" s="122">
        <v>200</v>
      </c>
      <c r="E33" s="86">
        <v>0</v>
      </c>
      <c r="F33" s="89"/>
      <c r="H33" s="90"/>
    </row>
    <row r="34" spans="1:8">
      <c r="A34" s="85" t="s">
        <v>112</v>
      </c>
      <c r="B34" s="85" t="s">
        <v>113</v>
      </c>
      <c r="D34" s="122">
        <v>800</v>
      </c>
      <c r="E34" s="86">
        <v>0</v>
      </c>
      <c r="F34" s="89"/>
      <c r="H34" s="90"/>
    </row>
    <row r="35" spans="1:8">
      <c r="A35" s="85" t="s">
        <v>114</v>
      </c>
      <c r="B35" s="85" t="s">
        <v>115</v>
      </c>
      <c r="D35" s="122">
        <v>1700</v>
      </c>
      <c r="E35" s="86">
        <v>0</v>
      </c>
      <c r="F35" s="89"/>
      <c r="H35" s="90"/>
    </row>
    <row r="36" spans="1:8">
      <c r="A36" s="85" t="s">
        <v>116</v>
      </c>
      <c r="B36" s="85" t="s">
        <v>117</v>
      </c>
      <c r="D36" s="122">
        <v>1100</v>
      </c>
      <c r="E36" s="86">
        <v>0</v>
      </c>
      <c r="F36" s="89"/>
      <c r="H36" s="90"/>
    </row>
    <row r="37" spans="1:8">
      <c r="A37" s="85" t="s">
        <v>118</v>
      </c>
      <c r="B37" s="85" t="s">
        <v>119</v>
      </c>
      <c r="D37" s="122">
        <v>400</v>
      </c>
      <c r="E37" s="86">
        <v>0</v>
      </c>
      <c r="F37" s="89"/>
      <c r="H37" s="90"/>
    </row>
    <row r="38" spans="1:8">
      <c r="A38" s="85" t="s">
        <v>120</v>
      </c>
      <c r="B38" s="85" t="s">
        <v>121</v>
      </c>
      <c r="D38" s="122">
        <v>1800</v>
      </c>
      <c r="E38" s="86">
        <v>0</v>
      </c>
      <c r="F38" s="89"/>
      <c r="H38" s="90"/>
    </row>
    <row r="39" spans="1:8">
      <c r="A39" s="85" t="s">
        <v>122</v>
      </c>
      <c r="B39" s="85" t="s">
        <v>123</v>
      </c>
      <c r="D39" s="122">
        <v>0</v>
      </c>
      <c r="E39" s="86">
        <v>0</v>
      </c>
      <c r="F39" s="89"/>
      <c r="H39" s="90"/>
    </row>
    <row r="40" spans="1:8">
      <c r="A40" s="85" t="s">
        <v>124</v>
      </c>
      <c r="B40" s="85" t="s">
        <v>125</v>
      </c>
      <c r="D40" s="122">
        <v>2400</v>
      </c>
      <c r="E40" s="86">
        <v>0</v>
      </c>
      <c r="F40" s="89"/>
      <c r="H40" s="90"/>
    </row>
    <row r="41" spans="1:8">
      <c r="A41" s="85" t="s">
        <v>126</v>
      </c>
      <c r="B41" s="85" t="s">
        <v>127</v>
      </c>
      <c r="D41" s="122">
        <v>3000</v>
      </c>
      <c r="E41" s="86">
        <v>0</v>
      </c>
      <c r="F41" s="89"/>
      <c r="H41" s="90"/>
    </row>
    <row r="42" spans="1:8">
      <c r="A42" s="85" t="s">
        <v>128</v>
      </c>
      <c r="B42" s="85" t="s">
        <v>129</v>
      </c>
      <c r="D42" s="122">
        <v>650</v>
      </c>
      <c r="E42" s="86">
        <v>0</v>
      </c>
      <c r="F42" s="89"/>
      <c r="H42" s="90"/>
    </row>
    <row r="43" spans="1:8">
      <c r="A43" s="85" t="s">
        <v>130</v>
      </c>
      <c r="B43" s="85" t="s">
        <v>97</v>
      </c>
      <c r="D43" s="122">
        <v>350</v>
      </c>
      <c r="E43" s="86">
        <v>0</v>
      </c>
      <c r="F43" s="89"/>
      <c r="H43" s="90"/>
    </row>
    <row r="44" spans="1:8">
      <c r="A44" s="85" t="s">
        <v>131</v>
      </c>
      <c r="B44" s="85" t="s">
        <v>123</v>
      </c>
      <c r="D44" s="122">
        <v>1100</v>
      </c>
      <c r="E44" s="86">
        <v>0</v>
      </c>
      <c r="F44" s="89"/>
      <c r="H44" s="90"/>
    </row>
    <row r="45" spans="1:8">
      <c r="A45" s="85" t="s">
        <v>132</v>
      </c>
      <c r="B45" s="85" t="s">
        <v>133</v>
      </c>
      <c r="D45" s="122">
        <v>450</v>
      </c>
      <c r="E45" s="86">
        <v>0</v>
      </c>
      <c r="F45" s="89"/>
      <c r="H45" s="90"/>
    </row>
    <row r="46" spans="1:8">
      <c r="A46" s="85" t="s">
        <v>134</v>
      </c>
      <c r="B46" s="85" t="s">
        <v>135</v>
      </c>
      <c r="D46" s="122">
        <v>1700</v>
      </c>
      <c r="E46" s="86">
        <v>0</v>
      </c>
      <c r="F46" s="89"/>
      <c r="H46" s="90"/>
    </row>
    <row r="47" spans="1:8">
      <c r="A47" s="85" t="s">
        <v>136</v>
      </c>
      <c r="B47" s="85" t="s">
        <v>137</v>
      </c>
      <c r="D47" s="122">
        <v>600</v>
      </c>
      <c r="E47" s="86">
        <v>0</v>
      </c>
      <c r="F47" s="89"/>
      <c r="H47" s="90"/>
    </row>
    <row r="48" spans="1:8">
      <c r="A48" s="85" t="s">
        <v>138</v>
      </c>
      <c r="B48" s="85" t="s">
        <v>133</v>
      </c>
      <c r="D48" s="122">
        <v>120</v>
      </c>
      <c r="E48" s="86">
        <v>0</v>
      </c>
      <c r="F48" s="89"/>
      <c r="H48" s="90"/>
    </row>
    <row r="49" spans="1:8">
      <c r="A49" s="85" t="s">
        <v>139</v>
      </c>
      <c r="B49" s="85" t="s">
        <v>140</v>
      </c>
      <c r="D49" s="122">
        <v>3300</v>
      </c>
      <c r="E49" s="86">
        <v>0</v>
      </c>
      <c r="F49" s="89"/>
      <c r="H49" s="90"/>
    </row>
    <row r="50" spans="1:8">
      <c r="A50" s="85" t="s">
        <v>141</v>
      </c>
      <c r="B50" s="85" t="s">
        <v>142</v>
      </c>
      <c r="D50" s="122">
        <v>100</v>
      </c>
      <c r="E50" s="86">
        <v>0</v>
      </c>
      <c r="F50" s="89"/>
      <c r="H50" s="90"/>
    </row>
    <row r="51" spans="1:8">
      <c r="A51" s="85" t="s">
        <v>143</v>
      </c>
      <c r="B51" s="85" t="s">
        <v>133</v>
      </c>
      <c r="D51" s="122">
        <v>100</v>
      </c>
      <c r="E51" s="86">
        <v>0</v>
      </c>
      <c r="F51" s="89"/>
      <c r="H51" s="90"/>
    </row>
    <row r="52" spans="1:8">
      <c r="A52" s="85" t="s">
        <v>144</v>
      </c>
      <c r="B52" s="85" t="s">
        <v>145</v>
      </c>
      <c r="D52" s="122">
        <v>1900</v>
      </c>
      <c r="E52" s="86">
        <v>0</v>
      </c>
      <c r="F52" s="89"/>
      <c r="H52" s="90"/>
    </row>
    <row r="53" spans="1:8" ht="24" customHeight="1" thickBot="1">
      <c r="D53" s="147" t="s">
        <v>146</v>
      </c>
      <c r="E53" s="147"/>
      <c r="F53" s="147"/>
      <c r="G53" s="81" t="s">
        <v>81</v>
      </c>
      <c r="H53" s="91"/>
    </row>
    <row r="54" spans="1:8" ht="19.5" thickTop="1">
      <c r="A54" s="92" t="s">
        <v>147</v>
      </c>
    </row>
    <row r="55" spans="1:8" ht="15" customHeight="1"/>
    <row r="56" spans="1:8" s="81" customFormat="1">
      <c r="A56" s="83" t="s">
        <v>148</v>
      </c>
      <c r="B56" s="83"/>
      <c r="C56" s="83"/>
      <c r="D56" s="84" t="s">
        <v>95</v>
      </c>
      <c r="E56" s="84" t="s">
        <v>64</v>
      </c>
      <c r="F56" s="84" t="s">
        <v>65</v>
      </c>
      <c r="G56" s="84"/>
      <c r="H56" s="84" t="s">
        <v>66</v>
      </c>
    </row>
    <row r="57" spans="1:8" s="81" customFormat="1">
      <c r="A57" s="81" t="s">
        <v>149</v>
      </c>
      <c r="D57" s="138"/>
      <c r="E57" s="138"/>
      <c r="F57" s="138"/>
      <c r="G57" s="138"/>
      <c r="H57" s="138"/>
    </row>
    <row r="58" spans="1:8">
      <c r="A58" s="85" t="s">
        <v>150</v>
      </c>
      <c r="B58" s="85" t="s">
        <v>151</v>
      </c>
      <c r="D58" s="122">
        <v>3200</v>
      </c>
      <c r="E58" s="86">
        <v>0</v>
      </c>
      <c r="F58" s="87"/>
      <c r="H58" s="88"/>
    </row>
    <row r="59" spans="1:8">
      <c r="A59" s="85" t="s">
        <v>152</v>
      </c>
      <c r="B59" s="85" t="s">
        <v>153</v>
      </c>
      <c r="D59" s="122">
        <v>2800</v>
      </c>
      <c r="E59" s="86">
        <v>0</v>
      </c>
      <c r="F59" s="89"/>
      <c r="H59" s="90"/>
    </row>
    <row r="60" spans="1:8">
      <c r="A60" s="85" t="s">
        <v>154</v>
      </c>
      <c r="B60" s="85" t="s">
        <v>155</v>
      </c>
      <c r="D60" s="122">
        <v>2100</v>
      </c>
      <c r="E60" s="86">
        <v>0</v>
      </c>
      <c r="F60" s="89"/>
      <c r="H60" s="90"/>
    </row>
    <row r="61" spans="1:8">
      <c r="A61" s="81" t="s">
        <v>156</v>
      </c>
      <c r="D61" s="122"/>
      <c r="E61" s="86"/>
      <c r="F61" s="93"/>
      <c r="H61" s="94"/>
    </row>
    <row r="62" spans="1:8">
      <c r="A62" s="85" t="s">
        <v>157</v>
      </c>
      <c r="B62" s="85" t="s">
        <v>158</v>
      </c>
      <c r="D62" s="122">
        <v>6100</v>
      </c>
      <c r="E62" s="86">
        <v>0</v>
      </c>
      <c r="F62" s="87"/>
      <c r="H62" s="88"/>
    </row>
    <row r="63" spans="1:8">
      <c r="A63" s="85" t="s">
        <v>159</v>
      </c>
      <c r="B63" s="85" t="s">
        <v>158</v>
      </c>
      <c r="D63" s="122">
        <v>4600</v>
      </c>
      <c r="E63" s="86">
        <v>0</v>
      </c>
      <c r="F63" s="89"/>
      <c r="H63" s="90"/>
    </row>
    <row r="64" spans="1:8">
      <c r="A64" s="81" t="s">
        <v>160</v>
      </c>
      <c r="D64" s="122"/>
      <c r="E64" s="86"/>
      <c r="F64" s="93"/>
      <c r="H64" s="94"/>
    </row>
    <row r="65" spans="1:8">
      <c r="A65" s="85" t="s">
        <v>161</v>
      </c>
      <c r="B65" s="85" t="s">
        <v>151</v>
      </c>
      <c r="D65" s="122">
        <v>3370</v>
      </c>
      <c r="E65" s="86">
        <v>0</v>
      </c>
      <c r="F65" s="87"/>
      <c r="H65" s="88"/>
    </row>
    <row r="66" spans="1:8">
      <c r="A66" s="85" t="s">
        <v>162</v>
      </c>
      <c r="B66" s="85" t="s">
        <v>153</v>
      </c>
      <c r="D66" s="122">
        <v>3250</v>
      </c>
      <c r="E66" s="86"/>
      <c r="F66" s="87"/>
      <c r="H66" s="88"/>
    </row>
    <row r="67" spans="1:8">
      <c r="A67" s="85" t="s">
        <v>163</v>
      </c>
      <c r="B67" s="85" t="s">
        <v>155</v>
      </c>
      <c r="D67" s="122">
        <v>2845</v>
      </c>
      <c r="E67" s="86">
        <v>0</v>
      </c>
      <c r="F67" s="89"/>
      <c r="H67" s="90"/>
    </row>
    <row r="68" spans="1:8">
      <c r="A68" s="85" t="s">
        <v>164</v>
      </c>
      <c r="B68" s="85" t="s">
        <v>165</v>
      </c>
      <c r="D68" s="122">
        <v>3000</v>
      </c>
      <c r="E68" s="86">
        <v>0</v>
      </c>
      <c r="F68" s="89"/>
      <c r="H68" s="90"/>
    </row>
    <row r="69" spans="1:8">
      <c r="A69" s="85" t="s">
        <v>34</v>
      </c>
      <c r="B69" s="85" t="s">
        <v>166</v>
      </c>
      <c r="D69" s="122">
        <v>2100</v>
      </c>
      <c r="E69" s="86">
        <v>0</v>
      </c>
      <c r="F69" s="89"/>
      <c r="H69" s="90"/>
    </row>
    <row r="70" spans="1:8">
      <c r="A70" s="85" t="s">
        <v>167</v>
      </c>
      <c r="B70" s="85" t="s">
        <v>168</v>
      </c>
      <c r="D70" s="122">
        <v>1500</v>
      </c>
      <c r="E70" s="86">
        <v>0</v>
      </c>
      <c r="F70" s="89"/>
      <c r="H70" s="90"/>
    </row>
    <row r="71" spans="1:8">
      <c r="A71" s="85" t="s">
        <v>169</v>
      </c>
      <c r="B71" s="85" t="s">
        <v>170</v>
      </c>
      <c r="D71" s="122">
        <v>1960</v>
      </c>
      <c r="E71" s="86">
        <v>0</v>
      </c>
      <c r="F71" s="89"/>
      <c r="H71" s="90"/>
    </row>
    <row r="72" spans="1:8">
      <c r="A72" s="85" t="s">
        <v>171</v>
      </c>
      <c r="B72" s="85" t="s">
        <v>172</v>
      </c>
      <c r="D72" s="122">
        <v>2900</v>
      </c>
      <c r="E72" s="86">
        <v>0</v>
      </c>
      <c r="F72" s="89"/>
      <c r="H72" s="90"/>
    </row>
    <row r="73" spans="1:8">
      <c r="A73" s="85" t="s">
        <v>173</v>
      </c>
      <c r="B73" s="85" t="s">
        <v>174</v>
      </c>
      <c r="D73" s="122">
        <v>1370</v>
      </c>
      <c r="E73" s="86">
        <v>0</v>
      </c>
      <c r="F73" s="89"/>
      <c r="H73" s="90"/>
    </row>
    <row r="74" spans="1:8">
      <c r="A74" s="85" t="s">
        <v>175</v>
      </c>
      <c r="B74" s="85" t="s">
        <v>174</v>
      </c>
      <c r="D74" s="122">
        <v>2560</v>
      </c>
      <c r="E74" s="86">
        <v>0</v>
      </c>
      <c r="F74" s="89"/>
      <c r="H74" s="90"/>
    </row>
    <row r="75" spans="1:8">
      <c r="A75" s="85" t="s">
        <v>176</v>
      </c>
      <c r="B75" s="85" t="s">
        <v>177</v>
      </c>
      <c r="D75" s="122">
        <v>2100</v>
      </c>
      <c r="E75" s="86">
        <v>0</v>
      </c>
      <c r="F75" s="89"/>
      <c r="H75" s="90"/>
    </row>
    <row r="76" spans="1:8">
      <c r="A76" s="85" t="s">
        <v>178</v>
      </c>
      <c r="B76" s="85" t="s">
        <v>179</v>
      </c>
      <c r="D76" s="122">
        <v>2200</v>
      </c>
      <c r="E76" s="86">
        <v>0</v>
      </c>
      <c r="F76" s="89"/>
      <c r="H76" s="90"/>
    </row>
    <row r="77" spans="1:8">
      <c r="A77" s="85" t="s">
        <v>180</v>
      </c>
      <c r="B77" s="85" t="s">
        <v>181</v>
      </c>
      <c r="D77" s="122">
        <v>2700</v>
      </c>
      <c r="E77" s="86">
        <v>0</v>
      </c>
      <c r="F77" s="89"/>
      <c r="H77" s="90"/>
    </row>
    <row r="78" spans="1:8">
      <c r="A78" s="85" t="s">
        <v>182</v>
      </c>
      <c r="B78" s="85" t="s">
        <v>183</v>
      </c>
      <c r="D78" s="122">
        <v>3300</v>
      </c>
      <c r="E78" s="86">
        <v>0</v>
      </c>
      <c r="F78" s="89"/>
      <c r="H78" s="90"/>
    </row>
    <row r="79" spans="1:8">
      <c r="A79" s="85" t="s">
        <v>184</v>
      </c>
      <c r="B79" s="85" t="s">
        <v>185</v>
      </c>
      <c r="D79" s="122">
        <v>3000</v>
      </c>
      <c r="E79" s="86">
        <v>0</v>
      </c>
      <c r="F79" s="89"/>
      <c r="H79" s="90"/>
    </row>
    <row r="80" spans="1:8">
      <c r="A80" s="85" t="s">
        <v>186</v>
      </c>
      <c r="B80" s="85" t="s">
        <v>187</v>
      </c>
      <c r="D80" s="122">
        <v>2100</v>
      </c>
      <c r="E80" s="86">
        <v>0</v>
      </c>
      <c r="F80" s="89"/>
      <c r="H80" s="90"/>
    </row>
    <row r="81" spans="1:8" ht="24" customHeight="1" thickBot="1">
      <c r="E81" s="147" t="s">
        <v>188</v>
      </c>
      <c r="F81" s="147"/>
      <c r="G81" s="81" t="s">
        <v>81</v>
      </c>
      <c r="H81" s="91" t="s">
        <v>60</v>
      </c>
    </row>
    <row r="82" spans="1:8" ht="15" customHeight="1" thickTop="1">
      <c r="E82" s="138"/>
      <c r="F82" s="138"/>
      <c r="H82" s="93"/>
    </row>
    <row r="83" spans="1:8" s="81" customFormat="1" ht="37.5">
      <c r="A83" s="83" t="s">
        <v>189</v>
      </c>
      <c r="B83" s="83"/>
      <c r="C83" s="83"/>
      <c r="D83" s="95" t="s">
        <v>190</v>
      </c>
      <c r="E83" s="95" t="s">
        <v>191</v>
      </c>
      <c r="F83" s="84" t="s">
        <v>65</v>
      </c>
      <c r="G83" s="84"/>
      <c r="H83" s="84" t="s">
        <v>66</v>
      </c>
    </row>
    <row r="84" spans="1:8" s="81" customFormat="1">
      <c r="A84" s="81" t="s">
        <v>192</v>
      </c>
      <c r="D84" s="96"/>
      <c r="E84" s="96"/>
      <c r="F84" s="97"/>
      <c r="G84" s="97"/>
      <c r="H84" s="97"/>
    </row>
    <row r="85" spans="1:8">
      <c r="A85" s="85" t="s">
        <v>193</v>
      </c>
      <c r="B85" s="85" t="s">
        <v>194</v>
      </c>
      <c r="C85" s="86"/>
      <c r="D85" s="86">
        <v>4900</v>
      </c>
      <c r="E85" s="86">
        <v>13950</v>
      </c>
      <c r="F85" s="87"/>
      <c r="H85" s="88"/>
    </row>
    <row r="86" spans="1:8">
      <c r="A86" s="85" t="s">
        <v>195</v>
      </c>
      <c r="B86" s="85" t="s">
        <v>196</v>
      </c>
      <c r="C86" s="86"/>
      <c r="D86" s="86">
        <v>2100</v>
      </c>
      <c r="E86" s="86">
        <v>5030</v>
      </c>
      <c r="F86" s="89"/>
      <c r="H86" s="90"/>
    </row>
    <row r="87" spans="1:8">
      <c r="A87" s="85" t="s">
        <v>197</v>
      </c>
      <c r="B87" s="85" t="s">
        <v>198</v>
      </c>
      <c r="C87" s="86"/>
      <c r="D87" s="86">
        <v>1200</v>
      </c>
      <c r="E87" s="86">
        <v>2325</v>
      </c>
      <c r="F87" s="89"/>
      <c r="H87" s="90"/>
    </row>
    <row r="88" spans="1:8">
      <c r="A88" s="81" t="s">
        <v>199</v>
      </c>
      <c r="C88" s="86"/>
      <c r="D88" s="86"/>
      <c r="E88" s="86"/>
      <c r="F88" s="93"/>
      <c r="H88" s="94"/>
    </row>
    <row r="89" spans="1:8">
      <c r="A89" s="85" t="s">
        <v>200</v>
      </c>
      <c r="B89" s="85" t="s">
        <v>194</v>
      </c>
      <c r="C89" s="86"/>
      <c r="D89" s="86">
        <v>4900</v>
      </c>
      <c r="E89" s="86">
        <v>26600</v>
      </c>
      <c r="F89" s="87"/>
      <c r="H89" s="88"/>
    </row>
    <row r="90" spans="1:8">
      <c r="A90" s="85" t="s">
        <v>201</v>
      </c>
      <c r="B90" s="85" t="s">
        <v>196</v>
      </c>
      <c r="C90" s="86"/>
      <c r="D90" s="86">
        <v>2100</v>
      </c>
      <c r="E90" s="86">
        <v>7150</v>
      </c>
      <c r="F90" s="89"/>
      <c r="H90" s="90"/>
    </row>
    <row r="91" spans="1:8">
      <c r="A91" s="85" t="s">
        <v>197</v>
      </c>
      <c r="B91" s="85" t="s">
        <v>198</v>
      </c>
      <c r="C91" s="86"/>
      <c r="D91" s="86">
        <v>1200</v>
      </c>
      <c r="E91" s="86">
        <v>3050</v>
      </c>
      <c r="F91" s="89"/>
      <c r="H91" s="90"/>
    </row>
    <row r="92" spans="1:8">
      <c r="A92" s="81" t="s">
        <v>202</v>
      </c>
      <c r="C92" s="86"/>
      <c r="D92" s="86"/>
      <c r="E92" s="86"/>
      <c r="F92" s="93"/>
      <c r="H92" s="94"/>
    </row>
    <row r="93" spans="1:8">
      <c r="A93" s="85" t="s">
        <v>203</v>
      </c>
      <c r="B93" s="85" t="s">
        <v>204</v>
      </c>
      <c r="C93" s="86"/>
      <c r="D93" s="86">
        <v>8300</v>
      </c>
      <c r="E93" s="86">
        <v>45000</v>
      </c>
      <c r="F93" s="123"/>
      <c r="H93" s="88"/>
    </row>
    <row r="94" spans="1:8">
      <c r="A94" s="85" t="s">
        <v>205</v>
      </c>
      <c r="B94" s="85" t="s">
        <v>204</v>
      </c>
      <c r="C94" s="86"/>
      <c r="D94" s="86">
        <v>8500</v>
      </c>
      <c r="E94" s="86">
        <v>42900</v>
      </c>
      <c r="F94" s="87"/>
      <c r="H94" s="88"/>
    </row>
    <row r="95" spans="1:8">
      <c r="A95" s="85" t="s">
        <v>206</v>
      </c>
      <c r="B95" s="85" t="s">
        <v>204</v>
      </c>
      <c r="C95" s="86"/>
      <c r="D95" s="86">
        <v>3200</v>
      </c>
      <c r="E95" s="86">
        <v>25600</v>
      </c>
      <c r="F95" s="89"/>
      <c r="H95" s="90"/>
    </row>
    <row r="96" spans="1:8">
      <c r="A96" s="85" t="s">
        <v>207</v>
      </c>
      <c r="B96" s="85" t="s">
        <v>204</v>
      </c>
      <c r="C96" s="86"/>
      <c r="D96" s="86">
        <v>7300</v>
      </c>
      <c r="E96" s="86">
        <v>10100</v>
      </c>
      <c r="F96" s="89"/>
      <c r="H96" s="90"/>
    </row>
    <row r="97" spans="1:8">
      <c r="A97" s="85" t="s">
        <v>208</v>
      </c>
      <c r="B97" s="85" t="s">
        <v>209</v>
      </c>
      <c r="C97" s="86"/>
      <c r="D97" s="86">
        <v>1200</v>
      </c>
      <c r="E97" s="86">
        <v>9600</v>
      </c>
      <c r="F97" s="89"/>
      <c r="H97" s="90"/>
    </row>
    <row r="98" spans="1:8">
      <c r="A98" s="85" t="s">
        <v>210</v>
      </c>
      <c r="B98" s="85" t="s">
        <v>211</v>
      </c>
      <c r="C98" s="86"/>
      <c r="D98" s="86">
        <v>850</v>
      </c>
      <c r="E98" s="86">
        <v>3400</v>
      </c>
      <c r="F98" s="89"/>
      <c r="H98" s="90"/>
    </row>
    <row r="99" spans="1:8">
      <c r="A99" s="81" t="s">
        <v>212</v>
      </c>
      <c r="C99" s="86"/>
      <c r="D99" s="86"/>
      <c r="E99" s="86"/>
      <c r="F99" s="93"/>
      <c r="H99" s="94"/>
    </row>
    <row r="100" spans="1:8">
      <c r="A100" s="85" t="s">
        <v>213</v>
      </c>
      <c r="B100" s="85" t="s">
        <v>214</v>
      </c>
      <c r="C100" s="86">
        <v>0</v>
      </c>
      <c r="D100" s="86"/>
      <c r="E100" s="86"/>
      <c r="F100" s="87"/>
      <c r="H100" s="88"/>
    </row>
    <row r="101" spans="1:8">
      <c r="A101" s="85" t="s">
        <v>215</v>
      </c>
      <c r="B101" s="85" t="s">
        <v>214</v>
      </c>
      <c r="C101" s="86">
        <v>0</v>
      </c>
      <c r="D101" s="86"/>
      <c r="E101" s="86"/>
      <c r="F101" s="89"/>
      <c r="H101" s="90"/>
    </row>
    <row r="102" spans="1:8">
      <c r="A102" s="85" t="s">
        <v>216</v>
      </c>
      <c r="B102" s="85" t="s">
        <v>214</v>
      </c>
      <c r="C102" s="86">
        <v>0</v>
      </c>
      <c r="D102" s="86"/>
      <c r="E102" s="86"/>
      <c r="F102" s="89"/>
      <c r="H102" s="90"/>
    </row>
    <row r="103" spans="1:8" ht="24" customHeight="1" thickBot="1">
      <c r="E103" s="81" t="s">
        <v>217</v>
      </c>
      <c r="G103" s="81" t="s">
        <v>81</v>
      </c>
      <c r="H103" s="91" t="s">
        <v>60</v>
      </c>
    </row>
    <row r="104" spans="1:8" ht="15" customHeight="1" thickTop="1"/>
    <row r="105" spans="1:8">
      <c r="A105" s="92" t="s">
        <v>218</v>
      </c>
    </row>
    <row r="107" spans="1:8" ht="18" customHeight="1" thickBot="1">
      <c r="D107" s="81" t="s">
        <v>219</v>
      </c>
      <c r="G107" s="81" t="s">
        <v>81</v>
      </c>
      <c r="H107" s="98"/>
    </row>
    <row r="108" spans="1:8" ht="18" customHeight="1" thickTop="1" thickBot="1">
      <c r="D108" s="81" t="s">
        <v>220</v>
      </c>
      <c r="G108" s="81" t="s">
        <v>81</v>
      </c>
      <c r="H108" s="99"/>
    </row>
    <row r="109" spans="1:8" ht="18" customHeight="1" thickTop="1" thickBot="1">
      <c r="D109" s="81" t="s">
        <v>221</v>
      </c>
      <c r="G109" s="81" t="s">
        <v>81</v>
      </c>
      <c r="H109" s="99"/>
    </row>
    <row r="110" spans="1:8" ht="19.5" thickTop="1"/>
  </sheetData>
  <mergeCells count="6">
    <mergeCell ref="E81:F81"/>
    <mergeCell ref="A1:H1"/>
    <mergeCell ref="C3:E3"/>
    <mergeCell ref="E13:F13"/>
    <mergeCell ref="D23:F23"/>
    <mergeCell ref="D53:F53"/>
  </mergeCells>
  <printOptions horizontalCentered="1"/>
  <pageMargins left="0.25" right="0.25" top="0.5" bottom="0.5" header="0.3" footer="0.3"/>
  <pageSetup scale="67" fitToHeight="4" orientation="portrait" r:id="rId1"/>
  <headerFooter alignWithMargins="0">
    <oddFooter>&amp;R&amp;"Calibri,Italic"Last Updated Feb, 2013</oddFooter>
  </headerFooter>
  <rowBreaks count="1" manualBreakCount="1">
    <brk id="55"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416C9BDCD7F9E4E9F7AAC71530A328A" ma:contentTypeVersion="17" ma:contentTypeDescription="Create a new document." ma:contentTypeScope="" ma:versionID="55bc3ac02428683cd1e60feac8ad6fd7">
  <xsd:schema xmlns:xsd="http://www.w3.org/2001/XMLSchema" xmlns:xs="http://www.w3.org/2001/XMLSchema" xmlns:p="http://schemas.microsoft.com/office/2006/metadata/properties" xmlns:ns2="ffe04fb3-8cb0-48de-bcb4-b20da91c3db0" xmlns:ns3="f0bdb40f-401c-4de7-84ef-cc085708420d" targetNamespace="http://schemas.microsoft.com/office/2006/metadata/properties" ma:root="true" ma:fieldsID="3ea76fc0c387b7a1588843eb924b593a" ns2:_="" ns3:_="">
    <xsd:import namespace="ffe04fb3-8cb0-48de-bcb4-b20da91c3db0"/>
    <xsd:import namespace="f0bdb40f-401c-4de7-84ef-cc085708420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e04fb3-8cb0-48de-bcb4-b20da91c3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5bd24e8d-a9e5-4d92-be68-bacf1b977f8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bdb40f-401c-4de7-84ef-cc085708420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f3ad40f1-a340-4238-bc4a-700b392e3090}" ma:internalName="TaxCatchAll" ma:showField="CatchAllData" ma:web="f0bdb40f-401c-4de7-84ef-cc08570842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fe04fb3-8cb0-48de-bcb4-b20da91c3db0">
      <Terms xmlns="http://schemas.microsoft.com/office/infopath/2007/PartnerControls"/>
    </lcf76f155ced4ddcb4097134ff3c332f>
    <TaxCatchAll xmlns="f0bdb40f-401c-4de7-84ef-cc085708420d" xsi:nil="true"/>
  </documentManagement>
</p:properties>
</file>

<file path=customXml/itemProps1.xml><?xml version="1.0" encoding="utf-8"?>
<ds:datastoreItem xmlns:ds="http://schemas.openxmlformats.org/officeDocument/2006/customXml" ds:itemID="{244518E3-7B5A-4E16-BDCF-E5BFCC1CB92A}"/>
</file>

<file path=customXml/itemProps2.xml><?xml version="1.0" encoding="utf-8"?>
<ds:datastoreItem xmlns:ds="http://schemas.openxmlformats.org/officeDocument/2006/customXml" ds:itemID="{5F05F423-F324-412E-BDE5-463AE0F796CE}"/>
</file>

<file path=customXml/itemProps3.xml><?xml version="1.0" encoding="utf-8"?>
<ds:datastoreItem xmlns:ds="http://schemas.openxmlformats.org/officeDocument/2006/customXml" ds:itemID="{3AE3FDB2-DDA3-4F1F-B162-05267E2891AD}"/>
</file>

<file path=docProps/app.xml><?xml version="1.0" encoding="utf-8"?>
<Properties xmlns="http://schemas.openxmlformats.org/officeDocument/2006/extended-properties" xmlns:vt="http://schemas.openxmlformats.org/officeDocument/2006/docPropsVTypes">
  <Application>Microsoft Excel Online</Application>
  <Manager/>
  <Company>LENOVO CUSTOMER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Logan Monroe</dc:creator>
  <cp:keywords/>
  <dc:description/>
  <cp:lastModifiedBy>Jennifer Barnes</cp:lastModifiedBy>
  <cp:revision/>
  <dcterms:created xsi:type="dcterms:W3CDTF">2010-04-14T21:26:48Z</dcterms:created>
  <dcterms:modified xsi:type="dcterms:W3CDTF">2024-08-27T15:15:56Z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0x0101009416C9BDCD7F9E4E9F7AAC71530A328A</vt:lpwstr>
  </property>
  <property fmtid="{D5CDD505-2E9C-101B-9397-08002B2CF9AE}" pid="3" name="MediaServiceImageTags">
    <vt:lpwstr/>
  </property>
</Properties>
</file>