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datavisu/tpfinal/lgbtqrepresent/data_for_visualizations/"/>
    </mc:Choice>
  </mc:AlternateContent>
  <bookViews>
    <workbookView xWindow="0" yWindow="460" windowWidth="28800" windowHeight="16260" tabRatio="500" activeTab="3"/>
  </bookViews>
  <sheets>
    <sheet name="implicitVSexplicit_by_year" sheetId="1" r:id="rId1"/>
    <sheet name="implicitVSexplicit_by_5_years" sheetId="2" r:id="rId2"/>
    <sheet name="implicitVSexplicit_by_country" sheetId="5" r:id="rId3"/>
    <sheet name="content_type" sheetId="11" r:id="rId4"/>
    <sheet name="char_sexuality_general" sheetId="3" r:id="rId5"/>
    <sheet name="char_sexuality_by_country" sheetId="4" r:id="rId6"/>
    <sheet name="homophobia_transphobia" sheetId="6" r:id="rId7"/>
    <sheet name="char_gender_by_country" sheetId="7" r:id="rId8"/>
    <sheet name="char_sexuality_by_genre" sheetId="8" r:id="rId9"/>
    <sheet name="genre_by_year" sheetId="9" r:id="rId10"/>
    <sheet name="genre_by_decade" sheetId="10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8" l="1"/>
  <c r="J29" i="8"/>
  <c r="J28" i="8"/>
  <c r="J27" i="8"/>
  <c r="J26" i="8"/>
  <c r="J25" i="8"/>
  <c r="H30" i="8"/>
  <c r="H29" i="8"/>
  <c r="H28" i="8"/>
  <c r="H27" i="8"/>
  <c r="H26" i="8"/>
  <c r="H25" i="8"/>
  <c r="I29" i="8"/>
  <c r="I30" i="8"/>
  <c r="I28" i="8"/>
  <c r="I27" i="8"/>
  <c r="I26" i="8"/>
  <c r="I25" i="8"/>
  <c r="G7" i="8"/>
  <c r="G6" i="8"/>
  <c r="G5" i="8"/>
  <c r="G4" i="8"/>
  <c r="G3" i="8"/>
  <c r="G2" i="8"/>
  <c r="J16" i="8"/>
  <c r="J15" i="8"/>
  <c r="J14" i="8"/>
  <c r="J13" i="8"/>
  <c r="J12" i="8"/>
  <c r="J11" i="8"/>
  <c r="I16" i="8"/>
  <c r="I15" i="8"/>
  <c r="I14" i="8"/>
  <c r="I13" i="8"/>
  <c r="I12" i="8"/>
  <c r="I11" i="8"/>
  <c r="H16" i="8"/>
  <c r="H15" i="8"/>
  <c r="H14" i="8"/>
  <c r="H13" i="8"/>
  <c r="H12" i="8"/>
  <c r="H11" i="8"/>
  <c r="D30" i="8"/>
  <c r="D29" i="8"/>
  <c r="D28" i="8"/>
  <c r="D27" i="8"/>
  <c r="D26" i="8"/>
  <c r="D25" i="8"/>
  <c r="C30" i="8"/>
  <c r="C29" i="8"/>
  <c r="C28" i="8"/>
  <c r="C27" i="8"/>
  <c r="C26" i="8"/>
  <c r="C25" i="8"/>
  <c r="B30" i="8"/>
  <c r="B29" i="8"/>
  <c r="B28" i="8"/>
  <c r="B27" i="8"/>
  <c r="B26" i="8"/>
  <c r="B25" i="8"/>
  <c r="D16" i="8"/>
  <c r="D15" i="8"/>
  <c r="D14" i="8"/>
  <c r="D13" i="8"/>
  <c r="D12" i="8"/>
  <c r="D11" i="8"/>
  <c r="C16" i="8"/>
  <c r="C15" i="8"/>
  <c r="C14" i="8"/>
  <c r="C13" i="8"/>
  <c r="C12" i="8"/>
  <c r="C11" i="8"/>
  <c r="B14" i="8"/>
  <c r="B16" i="8"/>
  <c r="B15" i="8"/>
  <c r="B13" i="8"/>
  <c r="B12" i="8"/>
  <c r="B11" i="8"/>
  <c r="D9" i="8"/>
  <c r="F9" i="8"/>
  <c r="E9" i="8"/>
  <c r="G9" i="8"/>
  <c r="C9" i="8"/>
  <c r="B9" i="8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Q2" i="9"/>
  <c r="P2" i="9"/>
  <c r="O2" i="9"/>
  <c r="N2" i="9"/>
  <c r="M2" i="9"/>
  <c r="L2" i="9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3" i="6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<sst xmlns="http://schemas.openxmlformats.org/spreadsheetml/2006/main" count="175" uniqueCount="68">
  <si>
    <t>year</t>
  </si>
  <si>
    <t>implicit</t>
  </si>
  <si>
    <t>explicit</t>
  </si>
  <si>
    <t>year-range</t>
  </si>
  <si>
    <t>explicit%</t>
  </si>
  <si>
    <t>implicit%</t>
  </si>
  <si>
    <t>86-90</t>
  </si>
  <si>
    <t>91-95</t>
  </si>
  <si>
    <t>96-00</t>
  </si>
  <si>
    <t>2001-2005</t>
  </si>
  <si>
    <t>2006-2010</t>
  </si>
  <si>
    <t>2011-Today</t>
  </si>
  <si>
    <t>gay</t>
  </si>
  <si>
    <t>lesbian</t>
  </si>
  <si>
    <t>bisexual</t>
  </si>
  <si>
    <t>asexual</t>
  </si>
  <si>
    <t>null</t>
  </si>
  <si>
    <t>country</t>
  </si>
  <si>
    <t>australia</t>
  </si>
  <si>
    <t>belgium</t>
  </si>
  <si>
    <t>canada</t>
  </si>
  <si>
    <t>france</t>
  </si>
  <si>
    <t>germany</t>
  </si>
  <si>
    <t>japan</t>
  </si>
  <si>
    <t>nan</t>
  </si>
  <si>
    <t>norway</t>
  </si>
  <si>
    <t>spain</t>
  </si>
  <si>
    <t>uk</t>
  </si>
  <si>
    <t>us</t>
  </si>
  <si>
    <t>italy</t>
  </si>
  <si>
    <t>poland</t>
  </si>
  <si>
    <t>south korea</t>
  </si>
  <si>
    <t>singapore</t>
  </si>
  <si>
    <t>homophobia</t>
  </si>
  <si>
    <t>transphobia</t>
  </si>
  <si>
    <t>NPC</t>
  </si>
  <si>
    <t>playable</t>
  </si>
  <si>
    <t>total_num_games</t>
  </si>
  <si>
    <t>characters</t>
  </si>
  <si>
    <t>relationships</t>
  </si>
  <si>
    <t>TYPE</t>
  </si>
  <si>
    <t>actions and others</t>
  </si>
  <si>
    <t>enemies</t>
  </si>
  <si>
    <t>char role</t>
  </si>
  <si>
    <t>queer and others</t>
  </si>
  <si>
    <t>total</t>
  </si>
  <si>
    <t>trans</t>
  </si>
  <si>
    <t>non-binary</t>
  </si>
  <si>
    <t>non-conforming</t>
  </si>
  <si>
    <t>cis</t>
  </si>
  <si>
    <t>genre</t>
  </si>
  <si>
    <t>adventure</t>
  </si>
  <si>
    <t>fighting</t>
  </si>
  <si>
    <t>rpg</t>
  </si>
  <si>
    <t>shooter</t>
  </si>
  <si>
    <t>simulation</t>
  </si>
  <si>
    <t>action</t>
  </si>
  <si>
    <t>decade</t>
  </si>
  <si>
    <t>relationship/romance/sex</t>
  </si>
  <si>
    <t>actions</t>
  </si>
  <si>
    <t>artifacts</t>
  </si>
  <si>
    <t>cross-dressing</t>
  </si>
  <si>
    <t>easter eggs</t>
  </si>
  <si>
    <t>locations</t>
  </si>
  <si>
    <t>mentions</t>
  </si>
  <si>
    <t>mods</t>
  </si>
  <si>
    <t>queer games/narratives</t>
  </si>
  <si>
    <t>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</si>
</sst>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Arial"/>
    </font>
    <font>
      <sz val="2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11" ht="17" x14ac:dyDescent="0.2">
      <c r="A2" s="1">
        <v>1986</v>
      </c>
      <c r="B2" s="1">
        <v>2</v>
      </c>
      <c r="C2" s="1">
        <v>0</v>
      </c>
      <c r="D2" s="3">
        <f>(B2)/(B2+C2)</f>
        <v>1</v>
      </c>
      <c r="E2" s="4">
        <f>C2/(B2+C2)</f>
        <v>0</v>
      </c>
      <c r="J2" s="3"/>
      <c r="K2" s="3"/>
    </row>
    <row r="3" spans="1:11" x14ac:dyDescent="0.2">
      <c r="A3">
        <v>1987</v>
      </c>
      <c r="B3">
        <v>0</v>
      </c>
      <c r="C3">
        <v>0</v>
      </c>
      <c r="D3" s="3">
        <v>0</v>
      </c>
      <c r="E3" s="4">
        <v>0</v>
      </c>
      <c r="J3" s="3"/>
      <c r="K3" s="3"/>
    </row>
    <row r="4" spans="1:11" ht="17" x14ac:dyDescent="0.2">
      <c r="A4" s="1">
        <v>1988</v>
      </c>
      <c r="B4" s="1">
        <v>1</v>
      </c>
      <c r="C4" s="1">
        <v>0</v>
      </c>
      <c r="D4" s="3">
        <f t="shared" ref="D4:D32" si="0">(B4)/(B4+C4)</f>
        <v>1</v>
      </c>
      <c r="E4" s="4">
        <f t="shared" ref="E4:E32" si="1">C4/(B4+C4)</f>
        <v>0</v>
      </c>
      <c r="J4" s="3"/>
      <c r="K4" s="3"/>
    </row>
    <row r="5" spans="1:11" ht="17" x14ac:dyDescent="0.2">
      <c r="A5" s="1">
        <v>1989</v>
      </c>
      <c r="B5" s="1">
        <v>2</v>
      </c>
      <c r="C5" s="1">
        <v>0</v>
      </c>
      <c r="D5" s="3">
        <f t="shared" si="0"/>
        <v>1</v>
      </c>
      <c r="E5" s="4">
        <f t="shared" si="1"/>
        <v>0</v>
      </c>
      <c r="J5" s="3"/>
      <c r="K5" s="3"/>
    </row>
    <row r="6" spans="1:11" ht="17" x14ac:dyDescent="0.2">
      <c r="A6" s="1">
        <v>1990</v>
      </c>
      <c r="B6" s="1">
        <v>1</v>
      </c>
      <c r="C6" s="1">
        <v>0</v>
      </c>
      <c r="D6" s="3">
        <f t="shared" si="0"/>
        <v>1</v>
      </c>
      <c r="E6" s="4">
        <f t="shared" si="1"/>
        <v>0</v>
      </c>
      <c r="J6" s="3"/>
      <c r="K6" s="3"/>
    </row>
    <row r="7" spans="1:11" ht="17" x14ac:dyDescent="0.2">
      <c r="A7" s="1">
        <v>1991</v>
      </c>
      <c r="B7" s="1">
        <v>2</v>
      </c>
      <c r="C7" s="1">
        <v>0</v>
      </c>
      <c r="D7" s="3">
        <f t="shared" si="0"/>
        <v>1</v>
      </c>
      <c r="E7" s="4">
        <f t="shared" si="1"/>
        <v>0</v>
      </c>
      <c r="H7" s="2"/>
      <c r="I7" s="2"/>
      <c r="J7" s="3"/>
      <c r="K7" s="3"/>
    </row>
    <row r="8" spans="1:11" ht="17" x14ac:dyDescent="0.2">
      <c r="A8" s="1">
        <v>1992</v>
      </c>
      <c r="B8" s="1">
        <v>2</v>
      </c>
      <c r="C8" s="1">
        <v>0</v>
      </c>
      <c r="D8" s="3">
        <f t="shared" si="0"/>
        <v>1</v>
      </c>
      <c r="E8" s="4">
        <f t="shared" si="1"/>
        <v>0</v>
      </c>
    </row>
    <row r="9" spans="1:11" ht="17" x14ac:dyDescent="0.2">
      <c r="A9" s="1">
        <v>1993</v>
      </c>
      <c r="B9" s="1">
        <v>1</v>
      </c>
      <c r="C9" s="1">
        <v>2</v>
      </c>
      <c r="D9" s="3">
        <f t="shared" si="0"/>
        <v>0.33333333333333331</v>
      </c>
      <c r="E9" s="4">
        <f t="shared" si="1"/>
        <v>0.66666666666666663</v>
      </c>
    </row>
    <row r="10" spans="1:11" ht="17" x14ac:dyDescent="0.2">
      <c r="A10" s="1">
        <v>1994</v>
      </c>
      <c r="B10" s="1">
        <v>4</v>
      </c>
      <c r="C10" s="1">
        <v>0</v>
      </c>
      <c r="D10" s="3">
        <f t="shared" si="0"/>
        <v>1</v>
      </c>
      <c r="E10" s="4">
        <f t="shared" si="1"/>
        <v>0</v>
      </c>
    </row>
    <row r="11" spans="1:11" ht="17" x14ac:dyDescent="0.2">
      <c r="A11" s="1">
        <v>1995</v>
      </c>
      <c r="B11" s="1">
        <v>6</v>
      </c>
      <c r="C11" s="1">
        <v>3</v>
      </c>
      <c r="D11" s="3">
        <f t="shared" si="0"/>
        <v>0.66666666666666663</v>
      </c>
      <c r="E11" s="4">
        <f t="shared" si="1"/>
        <v>0.33333333333333331</v>
      </c>
    </row>
    <row r="12" spans="1:11" ht="17" x14ac:dyDescent="0.2">
      <c r="A12" s="1">
        <v>1996</v>
      </c>
      <c r="B12" s="1">
        <v>8</v>
      </c>
      <c r="C12" s="1">
        <v>1</v>
      </c>
      <c r="D12" s="3">
        <f t="shared" si="0"/>
        <v>0.88888888888888884</v>
      </c>
      <c r="E12" s="4">
        <f t="shared" si="1"/>
        <v>0.1111111111111111</v>
      </c>
    </row>
    <row r="13" spans="1:11" ht="17" x14ac:dyDescent="0.2">
      <c r="A13" s="1">
        <v>1997</v>
      </c>
      <c r="B13" s="1">
        <v>6</v>
      </c>
      <c r="C13" s="1">
        <v>6</v>
      </c>
      <c r="D13" s="3">
        <f t="shared" si="0"/>
        <v>0.5</v>
      </c>
      <c r="E13" s="4">
        <f t="shared" si="1"/>
        <v>0.5</v>
      </c>
    </row>
    <row r="14" spans="1:11" ht="17" x14ac:dyDescent="0.2">
      <c r="A14" s="1">
        <v>1998</v>
      </c>
      <c r="B14" s="1">
        <v>0</v>
      </c>
      <c r="C14" s="1">
        <v>2</v>
      </c>
      <c r="D14" s="3">
        <f t="shared" si="0"/>
        <v>0</v>
      </c>
      <c r="E14" s="4">
        <f t="shared" si="1"/>
        <v>1</v>
      </c>
    </row>
    <row r="15" spans="1:11" ht="17" x14ac:dyDescent="0.2">
      <c r="A15" s="1">
        <v>1999</v>
      </c>
      <c r="B15" s="1">
        <v>9</v>
      </c>
      <c r="C15" s="1">
        <v>3</v>
      </c>
      <c r="D15" s="3">
        <f t="shared" si="0"/>
        <v>0.75</v>
      </c>
      <c r="E15" s="4">
        <f t="shared" si="1"/>
        <v>0.25</v>
      </c>
    </row>
    <row r="16" spans="1:11" ht="17" x14ac:dyDescent="0.2">
      <c r="A16" s="1">
        <v>2000</v>
      </c>
      <c r="B16" s="1">
        <v>4</v>
      </c>
      <c r="C16" s="1">
        <v>6</v>
      </c>
      <c r="D16" s="3">
        <f t="shared" si="0"/>
        <v>0.4</v>
      </c>
      <c r="E16" s="4">
        <f t="shared" si="1"/>
        <v>0.6</v>
      </c>
    </row>
    <row r="17" spans="1:5" ht="17" x14ac:dyDescent="0.2">
      <c r="A17" s="1">
        <v>2001</v>
      </c>
      <c r="B17" s="1">
        <v>13</v>
      </c>
      <c r="C17" s="1">
        <v>4</v>
      </c>
      <c r="D17" s="3">
        <f t="shared" si="0"/>
        <v>0.76470588235294112</v>
      </c>
      <c r="E17" s="4">
        <f t="shared" si="1"/>
        <v>0.23529411764705882</v>
      </c>
    </row>
    <row r="18" spans="1:5" ht="17" x14ac:dyDescent="0.2">
      <c r="A18" s="1">
        <v>2002</v>
      </c>
      <c r="B18" s="1">
        <v>7</v>
      </c>
      <c r="C18" s="1">
        <v>7</v>
      </c>
      <c r="D18" s="3">
        <f t="shared" si="0"/>
        <v>0.5</v>
      </c>
      <c r="E18" s="4">
        <f t="shared" si="1"/>
        <v>0.5</v>
      </c>
    </row>
    <row r="19" spans="1:5" ht="17" x14ac:dyDescent="0.2">
      <c r="A19" s="1">
        <v>2003</v>
      </c>
      <c r="B19" s="1">
        <v>11</v>
      </c>
      <c r="C19" s="1">
        <v>9</v>
      </c>
      <c r="D19" s="3">
        <f t="shared" si="0"/>
        <v>0.55000000000000004</v>
      </c>
      <c r="E19" s="4">
        <f t="shared" si="1"/>
        <v>0.45</v>
      </c>
    </row>
    <row r="20" spans="1:5" ht="17" x14ac:dyDescent="0.2">
      <c r="A20" s="1">
        <v>2004</v>
      </c>
      <c r="B20" s="1">
        <v>15</v>
      </c>
      <c r="C20" s="1">
        <v>16</v>
      </c>
      <c r="D20" s="3">
        <f t="shared" si="0"/>
        <v>0.4838709677419355</v>
      </c>
      <c r="E20" s="4">
        <f t="shared" si="1"/>
        <v>0.5161290322580645</v>
      </c>
    </row>
    <row r="21" spans="1:5" ht="17" x14ac:dyDescent="0.2">
      <c r="A21" s="1">
        <v>2005</v>
      </c>
      <c r="B21" s="1">
        <v>12</v>
      </c>
      <c r="C21" s="1">
        <v>13</v>
      </c>
      <c r="D21" s="3">
        <f t="shared" si="0"/>
        <v>0.48</v>
      </c>
      <c r="E21" s="4">
        <f t="shared" si="1"/>
        <v>0.52</v>
      </c>
    </row>
    <row r="22" spans="1:5" ht="17" x14ac:dyDescent="0.2">
      <c r="A22" s="1">
        <v>2006</v>
      </c>
      <c r="B22" s="1">
        <v>2</v>
      </c>
      <c r="C22" s="1">
        <v>2</v>
      </c>
      <c r="D22" s="3">
        <f t="shared" si="0"/>
        <v>0.5</v>
      </c>
      <c r="E22" s="4">
        <f t="shared" si="1"/>
        <v>0.5</v>
      </c>
    </row>
    <row r="23" spans="1:5" ht="17" x14ac:dyDescent="0.2">
      <c r="A23" s="1">
        <v>2007</v>
      </c>
      <c r="B23" s="1">
        <v>3</v>
      </c>
      <c r="C23" s="1">
        <v>7</v>
      </c>
      <c r="D23" s="3">
        <f t="shared" si="0"/>
        <v>0.3</v>
      </c>
      <c r="E23" s="4">
        <f t="shared" si="1"/>
        <v>0.7</v>
      </c>
    </row>
    <row r="24" spans="1:5" ht="17" x14ac:dyDescent="0.2">
      <c r="A24" s="1">
        <v>2008</v>
      </c>
      <c r="B24" s="1">
        <v>18</v>
      </c>
      <c r="C24" s="1">
        <v>15</v>
      </c>
      <c r="D24" s="3">
        <f t="shared" si="0"/>
        <v>0.54545454545454541</v>
      </c>
      <c r="E24" s="4">
        <f t="shared" si="1"/>
        <v>0.45454545454545453</v>
      </c>
    </row>
    <row r="25" spans="1:5" ht="17" x14ac:dyDescent="0.2">
      <c r="A25" s="1">
        <v>2009</v>
      </c>
      <c r="B25" s="1">
        <v>8</v>
      </c>
      <c r="C25" s="1">
        <v>7</v>
      </c>
      <c r="D25" s="3">
        <f t="shared" si="0"/>
        <v>0.53333333333333333</v>
      </c>
      <c r="E25" s="4">
        <f t="shared" si="1"/>
        <v>0.46666666666666667</v>
      </c>
    </row>
    <row r="26" spans="1:5" ht="17" x14ac:dyDescent="0.2">
      <c r="A26" s="1">
        <v>2010</v>
      </c>
      <c r="B26" s="1">
        <v>32</v>
      </c>
      <c r="C26" s="1">
        <v>3</v>
      </c>
      <c r="D26" s="3">
        <f t="shared" si="0"/>
        <v>0.91428571428571426</v>
      </c>
      <c r="E26" s="4">
        <f t="shared" si="1"/>
        <v>8.5714285714285715E-2</v>
      </c>
    </row>
    <row r="27" spans="1:5" ht="17" x14ac:dyDescent="0.2">
      <c r="A27" s="1">
        <v>2011</v>
      </c>
      <c r="B27" s="1">
        <v>0</v>
      </c>
      <c r="C27" s="1">
        <v>1</v>
      </c>
      <c r="D27" s="3">
        <f t="shared" si="0"/>
        <v>0</v>
      </c>
      <c r="E27" s="4">
        <f t="shared" si="1"/>
        <v>1</v>
      </c>
    </row>
    <row r="28" spans="1:5" ht="17" x14ac:dyDescent="0.2">
      <c r="A28" s="1">
        <v>2012</v>
      </c>
      <c r="B28" s="1">
        <v>14</v>
      </c>
      <c r="C28" s="1">
        <v>0</v>
      </c>
      <c r="D28" s="3">
        <f t="shared" si="0"/>
        <v>1</v>
      </c>
      <c r="E28" s="4">
        <f t="shared" si="1"/>
        <v>0</v>
      </c>
    </row>
    <row r="29" spans="1:5" ht="17" x14ac:dyDescent="0.2">
      <c r="A29" s="1">
        <v>2013</v>
      </c>
      <c r="B29" s="1">
        <v>18</v>
      </c>
      <c r="C29" s="1">
        <v>0</v>
      </c>
      <c r="D29" s="3">
        <f t="shared" si="0"/>
        <v>1</v>
      </c>
      <c r="E29" s="4">
        <f t="shared" si="1"/>
        <v>0</v>
      </c>
    </row>
    <row r="30" spans="1:5" ht="17" x14ac:dyDescent="0.2">
      <c r="A30" s="1">
        <v>2014</v>
      </c>
      <c r="B30" s="1">
        <v>9</v>
      </c>
      <c r="C30" s="1">
        <v>1</v>
      </c>
      <c r="D30" s="3">
        <f t="shared" si="0"/>
        <v>0.9</v>
      </c>
      <c r="E30" s="4">
        <f t="shared" si="1"/>
        <v>0.1</v>
      </c>
    </row>
    <row r="31" spans="1:5" ht="17" x14ac:dyDescent="0.2">
      <c r="A31" s="1">
        <v>2015</v>
      </c>
      <c r="B31" s="1">
        <v>7</v>
      </c>
      <c r="C31" s="1">
        <v>1</v>
      </c>
      <c r="D31" s="3">
        <f t="shared" si="0"/>
        <v>0.875</v>
      </c>
      <c r="E31" s="4">
        <f t="shared" si="1"/>
        <v>0.125</v>
      </c>
    </row>
    <row r="32" spans="1:5" ht="17" x14ac:dyDescent="0.2">
      <c r="A32" s="1">
        <v>2016</v>
      </c>
      <c r="B32" s="1">
        <v>3</v>
      </c>
      <c r="C32" s="1">
        <v>3</v>
      </c>
      <c r="D32" s="3">
        <f t="shared" si="0"/>
        <v>0.5</v>
      </c>
      <c r="E32" s="4">
        <f t="shared" si="1"/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3" workbookViewId="0">
      <selection activeCell="M17" sqref="M17"/>
    </sheetView>
  </sheetViews>
  <sheetFormatPr baseColWidth="10" defaultRowHeight="16" x14ac:dyDescent="0.2"/>
  <sheetData>
    <row r="1" spans="1:17" x14ac:dyDescent="0.2">
      <c r="A1" t="s">
        <v>0</v>
      </c>
      <c r="B1" t="s">
        <v>51</v>
      </c>
      <c r="C1" t="s">
        <v>53</v>
      </c>
      <c r="D1" t="s">
        <v>54</v>
      </c>
      <c r="E1" t="s">
        <v>52</v>
      </c>
      <c r="F1" t="s">
        <v>55</v>
      </c>
      <c r="G1" t="s">
        <v>56</v>
      </c>
      <c r="K1" t="s">
        <v>57</v>
      </c>
      <c r="L1" t="s">
        <v>51</v>
      </c>
      <c r="M1" t="s">
        <v>53</v>
      </c>
      <c r="N1" t="s">
        <v>54</v>
      </c>
      <c r="O1" t="s">
        <v>52</v>
      </c>
      <c r="P1" t="s">
        <v>55</v>
      </c>
      <c r="Q1" t="s">
        <v>56</v>
      </c>
    </row>
    <row r="2" spans="1:17" x14ac:dyDescent="0.2">
      <c r="A2" s="2">
        <v>1985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>
        <v>80</v>
      </c>
      <c r="L2">
        <f t="shared" ref="L2:Q2" si="0">SUM(B2:B6)</f>
        <v>9</v>
      </c>
      <c r="M2">
        <f t="shared" si="0"/>
        <v>3</v>
      </c>
      <c r="N2">
        <f t="shared" si="0"/>
        <v>0</v>
      </c>
      <c r="O2">
        <f t="shared" si="0"/>
        <v>4</v>
      </c>
      <c r="P2">
        <f t="shared" si="0"/>
        <v>0</v>
      </c>
      <c r="Q2">
        <f t="shared" si="0"/>
        <v>3</v>
      </c>
    </row>
    <row r="3" spans="1:17" ht="17" x14ac:dyDescent="0.2">
      <c r="A3" s="2">
        <v>1986</v>
      </c>
      <c r="B3" s="1">
        <v>2</v>
      </c>
      <c r="C3">
        <v>0</v>
      </c>
      <c r="D3">
        <v>0</v>
      </c>
      <c r="E3">
        <v>0</v>
      </c>
      <c r="F3">
        <v>0</v>
      </c>
      <c r="G3" s="1">
        <v>2</v>
      </c>
      <c r="K3">
        <v>90</v>
      </c>
      <c r="L3">
        <f t="shared" ref="L3:Q3" si="1">SUM(B7:B16)</f>
        <v>52</v>
      </c>
      <c r="M3">
        <f t="shared" si="1"/>
        <v>33</v>
      </c>
      <c r="N3">
        <f t="shared" si="1"/>
        <v>0</v>
      </c>
      <c r="O3">
        <f t="shared" si="1"/>
        <v>20</v>
      </c>
      <c r="P3">
        <f t="shared" si="1"/>
        <v>1</v>
      </c>
      <c r="Q3">
        <f t="shared" si="1"/>
        <v>14</v>
      </c>
    </row>
    <row r="4" spans="1:17" ht="17" x14ac:dyDescent="0.2">
      <c r="A4" s="2">
        <v>1987</v>
      </c>
      <c r="B4" s="1">
        <v>1</v>
      </c>
      <c r="C4">
        <v>0</v>
      </c>
      <c r="D4" s="1">
        <v>0</v>
      </c>
      <c r="E4" s="1">
        <v>4</v>
      </c>
      <c r="F4">
        <v>0</v>
      </c>
      <c r="G4">
        <v>0</v>
      </c>
      <c r="K4">
        <v>2000</v>
      </c>
      <c r="L4">
        <f t="shared" ref="L4:Q4" si="2">SUM(B17:B26)</f>
        <v>98</v>
      </c>
      <c r="M4">
        <f t="shared" si="2"/>
        <v>176</v>
      </c>
      <c r="N4">
        <f t="shared" si="2"/>
        <v>17</v>
      </c>
      <c r="O4">
        <f t="shared" si="2"/>
        <v>14</v>
      </c>
      <c r="P4">
        <f t="shared" si="2"/>
        <v>49</v>
      </c>
      <c r="Q4">
        <f t="shared" si="2"/>
        <v>102</v>
      </c>
    </row>
    <row r="5" spans="1:17" ht="17" x14ac:dyDescent="0.2">
      <c r="A5" s="1">
        <v>1988</v>
      </c>
      <c r="B5">
        <v>0</v>
      </c>
      <c r="C5" s="1">
        <v>2</v>
      </c>
      <c r="D5">
        <v>0</v>
      </c>
      <c r="E5">
        <v>0</v>
      </c>
      <c r="F5">
        <v>0</v>
      </c>
      <c r="G5">
        <v>0</v>
      </c>
      <c r="K5">
        <v>10</v>
      </c>
      <c r="L5">
        <f t="shared" ref="L5:Q5" si="3">SUM(B27:B33)</f>
        <v>46</v>
      </c>
      <c r="M5">
        <f t="shared" si="3"/>
        <v>139</v>
      </c>
      <c r="N5">
        <f t="shared" si="3"/>
        <v>19</v>
      </c>
      <c r="O5">
        <f t="shared" si="3"/>
        <v>7</v>
      </c>
      <c r="P5">
        <f t="shared" si="3"/>
        <v>25</v>
      </c>
      <c r="Q5">
        <f t="shared" si="3"/>
        <v>66</v>
      </c>
    </row>
    <row r="6" spans="1:17" ht="17" x14ac:dyDescent="0.2">
      <c r="A6" s="1">
        <v>1989</v>
      </c>
      <c r="B6" s="1">
        <v>6</v>
      </c>
      <c r="C6" s="1">
        <v>1</v>
      </c>
      <c r="D6">
        <v>0</v>
      </c>
      <c r="E6">
        <v>0</v>
      </c>
      <c r="F6">
        <v>0</v>
      </c>
      <c r="G6" s="1">
        <v>1</v>
      </c>
    </row>
    <row r="7" spans="1:17" ht="17" x14ac:dyDescent="0.2">
      <c r="A7" s="1">
        <v>1990</v>
      </c>
      <c r="B7" s="1">
        <v>1</v>
      </c>
      <c r="C7" s="1">
        <v>2</v>
      </c>
      <c r="D7">
        <v>0</v>
      </c>
      <c r="E7">
        <v>0</v>
      </c>
      <c r="F7">
        <v>0</v>
      </c>
      <c r="G7">
        <v>0</v>
      </c>
    </row>
    <row r="8" spans="1:17" ht="17" x14ac:dyDescent="0.2">
      <c r="A8" s="1">
        <v>1991</v>
      </c>
      <c r="B8" s="1">
        <v>1</v>
      </c>
      <c r="C8" s="1">
        <v>0</v>
      </c>
      <c r="D8" s="1">
        <v>0</v>
      </c>
      <c r="E8" s="1">
        <v>1</v>
      </c>
      <c r="F8">
        <v>0</v>
      </c>
      <c r="G8" s="1">
        <v>0</v>
      </c>
    </row>
    <row r="9" spans="1:17" ht="17" x14ac:dyDescent="0.2">
      <c r="A9" s="1">
        <v>1992</v>
      </c>
      <c r="B9" s="1">
        <v>4</v>
      </c>
      <c r="C9" s="1">
        <v>4</v>
      </c>
      <c r="D9" s="1">
        <v>0</v>
      </c>
      <c r="E9" s="1">
        <v>1</v>
      </c>
      <c r="F9">
        <v>0</v>
      </c>
      <c r="G9" s="1">
        <v>0</v>
      </c>
    </row>
    <row r="10" spans="1:17" ht="17" x14ac:dyDescent="0.2">
      <c r="A10" s="1">
        <v>1993</v>
      </c>
      <c r="B10" s="1">
        <v>10</v>
      </c>
      <c r="C10" s="1">
        <v>1</v>
      </c>
      <c r="D10">
        <v>0</v>
      </c>
      <c r="E10">
        <v>0</v>
      </c>
      <c r="F10">
        <v>0</v>
      </c>
      <c r="G10" s="1">
        <v>0</v>
      </c>
    </row>
    <row r="11" spans="1:17" ht="17" x14ac:dyDescent="0.2">
      <c r="A11" s="1">
        <v>1994</v>
      </c>
      <c r="B11" s="1">
        <v>0</v>
      </c>
      <c r="C11" s="1">
        <v>1</v>
      </c>
      <c r="D11" s="1">
        <v>0</v>
      </c>
      <c r="E11" s="1">
        <v>6</v>
      </c>
      <c r="F11">
        <v>0</v>
      </c>
      <c r="G11" s="1">
        <v>0</v>
      </c>
    </row>
    <row r="12" spans="1:17" ht="17" x14ac:dyDescent="0.2">
      <c r="A12" s="1">
        <v>1995</v>
      </c>
      <c r="B12" s="1">
        <v>9</v>
      </c>
      <c r="C12" s="1">
        <v>2</v>
      </c>
      <c r="D12" s="1">
        <v>0</v>
      </c>
      <c r="E12" s="1">
        <v>0</v>
      </c>
      <c r="F12">
        <v>0</v>
      </c>
      <c r="G12" s="1">
        <v>0</v>
      </c>
    </row>
    <row r="13" spans="1:17" ht="17" x14ac:dyDescent="0.2">
      <c r="A13" s="1">
        <v>1996</v>
      </c>
      <c r="B13" s="1">
        <v>3</v>
      </c>
      <c r="C13" s="1">
        <v>7</v>
      </c>
      <c r="D13" s="1">
        <v>0</v>
      </c>
      <c r="E13" s="1">
        <v>1</v>
      </c>
      <c r="F13" s="1">
        <v>1</v>
      </c>
      <c r="G13" s="1">
        <v>0</v>
      </c>
    </row>
    <row r="14" spans="1:17" ht="17" x14ac:dyDescent="0.2">
      <c r="A14" s="1">
        <v>1997</v>
      </c>
      <c r="B14" s="1">
        <v>3</v>
      </c>
      <c r="C14" s="1">
        <v>9</v>
      </c>
      <c r="D14" s="1">
        <v>0</v>
      </c>
      <c r="E14" s="1">
        <v>6</v>
      </c>
      <c r="F14">
        <v>0</v>
      </c>
      <c r="G14" s="1">
        <v>1</v>
      </c>
    </row>
    <row r="15" spans="1:17" ht="17" x14ac:dyDescent="0.2">
      <c r="A15" s="1">
        <v>1998</v>
      </c>
      <c r="B15" s="1">
        <v>9</v>
      </c>
      <c r="C15" s="1">
        <v>1</v>
      </c>
      <c r="D15" s="1">
        <v>0</v>
      </c>
      <c r="E15" s="1">
        <v>0</v>
      </c>
      <c r="F15">
        <v>0</v>
      </c>
      <c r="G15" s="1">
        <v>9</v>
      </c>
    </row>
    <row r="16" spans="1:17" ht="17" x14ac:dyDescent="0.2">
      <c r="A16" s="1">
        <v>1999</v>
      </c>
      <c r="B16" s="1">
        <v>12</v>
      </c>
      <c r="C16" s="1">
        <v>6</v>
      </c>
      <c r="D16" s="1">
        <v>0</v>
      </c>
      <c r="E16" s="1">
        <v>5</v>
      </c>
      <c r="F16">
        <v>0</v>
      </c>
      <c r="G16" s="1">
        <v>4</v>
      </c>
    </row>
    <row r="17" spans="1:7" ht="17" x14ac:dyDescent="0.2">
      <c r="A17" s="1">
        <v>2000</v>
      </c>
      <c r="B17" s="1">
        <v>15</v>
      </c>
      <c r="C17" s="1">
        <v>1</v>
      </c>
      <c r="D17" s="1">
        <v>3</v>
      </c>
      <c r="E17" s="1">
        <v>1</v>
      </c>
      <c r="F17" s="1">
        <v>1</v>
      </c>
      <c r="G17" s="1">
        <v>15</v>
      </c>
    </row>
    <row r="18" spans="1:7" ht="17" x14ac:dyDescent="0.2">
      <c r="A18" s="1">
        <v>2001</v>
      </c>
      <c r="B18" s="1">
        <v>17</v>
      </c>
      <c r="C18" s="1">
        <v>13</v>
      </c>
      <c r="D18" s="1">
        <v>1</v>
      </c>
      <c r="E18" s="1">
        <v>0</v>
      </c>
      <c r="F18">
        <v>0</v>
      </c>
      <c r="G18" s="1">
        <v>13</v>
      </c>
    </row>
    <row r="19" spans="1:7" ht="17" x14ac:dyDescent="0.2">
      <c r="A19" s="1">
        <v>2002</v>
      </c>
      <c r="B19" s="1">
        <v>4</v>
      </c>
      <c r="C19" s="1">
        <v>16</v>
      </c>
      <c r="D19" s="1">
        <v>0</v>
      </c>
      <c r="E19" s="1">
        <v>4</v>
      </c>
      <c r="F19">
        <v>0</v>
      </c>
      <c r="G19" s="1">
        <v>4</v>
      </c>
    </row>
    <row r="20" spans="1:7" ht="17" x14ac:dyDescent="0.2">
      <c r="A20" s="1">
        <v>2003</v>
      </c>
      <c r="B20" s="1">
        <v>0</v>
      </c>
      <c r="C20" s="1">
        <v>34</v>
      </c>
      <c r="D20" s="1">
        <v>2</v>
      </c>
      <c r="E20" s="1">
        <v>0</v>
      </c>
      <c r="F20" s="1">
        <v>4</v>
      </c>
      <c r="G20" s="1">
        <v>0</v>
      </c>
    </row>
    <row r="21" spans="1:7" ht="17" x14ac:dyDescent="0.2">
      <c r="A21" s="1">
        <v>2004</v>
      </c>
      <c r="B21" s="1">
        <v>21</v>
      </c>
      <c r="C21" s="1">
        <v>22</v>
      </c>
      <c r="D21" s="1">
        <v>0</v>
      </c>
      <c r="E21" s="1">
        <v>3</v>
      </c>
      <c r="F21" s="1">
        <v>10</v>
      </c>
      <c r="G21" s="1">
        <v>9</v>
      </c>
    </row>
    <row r="22" spans="1:7" ht="17" x14ac:dyDescent="0.2">
      <c r="A22" s="1">
        <v>2005</v>
      </c>
      <c r="B22" s="1">
        <v>8</v>
      </c>
      <c r="C22" s="1">
        <v>24</v>
      </c>
      <c r="D22" s="1">
        <v>0</v>
      </c>
      <c r="E22" s="1">
        <v>0</v>
      </c>
      <c r="F22" s="1">
        <v>4</v>
      </c>
      <c r="G22" s="1">
        <v>8</v>
      </c>
    </row>
    <row r="23" spans="1:7" ht="17" x14ac:dyDescent="0.2">
      <c r="A23" s="1">
        <v>2006</v>
      </c>
      <c r="B23" s="1">
        <v>7</v>
      </c>
      <c r="C23" s="1">
        <v>17</v>
      </c>
      <c r="D23" s="1">
        <v>1</v>
      </c>
      <c r="E23" s="1">
        <v>0</v>
      </c>
      <c r="F23" s="1">
        <v>2</v>
      </c>
      <c r="G23" s="1">
        <v>17</v>
      </c>
    </row>
    <row r="24" spans="1:7" ht="17" x14ac:dyDescent="0.2">
      <c r="A24" s="1">
        <v>2007</v>
      </c>
      <c r="B24" s="1">
        <v>2</v>
      </c>
      <c r="C24" s="1">
        <v>9</v>
      </c>
      <c r="D24" s="1">
        <v>7</v>
      </c>
      <c r="E24" s="1">
        <v>2</v>
      </c>
      <c r="F24" s="1">
        <v>4</v>
      </c>
      <c r="G24" s="1">
        <v>4</v>
      </c>
    </row>
    <row r="25" spans="1:7" ht="17" x14ac:dyDescent="0.2">
      <c r="A25" s="1">
        <v>2008</v>
      </c>
      <c r="B25" s="1">
        <v>17</v>
      </c>
      <c r="C25" s="1">
        <v>33</v>
      </c>
      <c r="D25" s="1">
        <v>2</v>
      </c>
      <c r="E25" s="1">
        <v>4</v>
      </c>
      <c r="F25" s="1">
        <v>9</v>
      </c>
      <c r="G25" s="1">
        <v>30</v>
      </c>
    </row>
    <row r="26" spans="1:7" ht="17" x14ac:dyDescent="0.2">
      <c r="A26" s="1">
        <v>2009</v>
      </c>
      <c r="B26" s="1">
        <v>7</v>
      </c>
      <c r="C26" s="1">
        <v>7</v>
      </c>
      <c r="D26" s="1">
        <v>1</v>
      </c>
      <c r="E26" s="1">
        <v>0</v>
      </c>
      <c r="F26" s="1">
        <v>15</v>
      </c>
      <c r="G26" s="1">
        <v>2</v>
      </c>
    </row>
    <row r="27" spans="1:7" ht="17" x14ac:dyDescent="0.2">
      <c r="A27" s="1">
        <v>2010</v>
      </c>
      <c r="B27" s="1">
        <v>16</v>
      </c>
      <c r="C27" s="1">
        <v>34</v>
      </c>
      <c r="D27" s="1">
        <v>5</v>
      </c>
      <c r="E27" s="1">
        <v>1</v>
      </c>
      <c r="F27" s="1">
        <v>2</v>
      </c>
      <c r="G27" s="1">
        <v>29</v>
      </c>
    </row>
    <row r="28" spans="1:7" ht="17" x14ac:dyDescent="0.2">
      <c r="A28" s="1">
        <v>2011</v>
      </c>
      <c r="B28" s="1">
        <v>1</v>
      </c>
      <c r="C28" s="1">
        <v>9</v>
      </c>
      <c r="D28" s="1">
        <v>0</v>
      </c>
      <c r="E28" s="1">
        <v>1</v>
      </c>
      <c r="F28" s="1">
        <v>5</v>
      </c>
      <c r="G28" s="1">
        <v>4</v>
      </c>
    </row>
    <row r="29" spans="1:7" ht="17" x14ac:dyDescent="0.2">
      <c r="A29" s="1">
        <v>2012</v>
      </c>
      <c r="B29" s="1">
        <v>1</v>
      </c>
      <c r="C29" s="1">
        <v>27</v>
      </c>
      <c r="D29" s="1">
        <v>8</v>
      </c>
      <c r="E29" s="1">
        <v>0</v>
      </c>
      <c r="F29" s="1">
        <v>2</v>
      </c>
      <c r="G29" s="1">
        <v>11</v>
      </c>
    </row>
    <row r="30" spans="1:7" ht="17" x14ac:dyDescent="0.2">
      <c r="A30" s="1">
        <v>2013</v>
      </c>
      <c r="B30" s="1">
        <v>17</v>
      </c>
      <c r="C30" s="1">
        <v>13</v>
      </c>
      <c r="D30" s="1">
        <v>3</v>
      </c>
      <c r="E30" s="1">
        <v>2</v>
      </c>
      <c r="F30" s="1">
        <v>5</v>
      </c>
      <c r="G30" s="1">
        <v>13</v>
      </c>
    </row>
    <row r="31" spans="1:7" ht="17" x14ac:dyDescent="0.2">
      <c r="A31" s="1">
        <v>2014</v>
      </c>
      <c r="B31" s="1">
        <v>5</v>
      </c>
      <c r="C31" s="1">
        <v>44</v>
      </c>
      <c r="D31" s="1">
        <v>3</v>
      </c>
      <c r="E31" s="1">
        <v>0</v>
      </c>
      <c r="F31" s="1">
        <v>9</v>
      </c>
      <c r="G31" s="1">
        <v>5</v>
      </c>
    </row>
    <row r="32" spans="1:7" ht="17" x14ac:dyDescent="0.2">
      <c r="A32" s="1">
        <v>2015</v>
      </c>
      <c r="B32" s="1">
        <v>4</v>
      </c>
      <c r="C32" s="1">
        <v>12</v>
      </c>
      <c r="D32" s="1">
        <v>0</v>
      </c>
      <c r="E32" s="1">
        <v>3</v>
      </c>
      <c r="F32" s="1">
        <v>0</v>
      </c>
      <c r="G32" s="1">
        <v>4</v>
      </c>
    </row>
    <row r="33" spans="1:7" ht="17" x14ac:dyDescent="0.2">
      <c r="A33" s="1">
        <v>2016</v>
      </c>
      <c r="B33" s="1">
        <v>2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2" t="s">
        <v>57</v>
      </c>
      <c r="B1" s="2" t="s">
        <v>51</v>
      </c>
      <c r="C1" s="2" t="s">
        <v>53</v>
      </c>
      <c r="D1" s="2" t="s">
        <v>54</v>
      </c>
      <c r="E1" s="2" t="s">
        <v>52</v>
      </c>
      <c r="F1" s="2" t="s">
        <v>55</v>
      </c>
      <c r="G1" s="2" t="s">
        <v>56</v>
      </c>
    </row>
    <row r="2" spans="1:7" x14ac:dyDescent="0.2">
      <c r="A2" s="2">
        <v>1980</v>
      </c>
      <c r="B2" s="2">
        <v>9</v>
      </c>
      <c r="C2" s="2">
        <v>3</v>
      </c>
      <c r="D2" s="2">
        <v>0</v>
      </c>
      <c r="E2" s="2">
        <v>4</v>
      </c>
      <c r="F2" s="2">
        <v>0</v>
      </c>
      <c r="G2" s="2">
        <v>3</v>
      </c>
    </row>
    <row r="3" spans="1:7" x14ac:dyDescent="0.2">
      <c r="A3" s="2">
        <v>1990</v>
      </c>
      <c r="B3" s="2">
        <v>52</v>
      </c>
      <c r="C3" s="2">
        <v>33</v>
      </c>
      <c r="D3" s="2">
        <v>0</v>
      </c>
      <c r="E3" s="2">
        <v>20</v>
      </c>
      <c r="F3" s="2">
        <v>1</v>
      </c>
      <c r="G3" s="2">
        <v>14</v>
      </c>
    </row>
    <row r="4" spans="1:7" x14ac:dyDescent="0.2">
      <c r="A4" s="2">
        <v>2000</v>
      </c>
      <c r="B4" s="2">
        <v>98</v>
      </c>
      <c r="C4" s="2">
        <v>176</v>
      </c>
      <c r="D4" s="2">
        <v>17</v>
      </c>
      <c r="E4" s="2">
        <v>14</v>
      </c>
      <c r="F4" s="2">
        <v>49</v>
      </c>
      <c r="G4" s="2">
        <v>102</v>
      </c>
    </row>
    <row r="5" spans="1:7" x14ac:dyDescent="0.2">
      <c r="A5" s="2">
        <v>2010</v>
      </c>
      <c r="B5" s="2">
        <v>46</v>
      </c>
      <c r="C5" s="2">
        <v>139</v>
      </c>
      <c r="D5" s="2">
        <v>19</v>
      </c>
      <c r="E5" s="2">
        <v>7</v>
      </c>
      <c r="F5" s="2">
        <v>25</v>
      </c>
      <c r="G5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1</v>
      </c>
      <c r="D1" t="s">
        <v>4</v>
      </c>
      <c r="E1" t="s">
        <v>5</v>
      </c>
    </row>
    <row r="2" spans="1:5" x14ac:dyDescent="0.2">
      <c r="A2" t="s">
        <v>6</v>
      </c>
      <c r="B2">
        <v>6</v>
      </c>
      <c r="C2">
        <v>0</v>
      </c>
      <c r="D2">
        <v>1</v>
      </c>
      <c r="E2">
        <v>0</v>
      </c>
    </row>
    <row r="3" spans="1:5" x14ac:dyDescent="0.2">
      <c r="A3" t="s">
        <v>7</v>
      </c>
      <c r="B3">
        <v>15</v>
      </c>
      <c r="C3">
        <v>5</v>
      </c>
      <c r="D3">
        <v>0.75</v>
      </c>
      <c r="E3">
        <v>0.25</v>
      </c>
    </row>
    <row r="4" spans="1:5" x14ac:dyDescent="0.2">
      <c r="A4" t="s">
        <v>8</v>
      </c>
      <c r="B4">
        <v>27</v>
      </c>
      <c r="C4">
        <v>18</v>
      </c>
      <c r="D4">
        <v>0.6</v>
      </c>
      <c r="E4">
        <v>0.4</v>
      </c>
    </row>
    <row r="5" spans="1:5" x14ac:dyDescent="0.2">
      <c r="A5" t="s">
        <v>9</v>
      </c>
      <c r="B5">
        <v>58</v>
      </c>
      <c r="C5">
        <v>49</v>
      </c>
      <c r="D5">
        <v>0.54205607476635509</v>
      </c>
      <c r="E5">
        <v>0.45794392523364486</v>
      </c>
    </row>
    <row r="6" spans="1:5" x14ac:dyDescent="0.2">
      <c r="A6" t="s">
        <v>10</v>
      </c>
      <c r="B6">
        <v>63</v>
      </c>
      <c r="C6">
        <v>34</v>
      </c>
      <c r="D6">
        <v>0.64948453608247425</v>
      </c>
      <c r="E6">
        <v>0.35051546391752575</v>
      </c>
    </row>
    <row r="7" spans="1:5" x14ac:dyDescent="0.2">
      <c r="A7" t="s">
        <v>11</v>
      </c>
      <c r="B7">
        <v>51</v>
      </c>
      <c r="C7">
        <v>6</v>
      </c>
      <c r="D7">
        <v>0.89473684210526316</v>
      </c>
      <c r="E7">
        <v>0.10526315789473684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5" sqref="E15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17</v>
      </c>
      <c r="B1" t="s">
        <v>2</v>
      </c>
      <c r="C1" t="s">
        <v>1</v>
      </c>
    </row>
    <row r="2" spans="1:5" ht="17" x14ac:dyDescent="0.2">
      <c r="A2" s="1" t="s">
        <v>18</v>
      </c>
      <c r="B2" s="1">
        <v>3</v>
      </c>
      <c r="C2">
        <v>1</v>
      </c>
    </row>
    <row r="3" spans="1:5" ht="17" x14ac:dyDescent="0.2">
      <c r="A3" s="1" t="s">
        <v>19</v>
      </c>
      <c r="B3" s="1">
        <v>2</v>
      </c>
      <c r="C3">
        <v>0</v>
      </c>
    </row>
    <row r="4" spans="1:5" ht="17" x14ac:dyDescent="0.2">
      <c r="A4" s="1" t="s">
        <v>20</v>
      </c>
      <c r="B4" s="1">
        <v>19</v>
      </c>
      <c r="C4" s="1">
        <v>6</v>
      </c>
      <c r="D4" s="1"/>
    </row>
    <row r="5" spans="1:5" ht="17" x14ac:dyDescent="0.2">
      <c r="A5" s="1" t="s">
        <v>21</v>
      </c>
      <c r="B5" s="1">
        <v>6</v>
      </c>
      <c r="C5">
        <v>0</v>
      </c>
    </row>
    <row r="6" spans="1:5" ht="17" x14ac:dyDescent="0.2">
      <c r="A6" s="1" t="s">
        <v>22</v>
      </c>
      <c r="B6" s="1">
        <v>4</v>
      </c>
      <c r="C6" s="1">
        <v>3</v>
      </c>
      <c r="D6" s="1"/>
    </row>
    <row r="7" spans="1:5" ht="17" x14ac:dyDescent="0.2">
      <c r="A7" s="1" t="s">
        <v>29</v>
      </c>
      <c r="B7" s="1">
        <v>5</v>
      </c>
      <c r="C7">
        <v>0</v>
      </c>
    </row>
    <row r="8" spans="1:5" ht="17" x14ac:dyDescent="0.2">
      <c r="A8" s="1" t="s">
        <v>23</v>
      </c>
      <c r="B8" s="1">
        <v>52</v>
      </c>
      <c r="C8" s="1">
        <v>43</v>
      </c>
      <c r="D8" s="1"/>
    </row>
    <row r="9" spans="1:5" ht="17" x14ac:dyDescent="0.2">
      <c r="A9" s="1" t="s">
        <v>24</v>
      </c>
      <c r="B9" s="1">
        <v>2</v>
      </c>
      <c r="C9" s="1">
        <v>2</v>
      </c>
      <c r="D9" s="1"/>
    </row>
    <row r="10" spans="1:5" ht="17" x14ac:dyDescent="0.2">
      <c r="A10" s="1" t="s">
        <v>25</v>
      </c>
      <c r="B10" s="1">
        <v>5</v>
      </c>
      <c r="C10" s="1">
        <v>0</v>
      </c>
    </row>
    <row r="11" spans="1:5" ht="17" x14ac:dyDescent="0.2">
      <c r="A11" s="1" t="s">
        <v>26</v>
      </c>
      <c r="B11" s="1">
        <v>5</v>
      </c>
      <c r="C11" s="1">
        <v>0</v>
      </c>
    </row>
    <row r="12" spans="1:5" ht="17" x14ac:dyDescent="0.2">
      <c r="A12" s="1" t="s">
        <v>27</v>
      </c>
      <c r="B12" s="1">
        <v>32</v>
      </c>
      <c r="C12" s="1">
        <v>18</v>
      </c>
      <c r="D12" s="1"/>
      <c r="E12" s="1"/>
    </row>
    <row r="13" spans="1:5" ht="17" x14ac:dyDescent="0.2">
      <c r="A13" s="1" t="s">
        <v>28</v>
      </c>
      <c r="B13" s="1">
        <v>89</v>
      </c>
      <c r="C13" s="1">
        <v>45</v>
      </c>
      <c r="D13" s="1"/>
    </row>
    <row r="16" spans="1:5" ht="17" x14ac:dyDescent="0.2">
      <c r="A16" s="1"/>
      <c r="B16" s="1"/>
    </row>
    <row r="17" spans="1:2" ht="17" x14ac:dyDescent="0.2">
      <c r="A17" s="1"/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5" sqref="F15"/>
    </sheetView>
  </sheetViews>
  <sheetFormatPr baseColWidth="10" defaultRowHeight="16" x14ac:dyDescent="0.2"/>
  <cols>
    <col min="2" max="2" width="52.6640625" customWidth="1"/>
  </cols>
  <sheetData>
    <row r="1" spans="1:3" ht="17" x14ac:dyDescent="0.2">
      <c r="A1" s="1">
        <v>19</v>
      </c>
      <c r="B1" s="1" t="s">
        <v>59</v>
      </c>
      <c r="C1" s="1">
        <v>19</v>
      </c>
    </row>
    <row r="2" spans="1:3" ht="17" x14ac:dyDescent="0.2">
      <c r="A2" s="1">
        <v>7</v>
      </c>
      <c r="B2" s="1" t="s">
        <v>60</v>
      </c>
      <c r="C2" s="1">
        <v>7</v>
      </c>
    </row>
    <row r="3" spans="1:3" ht="17" x14ac:dyDescent="0.2">
      <c r="A3" s="1">
        <v>525</v>
      </c>
      <c r="B3" s="1" t="s">
        <v>38</v>
      </c>
      <c r="C3" s="1">
        <v>525</v>
      </c>
    </row>
    <row r="4" spans="1:3" ht="17" x14ac:dyDescent="0.2">
      <c r="A4" s="1">
        <v>1</v>
      </c>
      <c r="B4" s="1" t="s">
        <v>61</v>
      </c>
      <c r="C4" s="1">
        <v>1</v>
      </c>
    </row>
    <row r="5" spans="1:3" ht="17" x14ac:dyDescent="0.2">
      <c r="A5" s="1">
        <v>2</v>
      </c>
      <c r="B5" s="1" t="s">
        <v>62</v>
      </c>
      <c r="C5" s="1">
        <v>2</v>
      </c>
    </row>
    <row r="6" spans="1:3" ht="17" x14ac:dyDescent="0.2">
      <c r="A6" s="1">
        <v>17</v>
      </c>
      <c r="B6" s="1" t="s">
        <v>63</v>
      </c>
      <c r="C6" s="1">
        <v>17</v>
      </c>
    </row>
    <row r="7" spans="1:3" ht="17" x14ac:dyDescent="0.2">
      <c r="A7" s="1">
        <v>22</v>
      </c>
      <c r="B7" s="1" t="s">
        <v>64</v>
      </c>
      <c r="C7" s="1">
        <v>22</v>
      </c>
    </row>
    <row r="8" spans="1:3" ht="17" x14ac:dyDescent="0.2">
      <c r="A8" s="1">
        <v>2</v>
      </c>
      <c r="B8" s="1" t="s">
        <v>65</v>
      </c>
      <c r="C8" s="1">
        <v>2</v>
      </c>
    </row>
    <row r="9" spans="1:3" ht="17" x14ac:dyDescent="0.2">
      <c r="A9" s="1">
        <v>8</v>
      </c>
      <c r="B9" s="1" t="s">
        <v>66</v>
      </c>
      <c r="C9" s="1">
        <v>8</v>
      </c>
    </row>
    <row r="10" spans="1:3" ht="17" x14ac:dyDescent="0.2">
      <c r="A10" s="1">
        <v>93</v>
      </c>
      <c r="B10" s="1" t="s">
        <v>58</v>
      </c>
      <c r="C10" s="1">
        <v>93</v>
      </c>
    </row>
    <row r="11" spans="1:3" ht="17" x14ac:dyDescent="0.2">
      <c r="A11" s="1">
        <v>5</v>
      </c>
      <c r="B11" s="1" t="s">
        <v>67</v>
      </c>
      <c r="C11" s="1">
        <v>5</v>
      </c>
    </row>
    <row r="13" spans="1:3" ht="17" x14ac:dyDescent="0.2">
      <c r="A13" s="1"/>
      <c r="B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A33"/>
    </sheetView>
  </sheetViews>
  <sheetFormatPr baseColWidth="10" defaultRowHeight="16" x14ac:dyDescent="0.2"/>
  <sheetData>
    <row r="1" spans="1:7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7" ht="17" x14ac:dyDescent="0.2">
      <c r="A2">
        <v>1985</v>
      </c>
      <c r="B2">
        <v>0</v>
      </c>
      <c r="C2">
        <v>0</v>
      </c>
      <c r="D2">
        <v>0</v>
      </c>
      <c r="E2">
        <v>0</v>
      </c>
      <c r="F2" s="1">
        <v>3</v>
      </c>
      <c r="G2">
        <f>SUM(B2:F2)</f>
        <v>3</v>
      </c>
    </row>
    <row r="3" spans="1:7" ht="17" x14ac:dyDescent="0.2">
      <c r="A3">
        <v>1986</v>
      </c>
      <c r="B3">
        <v>0</v>
      </c>
      <c r="C3" s="1">
        <v>2</v>
      </c>
      <c r="D3">
        <v>0</v>
      </c>
      <c r="E3" s="1">
        <v>0</v>
      </c>
      <c r="F3" s="1">
        <v>3</v>
      </c>
      <c r="G3">
        <f t="shared" ref="G3:G33" si="0">SUM(B3:F3)</f>
        <v>5</v>
      </c>
    </row>
    <row r="4" spans="1:7" ht="17" x14ac:dyDescent="0.2">
      <c r="A4">
        <v>1987</v>
      </c>
      <c r="B4">
        <v>0</v>
      </c>
      <c r="C4">
        <v>0</v>
      </c>
      <c r="D4">
        <v>0</v>
      </c>
      <c r="E4" s="1">
        <v>0</v>
      </c>
      <c r="F4" s="1">
        <v>5</v>
      </c>
      <c r="G4">
        <f t="shared" si="0"/>
        <v>5</v>
      </c>
    </row>
    <row r="5" spans="1:7" ht="17" x14ac:dyDescent="0.2">
      <c r="A5" s="1">
        <v>1988</v>
      </c>
      <c r="B5" s="1">
        <v>1</v>
      </c>
      <c r="C5" s="1">
        <v>1</v>
      </c>
      <c r="D5" s="1">
        <v>0</v>
      </c>
      <c r="E5" s="1">
        <v>0</v>
      </c>
      <c r="F5" s="1">
        <v>5</v>
      </c>
      <c r="G5">
        <f t="shared" si="0"/>
        <v>7</v>
      </c>
    </row>
    <row r="6" spans="1:7" ht="17" x14ac:dyDescent="0.2">
      <c r="A6" s="1">
        <v>1989</v>
      </c>
      <c r="B6" s="1">
        <v>1</v>
      </c>
      <c r="C6" s="1">
        <v>2</v>
      </c>
      <c r="D6" s="1">
        <v>1</v>
      </c>
      <c r="E6" s="1">
        <v>0</v>
      </c>
      <c r="F6" s="1">
        <v>4</v>
      </c>
      <c r="G6">
        <f t="shared" si="0"/>
        <v>8</v>
      </c>
    </row>
    <row r="7" spans="1:7" ht="17" x14ac:dyDescent="0.2">
      <c r="A7" s="1">
        <v>1990</v>
      </c>
      <c r="B7" s="1">
        <v>1</v>
      </c>
      <c r="C7" s="1">
        <v>0</v>
      </c>
      <c r="D7" s="1">
        <v>0</v>
      </c>
      <c r="E7" s="1">
        <v>0</v>
      </c>
      <c r="F7" s="1">
        <v>4</v>
      </c>
      <c r="G7">
        <f t="shared" si="0"/>
        <v>5</v>
      </c>
    </row>
    <row r="8" spans="1:7" ht="17" x14ac:dyDescent="0.2">
      <c r="A8" s="1">
        <v>1991</v>
      </c>
      <c r="B8" s="1">
        <v>2</v>
      </c>
      <c r="C8" s="1">
        <v>0</v>
      </c>
      <c r="D8" s="1">
        <v>0</v>
      </c>
      <c r="E8" s="1">
        <v>0</v>
      </c>
      <c r="F8" s="1">
        <v>2</v>
      </c>
      <c r="G8">
        <f t="shared" si="0"/>
        <v>4</v>
      </c>
    </row>
    <row r="9" spans="1:7" ht="17" x14ac:dyDescent="0.2">
      <c r="A9" s="1">
        <v>1992</v>
      </c>
      <c r="B9" s="1">
        <v>1</v>
      </c>
      <c r="C9" s="1">
        <v>2</v>
      </c>
      <c r="D9" s="1">
        <v>1</v>
      </c>
      <c r="E9" s="1">
        <v>0</v>
      </c>
      <c r="F9" s="1">
        <v>7</v>
      </c>
      <c r="G9">
        <f t="shared" si="0"/>
        <v>11</v>
      </c>
    </row>
    <row r="10" spans="1:7" ht="17" x14ac:dyDescent="0.2">
      <c r="A10" s="1">
        <v>1993</v>
      </c>
      <c r="B10" s="1">
        <v>2</v>
      </c>
      <c r="C10" s="1">
        <v>0</v>
      </c>
      <c r="D10" s="1">
        <v>1</v>
      </c>
      <c r="E10" s="1">
        <v>0</v>
      </c>
      <c r="F10" s="1">
        <v>9</v>
      </c>
      <c r="G10">
        <f t="shared" si="0"/>
        <v>12</v>
      </c>
    </row>
    <row r="11" spans="1:7" ht="17" x14ac:dyDescent="0.2">
      <c r="A11" s="1">
        <v>1994</v>
      </c>
      <c r="B11" s="1">
        <v>4</v>
      </c>
      <c r="C11" s="1">
        <v>0</v>
      </c>
      <c r="D11" s="1">
        <v>0</v>
      </c>
      <c r="E11" s="1">
        <v>0</v>
      </c>
      <c r="F11" s="1">
        <v>6</v>
      </c>
      <c r="G11">
        <f t="shared" si="0"/>
        <v>10</v>
      </c>
    </row>
    <row r="12" spans="1:7" ht="17" x14ac:dyDescent="0.2">
      <c r="A12" s="1">
        <v>1995</v>
      </c>
      <c r="B12" s="1">
        <v>8</v>
      </c>
      <c r="C12" s="1">
        <v>1</v>
      </c>
      <c r="D12" s="1">
        <v>0</v>
      </c>
      <c r="E12" s="1">
        <v>0</v>
      </c>
      <c r="F12" s="1">
        <v>5</v>
      </c>
      <c r="G12">
        <f t="shared" si="0"/>
        <v>14</v>
      </c>
    </row>
    <row r="13" spans="1:7" ht="17" x14ac:dyDescent="0.2">
      <c r="A13" s="1">
        <v>1996</v>
      </c>
      <c r="B13" s="1">
        <v>6</v>
      </c>
      <c r="C13" s="1">
        <v>0</v>
      </c>
      <c r="D13" s="1">
        <v>3</v>
      </c>
      <c r="E13" s="1">
        <v>0</v>
      </c>
      <c r="F13" s="1">
        <v>7</v>
      </c>
      <c r="G13">
        <f t="shared" si="0"/>
        <v>16</v>
      </c>
    </row>
    <row r="14" spans="1:7" ht="17" x14ac:dyDescent="0.2">
      <c r="A14" s="1">
        <v>1997</v>
      </c>
      <c r="B14" s="1">
        <v>7</v>
      </c>
      <c r="C14" s="1">
        <v>5</v>
      </c>
      <c r="D14" s="1">
        <v>0</v>
      </c>
      <c r="E14" s="1">
        <v>0</v>
      </c>
      <c r="F14" s="1">
        <v>11</v>
      </c>
      <c r="G14">
        <f t="shared" si="0"/>
        <v>23</v>
      </c>
    </row>
    <row r="15" spans="1:7" ht="17" x14ac:dyDescent="0.2">
      <c r="A15" s="1">
        <v>1998</v>
      </c>
      <c r="B15" s="1">
        <v>2</v>
      </c>
      <c r="C15" s="1">
        <v>0</v>
      </c>
      <c r="D15" s="1">
        <v>0</v>
      </c>
      <c r="E15" s="1">
        <v>0</v>
      </c>
      <c r="F15" s="1">
        <v>8</v>
      </c>
      <c r="G15">
        <f t="shared" si="0"/>
        <v>10</v>
      </c>
    </row>
    <row r="16" spans="1:7" ht="17" x14ac:dyDescent="0.2">
      <c r="A16" s="1">
        <v>1999</v>
      </c>
      <c r="B16" s="1">
        <v>6</v>
      </c>
      <c r="C16" s="1">
        <v>5</v>
      </c>
      <c r="D16" s="1">
        <v>1</v>
      </c>
      <c r="E16" s="1">
        <v>0</v>
      </c>
      <c r="F16" s="1">
        <v>14</v>
      </c>
      <c r="G16">
        <f t="shared" si="0"/>
        <v>26</v>
      </c>
    </row>
    <row r="17" spans="1:7" ht="17" x14ac:dyDescent="0.2">
      <c r="A17" s="1">
        <v>2000</v>
      </c>
      <c r="B17" s="1">
        <v>3</v>
      </c>
      <c r="C17" s="1">
        <v>4</v>
      </c>
      <c r="D17" s="1">
        <v>3</v>
      </c>
      <c r="E17" s="1">
        <v>0</v>
      </c>
      <c r="F17" s="1">
        <v>15</v>
      </c>
      <c r="G17">
        <f t="shared" si="0"/>
        <v>25</v>
      </c>
    </row>
    <row r="18" spans="1:7" ht="17" x14ac:dyDescent="0.2">
      <c r="A18" s="1">
        <v>2001</v>
      </c>
      <c r="B18" s="1">
        <v>9</v>
      </c>
      <c r="C18" s="1">
        <v>1</v>
      </c>
      <c r="D18" s="1">
        <v>7</v>
      </c>
      <c r="E18" s="1">
        <v>0</v>
      </c>
      <c r="F18" s="1">
        <v>15</v>
      </c>
      <c r="G18">
        <f t="shared" si="0"/>
        <v>32</v>
      </c>
    </row>
    <row r="19" spans="1:7" ht="17" x14ac:dyDescent="0.2">
      <c r="A19" s="1">
        <v>2002</v>
      </c>
      <c r="B19" s="1">
        <v>5</v>
      </c>
      <c r="C19" s="1">
        <v>0</v>
      </c>
      <c r="D19" s="1">
        <v>9</v>
      </c>
      <c r="E19" s="1">
        <v>0</v>
      </c>
      <c r="F19" s="1">
        <v>14</v>
      </c>
      <c r="G19">
        <f t="shared" si="0"/>
        <v>28</v>
      </c>
    </row>
    <row r="20" spans="1:7" ht="17" x14ac:dyDescent="0.2">
      <c r="A20" s="1">
        <v>2003</v>
      </c>
      <c r="B20" s="1">
        <v>10</v>
      </c>
      <c r="C20" s="1">
        <v>6</v>
      </c>
      <c r="D20" s="1">
        <v>4</v>
      </c>
      <c r="E20" s="1">
        <v>0</v>
      </c>
      <c r="F20" s="1">
        <v>22</v>
      </c>
      <c r="G20">
        <f t="shared" si="0"/>
        <v>42</v>
      </c>
    </row>
    <row r="21" spans="1:7" ht="17" x14ac:dyDescent="0.2">
      <c r="A21" s="1">
        <v>2004</v>
      </c>
      <c r="B21" s="1">
        <v>16</v>
      </c>
      <c r="C21" s="1">
        <v>4</v>
      </c>
      <c r="D21" s="1">
        <v>11</v>
      </c>
      <c r="E21" s="1">
        <v>0</v>
      </c>
      <c r="F21" s="1">
        <v>33</v>
      </c>
      <c r="G21">
        <f t="shared" si="0"/>
        <v>64</v>
      </c>
    </row>
    <row r="22" spans="1:7" ht="17" x14ac:dyDescent="0.2">
      <c r="A22" s="1">
        <v>2005</v>
      </c>
      <c r="B22" s="1">
        <v>15</v>
      </c>
      <c r="C22" s="1">
        <v>4</v>
      </c>
      <c r="D22" s="1">
        <v>5</v>
      </c>
      <c r="E22" s="1">
        <v>1</v>
      </c>
      <c r="F22" s="1">
        <v>23</v>
      </c>
      <c r="G22">
        <f t="shared" si="0"/>
        <v>48</v>
      </c>
    </row>
    <row r="23" spans="1:7" ht="17" x14ac:dyDescent="0.2">
      <c r="A23" s="1">
        <v>2006</v>
      </c>
      <c r="B23" s="1">
        <v>2</v>
      </c>
      <c r="C23" s="1">
        <v>2</v>
      </c>
      <c r="D23" s="1">
        <v>0</v>
      </c>
      <c r="E23" s="1">
        <v>0</v>
      </c>
      <c r="F23" s="1">
        <v>26</v>
      </c>
      <c r="G23">
        <f t="shared" si="0"/>
        <v>30</v>
      </c>
    </row>
    <row r="24" spans="1:7" ht="17" x14ac:dyDescent="0.2">
      <c r="A24" s="1">
        <v>2007</v>
      </c>
      <c r="B24" s="1">
        <v>3</v>
      </c>
      <c r="C24" s="1">
        <v>6</v>
      </c>
      <c r="D24" s="1">
        <v>1</v>
      </c>
      <c r="E24" s="1">
        <v>0</v>
      </c>
      <c r="F24" s="1">
        <v>14</v>
      </c>
      <c r="G24">
        <f t="shared" si="0"/>
        <v>24</v>
      </c>
    </row>
    <row r="25" spans="1:7" ht="17" x14ac:dyDescent="0.2">
      <c r="A25" s="1">
        <v>2008</v>
      </c>
      <c r="B25" s="1">
        <v>16</v>
      </c>
      <c r="C25" s="1">
        <v>5</v>
      </c>
      <c r="D25" s="1">
        <v>12</v>
      </c>
      <c r="E25" s="1">
        <v>0</v>
      </c>
      <c r="F25" s="1">
        <v>33</v>
      </c>
      <c r="G25">
        <f t="shared" si="0"/>
        <v>66</v>
      </c>
    </row>
    <row r="26" spans="1:7" ht="17" x14ac:dyDescent="0.2">
      <c r="A26" s="1">
        <v>2009</v>
      </c>
      <c r="B26" s="1">
        <v>6</v>
      </c>
      <c r="C26" s="1">
        <v>4</v>
      </c>
      <c r="D26" s="1">
        <v>5</v>
      </c>
      <c r="E26" s="1">
        <v>0</v>
      </c>
      <c r="F26" s="1">
        <v>19</v>
      </c>
      <c r="G26">
        <f t="shared" si="0"/>
        <v>34</v>
      </c>
    </row>
    <row r="27" spans="1:7" ht="17" x14ac:dyDescent="0.2">
      <c r="A27" s="1">
        <v>2010</v>
      </c>
      <c r="B27" s="1">
        <v>14</v>
      </c>
      <c r="C27" s="1">
        <v>10</v>
      </c>
      <c r="D27" s="1">
        <v>11</v>
      </c>
      <c r="E27" s="1">
        <v>0</v>
      </c>
      <c r="F27" s="1">
        <v>24</v>
      </c>
      <c r="G27">
        <f t="shared" si="0"/>
        <v>59</v>
      </c>
    </row>
    <row r="28" spans="1:7" ht="17" x14ac:dyDescent="0.2">
      <c r="A28" s="1">
        <v>2011</v>
      </c>
      <c r="B28" s="1">
        <v>0</v>
      </c>
      <c r="C28" s="1">
        <v>1</v>
      </c>
      <c r="D28" s="1">
        <v>1</v>
      </c>
      <c r="E28" s="1">
        <v>0</v>
      </c>
      <c r="F28" s="1">
        <v>23</v>
      </c>
      <c r="G28">
        <f t="shared" si="0"/>
        <v>25</v>
      </c>
    </row>
    <row r="29" spans="1:7" ht="17" x14ac:dyDescent="0.2">
      <c r="A29" s="1">
        <v>2012</v>
      </c>
      <c r="B29" s="1">
        <v>4</v>
      </c>
      <c r="C29" s="1">
        <v>7</v>
      </c>
      <c r="D29" s="1">
        <v>3</v>
      </c>
      <c r="E29" s="1">
        <v>0</v>
      </c>
      <c r="F29" s="1">
        <v>31</v>
      </c>
      <c r="G29">
        <f t="shared" si="0"/>
        <v>45</v>
      </c>
    </row>
    <row r="30" spans="1:7" ht="17" x14ac:dyDescent="0.2">
      <c r="A30" s="1">
        <v>2013</v>
      </c>
      <c r="B30" s="1">
        <v>9</v>
      </c>
      <c r="C30" s="1">
        <v>7</v>
      </c>
      <c r="D30" s="1">
        <v>2</v>
      </c>
      <c r="E30" s="1">
        <v>0</v>
      </c>
      <c r="F30" s="1">
        <v>42</v>
      </c>
      <c r="G30">
        <f t="shared" si="0"/>
        <v>60</v>
      </c>
    </row>
    <row r="31" spans="1:7" ht="17" x14ac:dyDescent="0.2">
      <c r="A31" s="1">
        <v>2014</v>
      </c>
      <c r="B31" s="1">
        <v>4</v>
      </c>
      <c r="C31" s="1">
        <v>4</v>
      </c>
      <c r="D31" s="1">
        <v>1</v>
      </c>
      <c r="E31" s="1">
        <v>1</v>
      </c>
      <c r="F31" s="1">
        <v>62</v>
      </c>
      <c r="G31">
        <f t="shared" si="0"/>
        <v>72</v>
      </c>
    </row>
    <row r="32" spans="1:7" ht="17" x14ac:dyDescent="0.2">
      <c r="A32" s="1">
        <v>2015</v>
      </c>
      <c r="B32" s="1">
        <v>3</v>
      </c>
      <c r="C32" s="1">
        <v>4</v>
      </c>
      <c r="D32" s="1">
        <v>1</v>
      </c>
      <c r="E32" s="1">
        <v>0</v>
      </c>
      <c r="F32" s="1">
        <v>0</v>
      </c>
      <c r="G32">
        <f t="shared" si="0"/>
        <v>8</v>
      </c>
    </row>
    <row r="33" spans="1:7" ht="17" x14ac:dyDescent="0.2">
      <c r="A33" s="1">
        <v>2016</v>
      </c>
      <c r="B33" s="1">
        <v>1</v>
      </c>
      <c r="C33" s="1">
        <v>3</v>
      </c>
      <c r="D33" s="1">
        <v>0</v>
      </c>
      <c r="E33" s="1">
        <v>1</v>
      </c>
      <c r="F33" s="1">
        <v>0</v>
      </c>
      <c r="G33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A16"/>
    </sheetView>
  </sheetViews>
  <sheetFormatPr baseColWidth="10" defaultRowHeight="16" x14ac:dyDescent="0.2"/>
  <cols>
    <col min="1" max="1" width="17.83203125" customWidth="1"/>
    <col min="6" max="6" width="17.6640625" customWidth="1"/>
  </cols>
  <sheetData>
    <row r="1" spans="1:7" x14ac:dyDescent="0.2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44</v>
      </c>
      <c r="G1" t="s">
        <v>45</v>
      </c>
    </row>
    <row r="2" spans="1:7" ht="17" x14ac:dyDescent="0.2">
      <c r="A2" s="1" t="s">
        <v>18</v>
      </c>
      <c r="B2" s="1">
        <v>4</v>
      </c>
      <c r="C2">
        <v>0</v>
      </c>
      <c r="D2">
        <v>0</v>
      </c>
      <c r="E2">
        <v>0</v>
      </c>
      <c r="F2">
        <v>1</v>
      </c>
      <c r="G2">
        <f>SUM(B2:F2)</f>
        <v>5</v>
      </c>
    </row>
    <row r="3" spans="1:7" ht="17" x14ac:dyDescent="0.2">
      <c r="A3" s="1" t="s">
        <v>19</v>
      </c>
      <c r="B3" s="1">
        <v>1</v>
      </c>
      <c r="C3" s="1">
        <v>1</v>
      </c>
      <c r="D3">
        <v>0</v>
      </c>
      <c r="E3" s="1">
        <v>0</v>
      </c>
      <c r="F3" s="1">
        <v>9</v>
      </c>
      <c r="G3">
        <f t="shared" ref="G3:G16" si="0">SUM(B3:F3)</f>
        <v>11</v>
      </c>
    </row>
    <row r="4" spans="1:7" ht="17" x14ac:dyDescent="0.2">
      <c r="A4" s="1" t="s">
        <v>20</v>
      </c>
      <c r="B4" s="1">
        <v>5</v>
      </c>
      <c r="C4" s="1">
        <v>10</v>
      </c>
      <c r="D4" s="1">
        <v>10</v>
      </c>
      <c r="E4" s="1">
        <v>0</v>
      </c>
      <c r="F4" s="1">
        <v>32</v>
      </c>
      <c r="G4">
        <f t="shared" si="0"/>
        <v>57</v>
      </c>
    </row>
    <row r="5" spans="1:7" ht="17" x14ac:dyDescent="0.2">
      <c r="A5" s="1" t="s">
        <v>21</v>
      </c>
      <c r="B5" s="1">
        <v>3</v>
      </c>
      <c r="C5" s="1">
        <v>2</v>
      </c>
      <c r="D5" s="1">
        <v>1</v>
      </c>
      <c r="E5" s="1">
        <v>0</v>
      </c>
      <c r="F5" s="1">
        <v>4</v>
      </c>
      <c r="G5">
        <f t="shared" si="0"/>
        <v>10</v>
      </c>
    </row>
    <row r="6" spans="1:7" ht="17" x14ac:dyDescent="0.2">
      <c r="A6" s="1" t="s">
        <v>22</v>
      </c>
      <c r="B6" s="1">
        <v>6</v>
      </c>
      <c r="C6" s="1">
        <v>1</v>
      </c>
      <c r="D6">
        <v>0</v>
      </c>
      <c r="E6" s="1">
        <v>0</v>
      </c>
      <c r="F6" s="1">
        <v>7</v>
      </c>
      <c r="G6">
        <f t="shared" si="0"/>
        <v>14</v>
      </c>
    </row>
    <row r="7" spans="1:7" ht="17" x14ac:dyDescent="0.2">
      <c r="A7" s="1" t="s">
        <v>29</v>
      </c>
      <c r="B7" s="1">
        <v>0</v>
      </c>
      <c r="C7" s="1">
        <v>1</v>
      </c>
      <c r="D7" s="1">
        <v>5</v>
      </c>
      <c r="E7" s="1">
        <v>0</v>
      </c>
      <c r="F7" s="1">
        <v>9</v>
      </c>
      <c r="G7">
        <f t="shared" si="0"/>
        <v>15</v>
      </c>
    </row>
    <row r="8" spans="1:7" ht="17" x14ac:dyDescent="0.2">
      <c r="A8" s="1" t="s">
        <v>23</v>
      </c>
      <c r="B8" s="1">
        <v>56</v>
      </c>
      <c r="C8" s="1">
        <v>15</v>
      </c>
      <c r="D8" s="1">
        <v>23</v>
      </c>
      <c r="E8" s="1">
        <v>1</v>
      </c>
      <c r="F8" s="1">
        <v>160</v>
      </c>
      <c r="G8">
        <f t="shared" si="0"/>
        <v>255</v>
      </c>
    </row>
    <row r="9" spans="1:7" ht="17" x14ac:dyDescent="0.2">
      <c r="A9" s="1" t="s">
        <v>24</v>
      </c>
      <c r="B9" s="1">
        <v>2</v>
      </c>
      <c r="C9" s="1">
        <v>2</v>
      </c>
      <c r="D9" s="1">
        <v>0</v>
      </c>
      <c r="E9" s="1">
        <v>0</v>
      </c>
      <c r="F9" s="1">
        <v>58</v>
      </c>
      <c r="G9">
        <f t="shared" si="0"/>
        <v>62</v>
      </c>
    </row>
    <row r="10" spans="1:7" ht="17" x14ac:dyDescent="0.2">
      <c r="A10" s="1" t="s">
        <v>25</v>
      </c>
      <c r="B10" s="1">
        <v>3</v>
      </c>
      <c r="C10" s="1">
        <v>2</v>
      </c>
      <c r="D10" s="1">
        <v>0</v>
      </c>
      <c r="E10" s="1">
        <v>0</v>
      </c>
      <c r="F10" s="1">
        <v>4</v>
      </c>
      <c r="G10">
        <f t="shared" si="0"/>
        <v>9</v>
      </c>
    </row>
    <row r="11" spans="1:7" ht="17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2</v>
      </c>
      <c r="G11">
        <f t="shared" si="0"/>
        <v>2</v>
      </c>
    </row>
    <row r="12" spans="1:7" ht="17" x14ac:dyDescent="0.2">
      <c r="A12" s="1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>
        <f t="shared" si="0"/>
        <v>1</v>
      </c>
    </row>
    <row r="13" spans="1:7" ht="17" x14ac:dyDescent="0.2">
      <c r="A13" s="1" t="s">
        <v>31</v>
      </c>
      <c r="B13" s="1">
        <v>0</v>
      </c>
      <c r="C13" s="1">
        <v>0</v>
      </c>
      <c r="D13" s="1">
        <v>0</v>
      </c>
      <c r="E13" s="1">
        <v>0</v>
      </c>
      <c r="F13" s="1">
        <v>2</v>
      </c>
      <c r="G13">
        <f t="shared" si="0"/>
        <v>2</v>
      </c>
    </row>
    <row r="14" spans="1:7" ht="17" x14ac:dyDescent="0.2">
      <c r="A14" s="1" t="s">
        <v>26</v>
      </c>
      <c r="B14" s="1">
        <v>3</v>
      </c>
      <c r="C14" s="1">
        <v>2</v>
      </c>
      <c r="D14" s="1">
        <v>0</v>
      </c>
      <c r="E14" s="1">
        <v>0</v>
      </c>
      <c r="F14" s="1">
        <v>1</v>
      </c>
      <c r="G14">
        <f t="shared" si="0"/>
        <v>6</v>
      </c>
    </row>
    <row r="15" spans="1:7" ht="17" x14ac:dyDescent="0.2">
      <c r="A15" s="1" t="s">
        <v>27</v>
      </c>
      <c r="B15" s="1">
        <v>33</v>
      </c>
      <c r="C15" s="1">
        <v>3</v>
      </c>
      <c r="D15" s="1">
        <v>14</v>
      </c>
      <c r="E15" s="1">
        <v>0</v>
      </c>
      <c r="F15" s="1">
        <v>48</v>
      </c>
      <c r="G15">
        <f t="shared" si="0"/>
        <v>98</v>
      </c>
    </row>
    <row r="16" spans="1:7" ht="17" x14ac:dyDescent="0.2">
      <c r="A16" s="1" t="s">
        <v>28</v>
      </c>
      <c r="B16" s="1">
        <v>50</v>
      </c>
      <c r="C16" s="1">
        <v>51</v>
      </c>
      <c r="D16" s="1">
        <v>30</v>
      </c>
      <c r="E16" s="1">
        <v>2</v>
      </c>
      <c r="F16" s="1">
        <v>184</v>
      </c>
      <c r="G16">
        <f t="shared" si="0"/>
        <v>317</v>
      </c>
    </row>
    <row r="17" spans="1:7" ht="17" x14ac:dyDescent="0.2">
      <c r="F17" s="1"/>
      <c r="G17" s="1"/>
    </row>
    <row r="18" spans="1:7" ht="17" x14ac:dyDescent="0.2">
      <c r="F18" s="1"/>
      <c r="G18" s="1"/>
    </row>
    <row r="19" spans="1:7" ht="17" x14ac:dyDescent="0.2">
      <c r="A19" s="1"/>
      <c r="B19" s="1"/>
      <c r="F19" s="1"/>
      <c r="G19" s="1"/>
    </row>
    <row r="20" spans="1:7" ht="17" x14ac:dyDescent="0.2">
      <c r="A20" s="1"/>
      <c r="F20" s="1"/>
      <c r="G20" s="1"/>
    </row>
    <row r="21" spans="1:7" ht="17" x14ac:dyDescent="0.2">
      <c r="A21" s="1"/>
    </row>
    <row r="22" spans="1:7" ht="17" x14ac:dyDescent="0.2">
      <c r="A22" s="1"/>
    </row>
    <row r="23" spans="1:7" ht="17" x14ac:dyDescent="0.2">
      <c r="A23" s="1"/>
    </row>
    <row r="24" spans="1:7" ht="17" x14ac:dyDescent="0.2">
      <c r="A24" s="1"/>
    </row>
    <row r="25" spans="1:7" ht="17" x14ac:dyDescent="0.2">
      <c r="A25" s="1"/>
    </row>
    <row r="26" spans="1:7" ht="17" x14ac:dyDescent="0.2">
      <c r="A26" s="1"/>
    </row>
    <row r="27" spans="1:7" ht="17" x14ac:dyDescent="0.2">
      <c r="A27" s="1"/>
    </row>
    <row r="28" spans="1:7" ht="17" x14ac:dyDescent="0.2">
      <c r="A28" s="1"/>
    </row>
    <row r="29" spans="1:7" ht="17" x14ac:dyDescent="0.2">
      <c r="A29" s="1"/>
    </row>
    <row r="30" spans="1:7" ht="17" x14ac:dyDescent="0.2">
      <c r="A30" s="1"/>
    </row>
    <row r="31" spans="1:7" ht="17" x14ac:dyDescent="0.2">
      <c r="A31" s="1"/>
    </row>
    <row r="32" spans="1:7" ht="17" x14ac:dyDescent="0.2">
      <c r="A32" s="1"/>
    </row>
    <row r="33" spans="1:1" ht="17" x14ac:dyDescent="0.2">
      <c r="A33" s="1"/>
    </row>
    <row r="34" spans="1:1" ht="17" x14ac:dyDescent="0.2">
      <c r="A34" s="1"/>
    </row>
    <row r="35" spans="1:1" ht="17" x14ac:dyDescent="0.2">
      <c r="A35" s="1"/>
    </row>
    <row r="36" spans="1:1" ht="17" x14ac:dyDescent="0.2">
      <c r="A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I14" sqref="I14"/>
    </sheetView>
  </sheetViews>
  <sheetFormatPr baseColWidth="10" defaultColWidth="18.1640625" defaultRowHeight="16" x14ac:dyDescent="0.2"/>
  <cols>
    <col min="1" max="4" width="37.6640625" customWidth="1"/>
    <col min="5" max="5" width="27.6640625" customWidth="1"/>
    <col min="6" max="6" width="27.33203125" customWidth="1"/>
    <col min="10" max="10" width="21.1640625" customWidth="1"/>
    <col min="13" max="13" width="27.5" customWidth="1"/>
  </cols>
  <sheetData>
    <row r="1" spans="1:14" x14ac:dyDescent="0.2">
      <c r="B1" s="12" t="s">
        <v>40</v>
      </c>
      <c r="C1" s="12"/>
      <c r="D1" s="12"/>
      <c r="G1" s="12" t="s">
        <v>43</v>
      </c>
      <c r="H1" s="12"/>
      <c r="I1" s="12"/>
    </row>
    <row r="2" spans="1:14" ht="34" x14ac:dyDescent="0.4">
      <c r="A2" s="5" t="s">
        <v>37</v>
      </c>
      <c r="B2" s="5" t="s">
        <v>39</v>
      </c>
      <c r="C2" s="5" t="s">
        <v>41</v>
      </c>
      <c r="D2" s="5" t="s">
        <v>38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42</v>
      </c>
      <c r="J2" s="5"/>
      <c r="K2" s="5"/>
      <c r="L2" s="5"/>
      <c r="M2" s="5"/>
      <c r="N2" s="5"/>
    </row>
    <row r="3" spans="1:14" ht="34" x14ac:dyDescent="0.4">
      <c r="A3" s="7">
        <v>861</v>
      </c>
      <c r="B3" s="5">
        <v>93</v>
      </c>
      <c r="C3" s="5">
        <f>A3-(B3+D3)</f>
        <v>243</v>
      </c>
      <c r="D3" s="5">
        <v>525</v>
      </c>
      <c r="E3" s="5">
        <v>41</v>
      </c>
      <c r="F3" s="6">
        <v>33</v>
      </c>
      <c r="G3" s="5">
        <v>738</v>
      </c>
      <c r="H3" s="5">
        <v>96</v>
      </c>
      <c r="I3" s="5">
        <v>27</v>
      </c>
      <c r="J3" s="5"/>
      <c r="K3" s="5"/>
      <c r="L3" s="5"/>
      <c r="M3" s="5"/>
      <c r="N3" s="5"/>
    </row>
  </sheetData>
  <mergeCells count="2">
    <mergeCell ref="B1:D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baseColWidth="10" defaultRowHeight="16" x14ac:dyDescent="0.2"/>
  <cols>
    <col min="4" max="4" width="15.1640625" customWidth="1"/>
    <col min="5" max="5" width="21.6640625" customWidth="1"/>
  </cols>
  <sheetData>
    <row r="1" spans="1:5" x14ac:dyDescent="0.2">
      <c r="A1" t="s">
        <v>17</v>
      </c>
      <c r="B1" t="s">
        <v>46</v>
      </c>
      <c r="C1" t="s">
        <v>47</v>
      </c>
      <c r="D1" t="s">
        <v>48</v>
      </c>
      <c r="E1" t="s">
        <v>49</v>
      </c>
    </row>
    <row r="2" spans="1:5" ht="17" x14ac:dyDescent="0.2">
      <c r="A2" s="1" t="s">
        <v>18</v>
      </c>
      <c r="B2">
        <v>0</v>
      </c>
      <c r="C2">
        <v>0</v>
      </c>
      <c r="D2">
        <v>0</v>
      </c>
      <c r="E2" s="1">
        <v>5</v>
      </c>
    </row>
    <row r="3" spans="1:5" ht="17" x14ac:dyDescent="0.2">
      <c r="A3" s="1" t="s">
        <v>19</v>
      </c>
      <c r="B3">
        <v>0</v>
      </c>
      <c r="C3">
        <v>0</v>
      </c>
      <c r="D3">
        <v>0</v>
      </c>
      <c r="E3" s="1">
        <v>11</v>
      </c>
    </row>
    <row r="4" spans="1:5" ht="17" x14ac:dyDescent="0.2">
      <c r="A4" s="1" t="s">
        <v>20</v>
      </c>
      <c r="B4" s="1">
        <v>2</v>
      </c>
      <c r="C4" s="1">
        <v>3</v>
      </c>
      <c r="D4" s="1">
        <v>1</v>
      </c>
      <c r="E4" s="1">
        <v>52</v>
      </c>
    </row>
    <row r="5" spans="1:5" ht="17" x14ac:dyDescent="0.2">
      <c r="A5" s="1" t="s">
        <v>21</v>
      </c>
      <c r="B5" s="1">
        <v>1</v>
      </c>
      <c r="C5" s="1">
        <v>2</v>
      </c>
      <c r="D5">
        <v>0</v>
      </c>
      <c r="E5" s="1">
        <v>7</v>
      </c>
    </row>
    <row r="6" spans="1:5" ht="17" x14ac:dyDescent="0.2">
      <c r="A6" s="1" t="s">
        <v>22</v>
      </c>
      <c r="B6" s="1">
        <v>1</v>
      </c>
      <c r="C6">
        <v>0</v>
      </c>
      <c r="D6">
        <v>0</v>
      </c>
      <c r="E6" s="1">
        <v>13</v>
      </c>
    </row>
    <row r="7" spans="1:5" ht="17" x14ac:dyDescent="0.2">
      <c r="A7" s="1" t="s">
        <v>29</v>
      </c>
      <c r="B7" s="1">
        <v>0</v>
      </c>
      <c r="C7">
        <v>0</v>
      </c>
      <c r="D7">
        <v>0</v>
      </c>
      <c r="E7" s="1">
        <v>15</v>
      </c>
    </row>
    <row r="8" spans="1:5" ht="17" x14ac:dyDescent="0.2">
      <c r="A8" s="1" t="s">
        <v>23</v>
      </c>
      <c r="B8" s="1">
        <v>11</v>
      </c>
      <c r="C8" s="1">
        <v>5</v>
      </c>
      <c r="D8" s="1">
        <v>23</v>
      </c>
      <c r="E8" s="1">
        <v>216</v>
      </c>
    </row>
    <row r="9" spans="1:5" ht="17" x14ac:dyDescent="0.2">
      <c r="A9" s="1" t="s">
        <v>25</v>
      </c>
      <c r="B9" s="1">
        <v>0</v>
      </c>
      <c r="C9" s="1">
        <v>0</v>
      </c>
      <c r="D9">
        <v>0</v>
      </c>
      <c r="E9" s="1">
        <v>9</v>
      </c>
    </row>
    <row r="10" spans="1:5" ht="17" x14ac:dyDescent="0.2">
      <c r="A10" s="1" t="s">
        <v>30</v>
      </c>
      <c r="B10" s="1">
        <v>0</v>
      </c>
      <c r="C10" s="1">
        <v>0</v>
      </c>
      <c r="D10">
        <v>0</v>
      </c>
      <c r="E10" s="1">
        <v>2</v>
      </c>
    </row>
    <row r="11" spans="1:5" ht="17" x14ac:dyDescent="0.2">
      <c r="A11" s="1" t="s">
        <v>32</v>
      </c>
      <c r="B11" s="1">
        <v>0</v>
      </c>
      <c r="C11" s="1">
        <v>0</v>
      </c>
      <c r="D11">
        <v>0</v>
      </c>
      <c r="E11" s="1">
        <v>1</v>
      </c>
    </row>
    <row r="12" spans="1:5" ht="17" x14ac:dyDescent="0.2">
      <c r="A12" s="1" t="s">
        <v>31</v>
      </c>
      <c r="B12" s="1">
        <v>0</v>
      </c>
      <c r="C12" s="1">
        <v>0</v>
      </c>
      <c r="D12">
        <v>0</v>
      </c>
      <c r="E12" s="1">
        <v>2</v>
      </c>
    </row>
    <row r="13" spans="1:5" ht="17" x14ac:dyDescent="0.2">
      <c r="A13" s="1" t="s">
        <v>26</v>
      </c>
      <c r="B13" s="1">
        <v>0</v>
      </c>
      <c r="C13" s="1">
        <v>0</v>
      </c>
      <c r="D13" s="1">
        <v>3</v>
      </c>
      <c r="E13" s="1">
        <v>3</v>
      </c>
    </row>
    <row r="14" spans="1:5" ht="17" x14ac:dyDescent="0.2">
      <c r="A14" s="1" t="s">
        <v>27</v>
      </c>
      <c r="B14" s="1">
        <v>8</v>
      </c>
      <c r="C14" s="1">
        <v>1</v>
      </c>
      <c r="D14" s="1">
        <v>3</v>
      </c>
      <c r="E14" s="1">
        <v>86</v>
      </c>
    </row>
    <row r="15" spans="1:5" ht="17" x14ac:dyDescent="0.2">
      <c r="A15" s="1" t="s">
        <v>28</v>
      </c>
      <c r="B15" s="1">
        <v>6</v>
      </c>
      <c r="C15" s="1">
        <v>7</v>
      </c>
      <c r="D15" s="1">
        <v>10</v>
      </c>
      <c r="E15" s="1">
        <v>288</v>
      </c>
    </row>
    <row r="17" spans="5:6" ht="17" x14ac:dyDescent="0.2">
      <c r="E17" s="1"/>
      <c r="F17" s="1"/>
    </row>
    <row r="18" spans="5:6" ht="17" x14ac:dyDescent="0.2">
      <c r="E18" s="1"/>
      <c r="F18" s="1"/>
    </row>
    <row r="19" spans="5:6" ht="17" x14ac:dyDescent="0.2">
      <c r="E19" s="1"/>
      <c r="F19" s="1"/>
    </row>
    <row r="20" spans="5:6" ht="17" x14ac:dyDescent="0.2">
      <c r="E20" s="1"/>
      <c r="F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1" sqref="F11"/>
    </sheetView>
  </sheetViews>
  <sheetFormatPr baseColWidth="10" defaultRowHeight="16" x14ac:dyDescent="0.2"/>
  <cols>
    <col min="1" max="1" width="34.33203125" customWidth="1"/>
    <col min="7" max="7" width="12.33203125" customWidth="1"/>
  </cols>
  <sheetData>
    <row r="1" spans="1:10" x14ac:dyDescent="0.2">
      <c r="A1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10" ht="17" x14ac:dyDescent="0.2">
      <c r="A2" s="1" t="s">
        <v>51</v>
      </c>
      <c r="B2" s="1">
        <v>52</v>
      </c>
      <c r="C2">
        <v>23</v>
      </c>
      <c r="D2">
        <v>26</v>
      </c>
      <c r="E2">
        <v>0</v>
      </c>
      <c r="F2">
        <v>104</v>
      </c>
      <c r="G2" s="1">
        <f t="shared" ref="G2:G7" si="0">SUM(B2:E2)</f>
        <v>101</v>
      </c>
      <c r="H2" s="1"/>
    </row>
    <row r="3" spans="1:10" ht="17" x14ac:dyDescent="0.2">
      <c r="A3" s="1" t="s">
        <v>53</v>
      </c>
      <c r="B3" s="1">
        <v>63</v>
      </c>
      <c r="C3">
        <v>38</v>
      </c>
      <c r="D3">
        <v>42</v>
      </c>
      <c r="E3">
        <v>1</v>
      </c>
      <c r="F3">
        <v>206</v>
      </c>
      <c r="G3" s="1">
        <f t="shared" si="0"/>
        <v>144</v>
      </c>
      <c r="H3" s="1"/>
    </row>
    <row r="4" spans="1:10" ht="17" x14ac:dyDescent="0.2">
      <c r="A4" s="1" t="s">
        <v>54</v>
      </c>
      <c r="B4" s="1">
        <v>6</v>
      </c>
      <c r="C4">
        <v>6</v>
      </c>
      <c r="D4">
        <v>4</v>
      </c>
      <c r="E4">
        <v>0</v>
      </c>
      <c r="F4">
        <v>19</v>
      </c>
      <c r="G4" s="1">
        <f t="shared" si="0"/>
        <v>16</v>
      </c>
      <c r="H4" s="1"/>
    </row>
    <row r="5" spans="1:10" ht="17" x14ac:dyDescent="0.2">
      <c r="A5" s="1" t="s">
        <v>52</v>
      </c>
      <c r="B5" s="1">
        <v>7</v>
      </c>
      <c r="C5">
        <v>1</v>
      </c>
      <c r="D5">
        <v>2</v>
      </c>
      <c r="E5">
        <v>0</v>
      </c>
      <c r="F5">
        <v>35</v>
      </c>
      <c r="G5" s="1">
        <f t="shared" si="0"/>
        <v>10</v>
      </c>
      <c r="H5" s="1"/>
    </row>
    <row r="6" spans="1:10" ht="17" x14ac:dyDescent="0.2">
      <c r="A6" s="1" t="s">
        <v>55</v>
      </c>
      <c r="B6" s="1">
        <v>11</v>
      </c>
      <c r="C6">
        <v>4</v>
      </c>
      <c r="D6">
        <v>1</v>
      </c>
      <c r="E6">
        <v>1</v>
      </c>
      <c r="F6">
        <v>58</v>
      </c>
      <c r="G6" s="1">
        <f t="shared" si="0"/>
        <v>17</v>
      </c>
      <c r="H6" s="1"/>
    </row>
    <row r="7" spans="1:10" ht="17" x14ac:dyDescent="0.2">
      <c r="A7" s="1" t="s">
        <v>56</v>
      </c>
      <c r="B7" s="1">
        <v>40</v>
      </c>
      <c r="C7">
        <v>13</v>
      </c>
      <c r="D7">
        <v>28</v>
      </c>
      <c r="E7">
        <v>0</v>
      </c>
      <c r="F7">
        <v>103</v>
      </c>
      <c r="G7" s="1">
        <f t="shared" si="0"/>
        <v>81</v>
      </c>
      <c r="H7" s="1"/>
    </row>
    <row r="8" spans="1:10" ht="17" x14ac:dyDescent="0.2">
      <c r="A8" s="1"/>
      <c r="B8" s="1"/>
      <c r="G8" s="1"/>
      <c r="H8" s="1"/>
    </row>
    <row r="9" spans="1:10" ht="17" x14ac:dyDescent="0.2">
      <c r="A9" s="1" t="s">
        <v>45</v>
      </c>
      <c r="B9" s="1">
        <f t="shared" ref="B9:G9" si="1">SUM(B2:B7)</f>
        <v>179</v>
      </c>
      <c r="C9" s="1">
        <f t="shared" si="1"/>
        <v>85</v>
      </c>
      <c r="D9" s="1">
        <f t="shared" si="1"/>
        <v>103</v>
      </c>
      <c r="E9" s="1">
        <f t="shared" si="1"/>
        <v>2</v>
      </c>
      <c r="F9" s="1">
        <f t="shared" si="1"/>
        <v>525</v>
      </c>
      <c r="G9" s="1">
        <f t="shared" si="1"/>
        <v>369</v>
      </c>
      <c r="H9" s="1"/>
    </row>
    <row r="10" spans="1:10" ht="17" x14ac:dyDescent="0.2">
      <c r="A10" s="1"/>
      <c r="B10" s="1"/>
      <c r="G10" s="1"/>
      <c r="H10" s="1" t="s">
        <v>12</v>
      </c>
      <c r="I10" t="s">
        <v>13</v>
      </c>
      <c r="J10" t="s">
        <v>14</v>
      </c>
    </row>
    <row r="11" spans="1:10" ht="17" x14ac:dyDescent="0.2">
      <c r="A11" s="1" t="s">
        <v>51</v>
      </c>
      <c r="B11" s="8">
        <f t="shared" ref="B11:D16" si="2">B2/B$9</f>
        <v>0.29050279329608941</v>
      </c>
      <c r="C11" s="9">
        <f t="shared" si="2"/>
        <v>0.27058823529411763</v>
      </c>
      <c r="D11" s="9">
        <f t="shared" si="2"/>
        <v>0.25242718446601942</v>
      </c>
      <c r="G11" s="1" t="s">
        <v>51</v>
      </c>
      <c r="H11" s="8">
        <f t="shared" ref="H11:H16" si="3">B2/G2</f>
        <v>0.51485148514851486</v>
      </c>
      <c r="I11" s="9">
        <f t="shared" ref="I11:I16" si="4">C2/G2</f>
        <v>0.22772277227722773</v>
      </c>
      <c r="J11" s="9">
        <f t="shared" ref="J11:J16" si="5">D2/G2</f>
        <v>0.25742574257425743</v>
      </c>
    </row>
    <row r="12" spans="1:10" ht="17" x14ac:dyDescent="0.2">
      <c r="A12" s="1" t="s">
        <v>53</v>
      </c>
      <c r="B12" s="8">
        <f t="shared" si="2"/>
        <v>0.35195530726256985</v>
      </c>
      <c r="C12" s="9">
        <f t="shared" si="2"/>
        <v>0.44705882352941179</v>
      </c>
      <c r="D12" s="9">
        <f t="shared" si="2"/>
        <v>0.40776699029126212</v>
      </c>
      <c r="G12" s="1" t="s">
        <v>53</v>
      </c>
      <c r="H12" s="8">
        <f t="shared" si="3"/>
        <v>0.4375</v>
      </c>
      <c r="I12" s="9">
        <f t="shared" si="4"/>
        <v>0.2638888888888889</v>
      </c>
      <c r="J12" s="9">
        <f t="shared" si="5"/>
        <v>0.29166666666666669</v>
      </c>
    </row>
    <row r="13" spans="1:10" ht="17" x14ac:dyDescent="0.2">
      <c r="A13" s="1" t="s">
        <v>54</v>
      </c>
      <c r="B13" s="8">
        <f t="shared" si="2"/>
        <v>3.3519553072625698E-2</v>
      </c>
      <c r="C13" s="9">
        <f t="shared" si="2"/>
        <v>7.0588235294117646E-2</v>
      </c>
      <c r="D13" s="9">
        <f t="shared" si="2"/>
        <v>3.8834951456310676E-2</v>
      </c>
      <c r="G13" s="1" t="s">
        <v>54</v>
      </c>
      <c r="H13" s="8">
        <f t="shared" si="3"/>
        <v>0.375</v>
      </c>
      <c r="I13" s="9">
        <f t="shared" si="4"/>
        <v>0.375</v>
      </c>
      <c r="J13" s="9">
        <f t="shared" si="5"/>
        <v>0.25</v>
      </c>
    </row>
    <row r="14" spans="1:10" ht="17" x14ac:dyDescent="0.2">
      <c r="A14" s="1" t="s">
        <v>52</v>
      </c>
      <c r="B14" s="8">
        <f t="shared" si="2"/>
        <v>3.9106145251396648E-2</v>
      </c>
      <c r="C14" s="9">
        <f t="shared" si="2"/>
        <v>1.1764705882352941E-2</v>
      </c>
      <c r="D14" s="9">
        <f t="shared" si="2"/>
        <v>1.9417475728155338E-2</v>
      </c>
      <c r="G14" s="1" t="s">
        <v>52</v>
      </c>
      <c r="H14" s="8">
        <f t="shared" si="3"/>
        <v>0.7</v>
      </c>
      <c r="I14" s="9">
        <f t="shared" si="4"/>
        <v>0.1</v>
      </c>
      <c r="J14" s="9">
        <f t="shared" si="5"/>
        <v>0.2</v>
      </c>
    </row>
    <row r="15" spans="1:10" ht="17" x14ac:dyDescent="0.2">
      <c r="A15" s="1" t="s">
        <v>55</v>
      </c>
      <c r="B15" s="8">
        <f t="shared" si="2"/>
        <v>6.1452513966480445E-2</v>
      </c>
      <c r="C15" s="9">
        <f t="shared" si="2"/>
        <v>4.7058823529411764E-2</v>
      </c>
      <c r="D15" s="9">
        <f t="shared" si="2"/>
        <v>9.7087378640776691E-3</v>
      </c>
      <c r="G15" s="1" t="s">
        <v>55</v>
      </c>
      <c r="H15" s="8">
        <f t="shared" si="3"/>
        <v>0.6470588235294118</v>
      </c>
      <c r="I15" s="9">
        <f t="shared" si="4"/>
        <v>0.23529411764705882</v>
      </c>
      <c r="J15" s="9">
        <f t="shared" si="5"/>
        <v>5.8823529411764705E-2</v>
      </c>
    </row>
    <row r="16" spans="1:10" ht="17" x14ac:dyDescent="0.2">
      <c r="A16" s="1" t="s">
        <v>56</v>
      </c>
      <c r="B16" s="8">
        <f t="shared" si="2"/>
        <v>0.22346368715083798</v>
      </c>
      <c r="C16" s="9">
        <f t="shared" si="2"/>
        <v>0.15294117647058825</v>
      </c>
      <c r="D16" s="9">
        <f t="shared" si="2"/>
        <v>0.27184466019417475</v>
      </c>
      <c r="G16" s="1" t="s">
        <v>56</v>
      </c>
      <c r="H16" s="8">
        <f t="shared" si="3"/>
        <v>0.49382716049382713</v>
      </c>
      <c r="I16" s="9">
        <f t="shared" si="4"/>
        <v>0.16049382716049382</v>
      </c>
      <c r="J16" s="9">
        <f t="shared" si="5"/>
        <v>0.34567901234567899</v>
      </c>
    </row>
    <row r="17" spans="1:10" ht="17" x14ac:dyDescent="0.2">
      <c r="A17" s="1"/>
      <c r="B17" s="1"/>
      <c r="G17" s="1"/>
      <c r="H17" s="1"/>
    </row>
    <row r="18" spans="1:10" ht="17" x14ac:dyDescent="0.2">
      <c r="A18" s="1" t="s">
        <v>51</v>
      </c>
      <c r="B18" s="1">
        <v>29</v>
      </c>
      <c r="C18">
        <v>27</v>
      </c>
      <c r="D18">
        <v>25</v>
      </c>
      <c r="G18" s="1" t="s">
        <v>51</v>
      </c>
      <c r="H18" s="1">
        <v>51</v>
      </c>
      <c r="I18">
        <v>23</v>
      </c>
      <c r="J18">
        <v>26</v>
      </c>
    </row>
    <row r="19" spans="1:10" ht="17" x14ac:dyDescent="0.2">
      <c r="A19" s="1" t="s">
        <v>53</v>
      </c>
      <c r="B19" s="1">
        <v>35</v>
      </c>
      <c r="C19">
        <v>45</v>
      </c>
      <c r="D19">
        <v>41</v>
      </c>
      <c r="G19" s="1" t="s">
        <v>53</v>
      </c>
      <c r="H19" s="1">
        <v>44</v>
      </c>
      <c r="I19">
        <v>26</v>
      </c>
      <c r="J19">
        <v>29</v>
      </c>
    </row>
    <row r="20" spans="1:10" ht="17" x14ac:dyDescent="0.2">
      <c r="A20" s="1" t="s">
        <v>54</v>
      </c>
      <c r="B20" s="1">
        <v>3</v>
      </c>
      <c r="C20">
        <v>7</v>
      </c>
      <c r="D20">
        <v>4</v>
      </c>
      <c r="G20" s="1" t="s">
        <v>54</v>
      </c>
      <c r="H20" s="1">
        <v>38</v>
      </c>
      <c r="I20">
        <v>38</v>
      </c>
      <c r="J20">
        <v>25</v>
      </c>
    </row>
    <row r="21" spans="1:10" ht="17" x14ac:dyDescent="0.2">
      <c r="A21" s="1" t="s">
        <v>52</v>
      </c>
      <c r="B21" s="1">
        <v>4</v>
      </c>
      <c r="C21">
        <v>1</v>
      </c>
      <c r="D21">
        <v>2</v>
      </c>
      <c r="G21" s="1" t="s">
        <v>52</v>
      </c>
      <c r="H21" s="1">
        <v>70</v>
      </c>
      <c r="I21">
        <v>10</v>
      </c>
      <c r="J21">
        <v>20</v>
      </c>
    </row>
    <row r="22" spans="1:10" ht="17" x14ac:dyDescent="0.2">
      <c r="A22" s="1" t="s">
        <v>55</v>
      </c>
      <c r="B22" s="1">
        <v>6</v>
      </c>
      <c r="C22">
        <v>5</v>
      </c>
      <c r="D22">
        <v>1</v>
      </c>
      <c r="G22" s="1" t="s">
        <v>55</v>
      </c>
      <c r="H22" s="1">
        <v>65</v>
      </c>
      <c r="I22">
        <v>24</v>
      </c>
      <c r="J22">
        <v>6</v>
      </c>
    </row>
    <row r="23" spans="1:10" ht="17" x14ac:dyDescent="0.2">
      <c r="A23" s="1" t="s">
        <v>56</v>
      </c>
      <c r="B23" s="1">
        <v>22</v>
      </c>
      <c r="C23">
        <v>15</v>
      </c>
      <c r="D23">
        <v>27</v>
      </c>
      <c r="G23" s="1" t="s">
        <v>56</v>
      </c>
      <c r="H23" s="1">
        <v>49</v>
      </c>
      <c r="I23">
        <v>16</v>
      </c>
      <c r="J23">
        <v>35</v>
      </c>
    </row>
    <row r="25" spans="1:10" ht="17" x14ac:dyDescent="0.2">
      <c r="A25" s="1" t="s">
        <v>51</v>
      </c>
      <c r="B25" s="10">
        <f t="shared" ref="B25:B30" si="6">B18/B$19  *5</f>
        <v>4.1428571428571432</v>
      </c>
      <c r="C25" s="11">
        <f t="shared" ref="C25:D30" si="7">C18/C$19 * 5</f>
        <v>3</v>
      </c>
      <c r="D25" s="11">
        <f t="shared" si="7"/>
        <v>3.0487804878048781</v>
      </c>
      <c r="G25" s="1" t="s">
        <v>51</v>
      </c>
      <c r="H25" s="11">
        <f t="shared" ref="H25:H30" si="8">H18/H$22 * 5</f>
        <v>3.9230769230769229</v>
      </c>
      <c r="I25" s="11">
        <f t="shared" ref="I25:I30" si="9">I18/I$20 * 5</f>
        <v>3.0263157894736841</v>
      </c>
      <c r="J25" s="11">
        <f t="shared" ref="J25:J30" si="10">J18/J$23 * 5</f>
        <v>3.7142857142857144</v>
      </c>
    </row>
    <row r="26" spans="1:10" ht="17" x14ac:dyDescent="0.2">
      <c r="A26" s="1" t="s">
        <v>53</v>
      </c>
      <c r="B26" s="10">
        <f t="shared" si="6"/>
        <v>5</v>
      </c>
      <c r="C26" s="11">
        <f t="shared" si="7"/>
        <v>5</v>
      </c>
      <c r="D26" s="11">
        <f t="shared" si="7"/>
        <v>5</v>
      </c>
      <c r="G26" s="1" t="s">
        <v>53</v>
      </c>
      <c r="H26" s="11">
        <f t="shared" si="8"/>
        <v>3.384615384615385</v>
      </c>
      <c r="I26" s="11">
        <f t="shared" si="9"/>
        <v>3.4210526315789473</v>
      </c>
      <c r="J26" s="11">
        <f t="shared" si="10"/>
        <v>4.1428571428571432</v>
      </c>
    </row>
    <row r="27" spans="1:10" ht="17" x14ac:dyDescent="0.2">
      <c r="A27" s="1" t="s">
        <v>54</v>
      </c>
      <c r="B27" s="10">
        <f t="shared" si="6"/>
        <v>0.4285714285714286</v>
      </c>
      <c r="C27" s="11">
        <f t="shared" si="7"/>
        <v>0.77777777777777779</v>
      </c>
      <c r="D27" s="11">
        <f t="shared" si="7"/>
        <v>0.48780487804878048</v>
      </c>
      <c r="G27" s="1" t="s">
        <v>54</v>
      </c>
      <c r="H27" s="11">
        <f t="shared" si="8"/>
        <v>2.9230769230769234</v>
      </c>
      <c r="I27" s="11">
        <f t="shared" si="9"/>
        <v>5</v>
      </c>
      <c r="J27" s="11">
        <f t="shared" si="10"/>
        <v>3.5714285714285716</v>
      </c>
    </row>
    <row r="28" spans="1:10" ht="17" x14ac:dyDescent="0.2">
      <c r="A28" s="1" t="s">
        <v>52</v>
      </c>
      <c r="B28" s="10">
        <f t="shared" si="6"/>
        <v>0.5714285714285714</v>
      </c>
      <c r="C28" s="11">
        <f t="shared" si="7"/>
        <v>0.11111111111111112</v>
      </c>
      <c r="D28" s="11">
        <f t="shared" si="7"/>
        <v>0.24390243902439024</v>
      </c>
      <c r="G28" s="1" t="s">
        <v>52</v>
      </c>
      <c r="H28" s="11">
        <f t="shared" si="8"/>
        <v>5.3846153846153841</v>
      </c>
      <c r="I28" s="11">
        <f t="shared" si="9"/>
        <v>1.3157894736842104</v>
      </c>
      <c r="J28" s="11">
        <f t="shared" si="10"/>
        <v>2.8571428571428568</v>
      </c>
    </row>
    <row r="29" spans="1:10" ht="17" x14ac:dyDescent="0.2">
      <c r="A29" s="1" t="s">
        <v>55</v>
      </c>
      <c r="B29" s="10">
        <f t="shared" si="6"/>
        <v>0.85714285714285721</v>
      </c>
      <c r="C29" s="11">
        <f t="shared" si="7"/>
        <v>0.55555555555555558</v>
      </c>
      <c r="D29" s="11">
        <f t="shared" si="7"/>
        <v>0.12195121951219512</v>
      </c>
      <c r="G29" s="1" t="s">
        <v>55</v>
      </c>
      <c r="H29" s="11">
        <f t="shared" si="8"/>
        <v>5</v>
      </c>
      <c r="I29" s="11">
        <f t="shared" si="9"/>
        <v>3.1578947368421053</v>
      </c>
      <c r="J29" s="11">
        <f t="shared" si="10"/>
        <v>0.85714285714285721</v>
      </c>
    </row>
    <row r="30" spans="1:10" ht="17" x14ac:dyDescent="0.2">
      <c r="A30" s="1" t="s">
        <v>56</v>
      </c>
      <c r="B30" s="10">
        <f t="shared" si="6"/>
        <v>3.1428571428571428</v>
      </c>
      <c r="C30" s="11">
        <f t="shared" si="7"/>
        <v>1.6666666666666665</v>
      </c>
      <c r="D30" s="11">
        <f t="shared" si="7"/>
        <v>3.2926829268292686</v>
      </c>
      <c r="G30" s="1" t="s">
        <v>56</v>
      </c>
      <c r="H30" s="11">
        <f t="shared" si="8"/>
        <v>3.7692307692307692</v>
      </c>
      <c r="I30" s="11">
        <f t="shared" si="9"/>
        <v>2.1052631578947367</v>
      </c>
      <c r="J30" s="11">
        <f t="shared" si="1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implicitVSexplicit_by_year</vt:lpstr>
      <vt:lpstr>implicitVSexplicit_by_5_years</vt:lpstr>
      <vt:lpstr>implicitVSexplicit_by_country</vt:lpstr>
      <vt:lpstr>content_type</vt:lpstr>
      <vt:lpstr>char_sexuality_general</vt:lpstr>
      <vt:lpstr>char_sexuality_by_country</vt:lpstr>
      <vt:lpstr>homophobia_transphobia</vt:lpstr>
      <vt:lpstr>char_gender_by_country</vt:lpstr>
      <vt:lpstr>char_sexuality_by_genre</vt:lpstr>
      <vt:lpstr>genre_by_year</vt:lpstr>
      <vt:lpstr>genre_by_decade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2017-06-05T20:06:03Z</dcterms:created>
  <dcterms:modified xsi:type="dcterms:W3CDTF">2017-06-27T03:35:17Z</dcterms:modified>
</cp:coreProperties>
</file>