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reh\OneDrive\Desktop\CWRU Data Analytics Boot Camp\Excel Homework_PMH\"/>
    </mc:Choice>
  </mc:AlternateContent>
  <xr:revisionPtr revIDLastSave="0" documentId="13_ncr:1_{C1F2EFDA-6F8C-4DD6-9FD6-8A9D2E1E1683}" xr6:coauthVersionLast="43" xr6:coauthVersionMax="43" xr10:uidLastSave="{00000000-0000-0000-0000-000000000000}"/>
  <bookViews>
    <workbookView xWindow="-108" yWindow="-108" windowWidth="20376" windowHeight="12216" activeTab="1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Success Rate by Date Created" sheetId="15" r:id="rId4"/>
    <sheet name="Outcomes Based on Goal" sheetId="16" r:id="rId5"/>
  </sheets>
  <definedNames>
    <definedName name="_xlcn.WorksheetConnection_KickstarterAT1" hidden="1">Kickstarter!$A:$T</definedName>
    <definedName name="goal">Kickstarter!$D$2:$D$4115</definedName>
    <definedName name="state">Kickstarter!$F$2:$F$4115</definedName>
  </definedNames>
  <calcPr calcId="191029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" columnId="Date Created">
                <x16:calculatedTimeColumn columnName="Date Created (Year)" columnId="Date Created (Year)" contentType="years" isSelected="1"/>
                <x16:calculatedTimeColumn columnName="Date Created (Month Index)" columnId="Date Created (Month Index)" contentType="monthsindex" isSelected="1"/>
                <x16:calculatedTimeColumn columnName="Date Created (Month)" columnId="Date Creat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" i="16" l="1"/>
  <c r="D13" i="16"/>
  <c r="D12" i="16"/>
  <c r="D11" i="16"/>
  <c r="D10" i="16"/>
  <c r="D9" i="16"/>
  <c r="D8" i="16"/>
  <c r="D7" i="16"/>
  <c r="D6" i="16"/>
  <c r="D5" i="16"/>
  <c r="C13" i="16"/>
  <c r="C12" i="16"/>
  <c r="C11" i="16"/>
  <c r="C10" i="16"/>
  <c r="C9" i="16"/>
  <c r="C8" i="16"/>
  <c r="C7" i="16"/>
  <c r="C6" i="16"/>
  <c r="C5" i="16"/>
  <c r="C4" i="16"/>
  <c r="B13" i="16"/>
  <c r="B12" i="16"/>
  <c r="B11" i="16"/>
  <c r="B10" i="16"/>
  <c r="B9" i="16"/>
  <c r="B8" i="16"/>
  <c r="B7" i="16"/>
  <c r="B6" i="16" l="1"/>
  <c r="B5" i="16"/>
  <c r="E5" i="16" s="1"/>
  <c r="B4" i="16"/>
  <c r="E4" i="16" s="1"/>
  <c r="G4" i="16" s="1"/>
  <c r="E10" i="16"/>
  <c r="D3" i="16"/>
  <c r="C3" i="16"/>
  <c r="B3" i="16"/>
  <c r="E7" i="16"/>
  <c r="G7" i="16" s="1"/>
  <c r="E8" i="16"/>
  <c r="G8" i="16" s="1"/>
  <c r="E9" i="16"/>
  <c r="F9" i="16" s="1"/>
  <c r="E13" i="16"/>
  <c r="H13" i="16" s="1"/>
  <c r="D2" i="16"/>
  <c r="C2" i="16"/>
  <c r="B2" i="16"/>
  <c r="E2" i="16" s="1"/>
  <c r="H2" i="16" l="1"/>
  <c r="G2" i="16"/>
  <c r="F2" i="16"/>
  <c r="G13" i="16"/>
  <c r="E6" i="16"/>
  <c r="G6" i="16" s="1"/>
  <c r="F13" i="16"/>
  <c r="G9" i="16"/>
  <c r="H9" i="16"/>
  <c r="F8" i="16"/>
  <c r="H7" i="16"/>
  <c r="F5" i="16"/>
  <c r="G5" i="16"/>
  <c r="H5" i="16"/>
  <c r="G10" i="16"/>
  <c r="H10" i="16"/>
  <c r="F10" i="16"/>
  <c r="E12" i="16"/>
  <c r="E11" i="16"/>
  <c r="F11" i="16" s="1"/>
  <c r="F7" i="16"/>
  <c r="F4" i="16"/>
  <c r="H8" i="16"/>
  <c r="H4" i="16"/>
  <c r="E3" i="16"/>
  <c r="H3" i="16" s="1"/>
  <c r="G3" i="16" l="1"/>
  <c r="F3" i="16"/>
  <c r="H6" i="16"/>
  <c r="F6" i="16"/>
  <c r="G11" i="16"/>
  <c r="H11" i="16"/>
  <c r="G12" i="16"/>
  <c r="H12" i="16"/>
  <c r="F12" i="16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A5E2E5-441C-4BAD-BCD4-88D91D45E54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845D070-0AD7-456F-B695-DF6901788320}" name="WorksheetConnection_Kickstarter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<sst xmlns="http://schemas.openxmlformats.org/spreadsheetml/2006/main" count="33050" uniqueCount="8403">
  <si>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</si>
  <si>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</si>
  <si>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</si>
  <si>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</si>
  <si>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</si>
  <si>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</si>
  <si>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</si>
  <si>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</si>
  <si>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</si>
  <si>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</si>
  <si>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</si>
  <si>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</si>
  <si>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</si>
  <si>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</si>
  <si>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</si>
  <si>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</si>
  <si>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</si>
  <si>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</si>
  <si>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</si>
  <si>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</si>
  <si>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</si>
  <si>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</si>
  <si>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</si>
  <si>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</si>
  <si>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</si>
  <si>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</si>
  <si>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</si>
  <si>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</si>
  <si>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</si>
  <si>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</si>
  <si>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</si>
  <si>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</si>
  <si>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</si>
  <si>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</si>
  <si>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</si>
  <si>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</si>
  <si>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</si>
  <si>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</si>
  <si>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</si>
  <si>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</si>
  <si>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</si>
  <si>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</si>
  <si>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</si>
  <si>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</si>
  <si>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</si>
  <si>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</si>
  <si>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</si>
  <si>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</si>
  <si>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</si>
  <si>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</si>
  <si>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</si>
  <si>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</si>
  <si>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</si>
  <si>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</si>
  <si>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</si>
  <si>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</si>
  <si>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</si>
  <si>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</si>
  <si>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</si>
  <si>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</si>
  <si>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</si>
  <si>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</si>
  <si>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</si>
  <si>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</si>
  <si>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</si>
  <si>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</si>
  <si>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</si>
  <si>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</si>
  <si>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</si>
  <si>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</si>
  <si>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</si>
  <si>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</si>
  <si>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</si>
  <si>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</si>
  <si>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</si>
  <si>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</si>
  <si>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</si>
  <si>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</si>
  <si>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</si>
  <si>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</si>
  <si>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</si>
  <si>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</si>
  <si>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</si>
  <si>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</si>
  <si>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</si>
  <si>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</si>
  <si>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</si>
  <si>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</si>
  <si>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</si>
  <si>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</si>
  <si>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</si>
  <si>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</si>
  <si>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</si>
  <si>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</si>
  <si>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</si>
  <si>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</si>
  <si>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</si>
  <si>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</si>
  <si>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</si>
  <si>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</si>
  <si>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</si>
  <si>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</si>
  <si>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</si>
  <si>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</si>
  <si>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</si>
  <si>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</si>
  <si>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</si>
  <si>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</si>
  <si>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</si>
  <si>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</si>
  <si>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</si>
  <si>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</si>
  <si>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</si>
  <si>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</si>
  <si>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</si>
  <si>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</si>
  <si>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</si>
  <si>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</si>
  <si>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</si>
  <si>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</si>
  <si>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</si>
  <si>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</si>
  <si>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</si>
  <si>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</si>
  <si>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</si>
  <si>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</si>
  <si>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</si>
  <si>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</si>
  <si>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</si>
  <si>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</si>
  <si>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</si>
  <si>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</si>
  <si>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</si>
  <si>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</si>
  <si>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</si>
  <si>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</si>
  <si>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</si>
  <si>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</si>
  <si>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</si>
  <si>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</si>
  <si>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</si>
  <si>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</si>
  <si>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</si>
  <si>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</si>
  <si>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</si>
  <si>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</si>
  <si>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</si>
  <si>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</si>
  <si>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</si>
  <si>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</si>
  <si>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</si>
  <si>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</si>
  <si>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</si>
  <si>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</si>
  <si>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</si>
  <si>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</si>
  <si>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</si>
  <si>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</si>
  <si>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</si>
  <si>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</si>
  <si>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</si>
  <si>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</si>
  <si>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</si>
  <si>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</si>
  <si>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</si>
  <si>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</si>
  <si>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</si>
  <si>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</si>
  <si>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</si>
  <si>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</si>
  <si>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</si>
  <si>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</si>
  <si>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</si>
  <si>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</si>
  <si>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</si>
  <si>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</si>
  <si>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</si>
  <si>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</si>
  <si>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</si>
  <si>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</si>
  <si>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</si>
  <si>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</si>
  <si>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</si>
  <si>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</si>
  <si>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</si>
  <si>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</si>
  <si>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</si>
  <si>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</si>
  <si>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</si>
  <si>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</si>
  <si>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</si>
  <si>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</si>
  <si>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</si>
  <si>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</si>
  <si>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</si>
  <si>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</si>
  <si>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</si>
  <si>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</si>
  <si>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</si>
  <si>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</si>
  <si>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</si>
  <si>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</si>
  <si>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</si>
  <si>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</si>
  <si>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</si>
  <si>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</si>
  <si>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</si>
  <si>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</si>
  <si>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</si>
  <si>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</si>
  <si>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</si>
  <si>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</si>
  <si>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</si>
  <si>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</si>
  <si>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</si>
  <si>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</si>
  <si>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</si>
  <si>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</si>
  <si>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</si>
  <si>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</si>
  <si>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</si>
  <si>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</si>
  <si>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</si>
  <si>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</si>
  <si>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</si>
  <si>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</si>
  <si>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</si>
  <si>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</si>
  <si>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</si>
  <si>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</si>
  <si>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</si>
  <si>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</si>
  <si>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</si>
  <si>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</si>
  <si>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</si>
  <si>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</si>
  <si>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</si>
  <si>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</si>
  <si>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</si>
  <si>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</si>
  <si>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</si>
  <si>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</si>
  <si>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</si>
  <si>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</si>
  <si>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</si>
  <si>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</si>
  <si>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</si>
  <si>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</si>
  <si>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</si>
  <si>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</si>
  <si>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</si>
  <si>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</si>
  <si>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</si>
  <si>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</si>
  <si>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</si>
  <si>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</si>
  <si>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</si>
  <si>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</si>
  <si>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</si>
  <si>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</si>
  <si>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</si>
  <si>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</si>
  <si>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</si>
  <si>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</si>
  <si>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</si>
  <si>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</si>
  <si>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</si>
  <si>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</si>
  <si>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</si>
  <si>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</si>
  <si>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</si>
  <si>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</si>
  <si>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</si>
  <si>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</si>
  <si>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</si>
  <si>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</si>
  <si>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</si>
  <si>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</si>
  <si>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</si>
  <si>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</si>
  <si>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</si>
  <si>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</si>
  <si>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</si>
  <si>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</si>
  <si>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</si>
  <si>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</si>
  <si>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</si>
  <si>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</si>
  <si>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</si>
  <si>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</si>
  <si>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</si>
  <si>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</si>
  <si>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</si>
  <si>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</si>
  <si>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</si>
  <si>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</si>
  <si>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</si>
  <si>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</si>
  <si>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</si>
  <si>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</si>
  <si>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</si>
  <si>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</si>
  <si>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</si>
  <si>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</si>
  <si>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</si>
  <si>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</si>
  <si>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</si>
  <si>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</si>
  <si>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</si>
  <si>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</si>
  <si>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</si>
  <si>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</si>
  <si>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</si>
  <si>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</si>
  <si>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</si>
  <si>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</si>
  <si>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</si>
  <si>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</si>
  <si>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</si>
  <si>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</si>
  <si>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</si>
  <si>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</si>
  <si>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</si>
  <si>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</si>
  <si>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</si>
  <si>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</si>
  <si>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</si>
  <si>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</si>
  <si>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</si>
  <si>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</si>
  <si>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</si>
  <si>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</si>
  <si>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</si>
  <si>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</si>
  <si>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</si>
  <si>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</si>
  <si>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</si>
  <si>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</si>
  <si>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</si>
  <si>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</si>
  <si>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</si>
  <si>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</si>
  <si>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</si>
  <si>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</si>
  <si>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</si>
  <si>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</si>
  <si>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</si>
  <si>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</si>
  <si>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</si>
  <si>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</si>
  <si>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</si>
  <si>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</si>
  <si>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</si>
  <si>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</si>
  <si>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</si>
  <si>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</si>
  <si>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</si>
  <si>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</si>
  <si>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</si>
  <si>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</si>
  <si>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</si>
  <si>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</si>
  <si>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</si>
  <si>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</si>
  <si>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</si>
  <si>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</si>
  <si>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</si>
  <si>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</si>
  <si>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</si>
  <si>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</si>
  <si>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</si>
  <si>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</si>
  <si>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</si>
  <si>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</si>
  <si>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</si>
  <si>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</si>
  <si>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</si>
  <si>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</si>
  <si>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</si>
  <si>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</si>
  <si>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</si>
  <si>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</si>
  <si>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</si>
  <si>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</si>
  <si>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</si>
  <si>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</si>
  <si>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</si>
  <si>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</si>
  <si>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</si>
  <si>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</si>
  <si>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</si>
  <si>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</si>
  <si>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</si>
  <si>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</si>
  <si>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</si>
  <si>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</si>
  <si>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</si>
  <si>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</si>
  <si>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</si>
  <si>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</si>
  <si>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</si>
  <si>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</si>
  <si>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</si>
  <si>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</si>
  <si>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</si>
  <si>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</si>
  <si>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</si>
  <si>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</si>
  <si>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</si>
  <si>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</si>
  <si>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</si>
  <si>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</si>
  <si>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</si>
  <si>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</si>
  <si>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</si>
  <si>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</si>
  <si>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</si>
  <si>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</si>
  <si>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</si>
  <si>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</si>
  <si>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</si>
  <si>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</si>
  <si>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</si>
  <si>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</si>
  <si>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</si>
  <si>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</si>
  <si>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</si>
  <si>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</si>
  <si>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</si>
  <si>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</si>
  <si>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</si>
  <si>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</si>
  <si>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</si>
  <si>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</si>
  <si>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</si>
  <si>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</si>
  <si>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</si>
  <si>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</si>
  <si>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</si>
  <si>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</si>
  <si>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</si>
  <si>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</si>
  <si>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</si>
  <si>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</si>
  <si>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</si>
  <si>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</si>
  <si>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</si>
  <si>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</si>
  <si>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</si>
  <si>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</si>
  <si>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</si>
  <si>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</si>
  <si>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</si>
  <si>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</si>
  <si>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</si>
  <si>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</si>
  <si>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</si>
  <si>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</si>
  <si>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</si>
  <si>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</si>
  <si>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</si>
  <si>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</si>
  <si>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</si>
  <si>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</si>
  <si>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</si>
  <si>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</si>
  <si>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</si>
  <si>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</si>
  <si>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</si>
  <si>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</si>
  <si>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</si>
  <si>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</si>
  <si>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</si>
  <si>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</si>
  <si>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</si>
  <si>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</si>
  <si>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</si>
  <si>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</si>
  <si>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</si>
  <si>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</si>
  <si>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</si>
  <si>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</si>
  <si>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</si>
  <si>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</si>
  <si>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</si>
  <si>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</si>
  <si>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</si>
  <si>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</si>
  <si>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</si>
  <si>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</si>
  <si>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</si>
  <si>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</si>
  <si>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</si>
  <si>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</si>
  <si>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</si>
  <si>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</si>
  <si>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</si>
  <si>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</si>
  <si>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</si>
  <si>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</si>
  <si>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</si>
  <si>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</si>
  <si>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</si>
  <si>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</si>
  <si>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</si>
  <si>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</si>
  <si>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</si>
  <si>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</si>
  <si>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</si>
  <si>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</si>
  <si>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</si>
  <si>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</si>
  <si>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</si>
  <si>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</si>
  <si>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</si>
  <si>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</si>
  <si>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</si>
  <si>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</si>
  <si>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</si>
  <si>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</si>
  <si>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</si>
  <si>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</si>
  <si>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</si>
  <si>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</si>
  <si>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</si>
  <si>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</si>
  <si>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</si>
  <si>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</si>
  <si>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</si>
  <si>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</si>
  <si>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</si>
  <si>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</si>
  <si>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</si>
  <si>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</si>
  <si>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</si>
  <si>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</si>
  <si>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</si>
  <si>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</si>
  <si>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</si>
  <si>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</si>
  <si>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</si>
  <si>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</si>
  <si>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</si>
  <si>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</si>
  <si>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</si>
  <si>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</si>
  <si>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</si>
  <si>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</si>
  <si>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</si>
  <si>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</si>
  <si>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</si>
  <si>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</si>
  <si>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</si>
  <si>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</si>
  <si>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</si>
  <si>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</si>
  <si>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</si>
  <si>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</si>
  <si>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</si>
  <si>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</si>
  <si>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</si>
  <si>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</si>
  <si>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</si>
  <si>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</si>
  <si>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</si>
  <si>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</si>
  <si>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</si>
  <si>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</si>
  <si>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</si>
  <si>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</si>
  <si>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</si>
  <si>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</si>
  <si>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</si>
  <si>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</si>
  <si>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</si>
  <si>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</si>
  <si>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</si>
  <si>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</si>
  <si>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</si>
  <si>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</si>
  <si>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</si>
  <si>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</si>
  <si>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</si>
  <si>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</si>
  <si>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</si>
  <si>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</si>
  <si>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</si>
  <si>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</si>
  <si>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</si>
  <si>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</si>
  <si>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</si>
  <si>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</si>
  <si>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</si>
  <si>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</si>
  <si>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</si>
  <si>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</si>
  <si>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</si>
  <si>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</si>
  <si>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</si>
  <si>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</si>
  <si>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</si>
  <si>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</si>
  <si>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</si>
  <si>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</si>
  <si>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</si>
  <si>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</si>
  <si>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</si>
  <si>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</si>
  <si>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</si>
  <si>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</si>
  <si>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</si>
  <si>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</si>
  <si>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</si>
  <si>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</si>
  <si>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</si>
  <si>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</si>
  <si>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</si>
  <si>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</si>
  <si>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</si>
  <si>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</si>
  <si>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</si>
  <si>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</si>
  <si>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</si>
  <si>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</si>
  <si>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</si>
  <si>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</si>
  <si>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</si>
  <si>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</si>
  <si>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</si>
  <si>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</si>
  <si>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</si>
  <si>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</si>
  <si>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</si>
  <si>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</si>
  <si>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</si>
  <si>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</si>
  <si>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</si>
  <si>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</si>
  <si>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</si>
  <si>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</si>
  <si>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</si>
  <si>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</si>
  <si>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</si>
  <si>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</si>
  <si>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</si>
  <si>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</si>
  <si>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</si>
  <si>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</si>
  <si>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</si>
  <si>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</si>
  <si>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</si>
  <si>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</si>
  <si>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</si>
  <si>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</si>
  <si>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</si>
  <si>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</si>
  <si>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</si>
  <si>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</si>
  <si>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</si>
  <si>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</si>
  <si>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</si>
  <si>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</si>
  <si>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</si>
  <si>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</si>
  <si>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</si>
  <si>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</si>
  <si>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</si>
  <si>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</si>
  <si>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</si>
  <si>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</si>
  <si>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</si>
  <si>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</si>
  <si>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</si>
  <si>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</si>
  <si>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</si>
  <si>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</si>
  <si>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</si>
  <si>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</si>
  <si>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</si>
  <si>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</si>
  <si>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</si>
  <si>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</si>
  <si>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</si>
  <si>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</si>
  <si>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</si>
  <si>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</si>
  <si>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</si>
  <si>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</si>
  <si>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</si>
  <si>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</si>
  <si>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</si>
  <si>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</si>
  <si>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</si>
  <si>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</si>
  <si>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</si>
  <si>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</si>
  <si>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</si>
  <si>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</si>
  <si>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</si>
  <si>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</si>
  <si>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</si>
  <si>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</si>
  <si>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</si>
  <si>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</si>
  <si>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</si>
  <si>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</si>
  <si>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</si>
  <si>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</si>
  <si>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</si>
  <si>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</si>
  <si>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</si>
  <si>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</si>
  <si>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</si>
  <si>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</si>
  <si>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</si>
  <si>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</si>
  <si>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</si>
  <si>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</si>
  <si>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</si>
  <si>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</si>
  <si>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</si>
  <si>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</si>
  <si>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</si>
  <si>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</si>
  <si>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</si>
  <si>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</si>
  <si>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</si>
  <si>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</si>
  <si>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</si>
  <si>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</si>
  <si>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</si>
  <si>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</si>
  <si>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</si>
  <si>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</si>
  <si>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</si>
  <si>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</si>
  <si>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</si>
  <si>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</si>
  <si>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</si>
  <si>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</si>
  <si>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</si>
  <si>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</si>
  <si>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</si>
  <si>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</si>
  <si>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</si>
  <si>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</si>
  <si>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</si>
  <si>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</si>
  <si>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</si>
  <si>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</si>
  <si>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</si>
  <si>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</si>
  <si>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</si>
  <si>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</si>
  <si>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</si>
  <si>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</si>
  <si>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</si>
  <si>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</si>
  <si>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</si>
  <si>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</si>
  <si>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</si>
  <si>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</si>
  <si>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</si>
  <si>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</si>
  <si>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</si>
  <si>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</si>
  <si>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</si>
  <si>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</si>
  <si>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</si>
  <si>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</si>
  <si>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</si>
  <si>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</si>
  <si>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</si>
  <si>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</si>
  <si>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</si>
  <si>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</si>
  <si>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</si>
  <si>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</si>
  <si>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</si>
  <si>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</si>
  <si>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</si>
  <si>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</si>
  <si>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</si>
  <si>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</si>
  <si>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</si>
  <si>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</si>
  <si>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</si>
  <si>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</si>
  <si>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</si>
  <si>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</si>
  <si>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</si>
  <si>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</si>
  <si>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</si>
  <si>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</si>
  <si>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</si>
  <si>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</si>
  <si>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</si>
  <si>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</si>
  <si>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</si>
  <si>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</si>
  <si>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</si>
  <si>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</si>
  <si>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</si>
  <si>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</si>
  <si>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</si>
  <si>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</si>
  <si>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</si>
  <si>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</si>
  <si>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</si>
  <si>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</si>
  <si>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</si>
  <si>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</si>
  <si>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</si>
  <si>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</si>
  <si>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</si>
  <si>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</si>
  <si>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</si>
  <si>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</si>
  <si>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</si>
  <si>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</si>
  <si>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</si>
  <si>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</si>
  <si>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</si>
  <si>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</si>
  <si>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</si>
  <si>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</si>
  <si>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</si>
  <si>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</si>
  <si>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</si>
  <si>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</si>
  <si>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</si>
  <si>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</si>
  <si>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</si>
  <si>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</si>
  <si>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</si>
  <si>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</si>
  <si>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</si>
  <si>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</si>
  <si>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</si>
  <si>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</si>
  <si>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</si>
  <si>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</si>
  <si>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</si>
  <si>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</si>
  <si>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</si>
  <si>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</si>
  <si>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</si>
  <si>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</si>
  <si>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</si>
  <si>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</si>
  <si>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</si>
  <si>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</si>
  <si>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</si>
  <si>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</si>
  <si>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</si>
  <si>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</si>
  <si>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</si>
  <si>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</si>
  <si>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</si>
  <si>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</si>
  <si>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</si>
  <si>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</si>
  <si>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</si>
  <si>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</si>
  <si>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</si>
  <si>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</si>
  <si>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</si>
  <si>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</si>
  <si>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</si>
  <si>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</si>
  <si>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</si>
  <si>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</si>
  <si>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</si>
  <si>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</si>
  <si>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</si>
  <si>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</si>
  <si>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</si>
  <si>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</si>
  <si>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</si>
  <si>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</si>
  <si>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</si>
  <si>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</si>
  <si>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</si>
  <si>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</si>
  <si>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</si>
  <si>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</si>
  <si>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</si>
  <si>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</si>
  <si>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</si>
  <si>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</si>
  <si>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</si>
  <si>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</si>
  <si>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</si>
  <si>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</si>
  <si>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</si>
  <si>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</si>
  <si>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</si>
  <si>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</si>
  <si>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</si>
  <si>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</si>
  <si>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</si>
  <si>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</si>
  <si>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</si>
  <si>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</si>
  <si>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</si>
  <si>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</si>
  <si>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</si>
  <si>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</si>
  <si>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</si>
  <si>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</si>
  <si>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</si>
  <si>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</si>
  <si>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</si>
  <si>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</si>
  <si>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</si>
  <si>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</si>
  <si>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</si>
  <si>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</si>
  <si>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</si>
  <si>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</si>
  <si>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</si>
  <si>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</si>
  <si>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</si>
  <si>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</si>
  <si>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</si>
  <si>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</si>
  <si>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</si>
  <si>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</si>
  <si>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</si>
  <si>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</si>
  <si>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</si>
  <si>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</si>
  <si>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</si>
  <si>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</si>
  <si>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</si>
  <si>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</si>
  <si>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</si>
  <si>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</si>
  <si>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</si>
  <si>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</si>
  <si>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</si>
  <si>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</si>
  <si>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</si>
  <si>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</si>
  <si>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</si>
  <si>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</si>
  <si>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</si>
  <si>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</si>
  <si>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</si>
  <si>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</si>
  <si>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</si>
  <si>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</si>
  <si>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</si>
  <si>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</si>
  <si>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</si>
  <si>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</si>
  <si>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</si>
  <si>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</si>
  <si>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</si>
  <si>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</si>
  <si>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</si>
  <si>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</si>
  <si>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</si>
  <si>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</si>
  <si>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</si>
  <si>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</si>
  <si>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</si>
  <si>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</si>
  <si>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</si>
  <si>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</si>
  <si>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</si>
  <si>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</si>
  <si>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</si>
  <si>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</si>
  <si>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</si>
  <si>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</si>
  <si>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</si>
  <si>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</si>
  <si>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</si>
  <si>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</si>
  <si>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</si>
  <si>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</si>
  <si>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</si>
  <si>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</si>
  <si>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</si>
  <si>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</si>
  <si>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</si>
  <si>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</si>
  <si>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</si>
  <si>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</si>
  <si>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</si>
  <si>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</si>
  <si>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</si>
  <si>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</si>
  <si>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</si>
  <si>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</si>
  <si>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</si>
  <si>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</si>
  <si>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</si>
  <si>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</si>
  <si>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</si>
  <si>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</si>
  <si>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</si>
  <si>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</si>
  <si>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</si>
  <si>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</si>
  <si>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</si>
  <si>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</si>
  <si>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</si>
  <si>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</si>
  <si>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</si>
  <si>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</si>
  <si>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</si>
  <si>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</si>
  <si>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</si>
  <si>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</si>
  <si>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</si>
  <si>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</si>
  <si>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</si>
  <si>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</si>
  <si>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</si>
  <si>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</si>
  <si>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</si>
  <si>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</si>
  <si>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</si>
  <si>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</si>
  <si>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</si>
  <si>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</si>
  <si>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</si>
  <si>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</si>
  <si>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</si>
  <si>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</si>
  <si>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</si>
  <si>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</si>
  <si>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</si>
  <si>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</si>
  <si>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</si>
  <si>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</si>
  <si>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</si>
  <si>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</si>
  <si>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</si>
  <si>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</si>
  <si>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</si>
  <si>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</si>
  <si>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</si>
  <si>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</si>
  <si>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</si>
  <si>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</si>
  <si>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</si>
  <si>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</si>
  <si>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</si>
  <si>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</si>
  <si>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</si>
  <si>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</si>
  <si>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</si>
  <si>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</si>
  <si>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</si>
  <si>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</si>
  <si>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</si>
  <si>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</si>
  <si>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</si>
  <si>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</si>
  <si>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</si>
  <si>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</si>
  <si>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</si>
  <si>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</si>
  <si>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</si>
  <si>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</si>
  <si>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</si>
  <si>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</si>
  <si>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</si>
  <si>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</si>
  <si>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</si>
  <si>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</si>
  <si>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</si>
  <si>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</si>
  <si>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</si>
  <si>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</si>
  <si>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</si>
  <si>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</si>
  <si>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</si>
  <si>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</si>
  <si>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</si>
  <si>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</si>
  <si>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</si>
  <si>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</si>
  <si>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</si>
  <si>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</si>
  <si>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</si>
  <si>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</si>
  <si>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</si>
  <si>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</si>
  <si>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</si>
  <si>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</si>
  <si>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</si>
  <si>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</si>
  <si>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</si>
  <si>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</si>
  <si>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</si>
  <si>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</si>
  <si>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</si>
  <si>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</si>
  <si>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</si>
  <si>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</si>
  <si>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</si>
  <si>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</si>
  <si>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</si>
  <si>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</si>
  <si>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</si>
  <si>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</si>
  <si>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</si>
  <si>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</si>
  <si>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</si>
  <si>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</si>
  <si>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</si>
  <si>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</si>
  <si>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</si>
  <si>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</si>
  <si>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</si>
  <si>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</si>
  <si>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</si>
  <si>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</si>
  <si>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</si>
  <si>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</si>
  <si>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</si>
  <si>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</si>
  <si>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</si>
  <si>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</si>
  <si>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</si>
  <si>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</si>
  <si>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</si>
  <si>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</si>
  <si>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</si>
  <si>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</si>
  <si>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</si>
  <si>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</si>
  <si>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</si>
  <si>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</si>
  <si>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</si>
  <si>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</si>
  <si>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</si>
  <si>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</si>
  <si>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</si>
  <si>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</si>
  <si>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</si>
  <si>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</si>
  <si>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</si>
  <si>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</si>
  <si>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</si>
  <si>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</si>
  <si>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</si>
  <si>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</si>
  <si>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</si>
  <si>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</si>
  <si>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</si>
  <si>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</si>
  <si>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</si>
  <si>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</si>
  <si>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</si>
  <si>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</si>
  <si>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</si>
  <si>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</si>
  <si>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</si>
  <si>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</si>
  <si>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</si>
  <si>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</si>
  <si>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</si>
  <si>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</si>
  <si>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</si>
  <si>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</si>
  <si>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</si>
  <si>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</si>
  <si>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</si>
  <si>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</si>
  <si>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</si>
  <si>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</si>
  <si>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</si>
  <si>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</si>
  <si>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</si>
  <si>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</si>
  <si>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</si>
  <si>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</si>
  <si>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</si>
  <si>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</si>
  <si>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</si>
  <si>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</si>
  <si>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</si>
  <si>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</si>
  <si>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</si>
  <si>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</si>
  <si>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</si>
  <si>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</si>
  <si>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</si>
  <si>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</si>
  <si>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</si>
  <si>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</si>
  <si>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</si>
  <si>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</si>
  <si>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</si>
  <si>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</si>
  <si>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</si>
  <si>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</si>
  <si>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</si>
  <si>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</si>
  <si>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</si>
  <si>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</si>
  <si>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</si>
  <si>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</si>
  <si>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</si>
  <si>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</si>
  <si>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</si>
  <si>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</si>
  <si>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</si>
  <si>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</si>
  <si>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</si>
  <si>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</si>
  <si>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</si>
  <si>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</si>
  <si>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</si>
  <si>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</si>
  <si>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</si>
  <si>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</si>
  <si>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</si>
  <si>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</si>
  <si>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</si>
  <si>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</si>
  <si>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</si>
  <si>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</si>
  <si>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</si>
  <si>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</si>
  <si>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</si>
  <si>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</si>
  <si>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</si>
  <si>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</si>
  <si>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</si>
  <si>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</si>
  <si>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</si>
  <si>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</si>
  <si>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</si>
  <si>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</si>
  <si>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</si>
  <si>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</si>
  <si>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</si>
  <si>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</si>
  <si>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</si>
  <si>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</si>
  <si>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</si>
  <si>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</si>
  <si>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</si>
  <si>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</si>
  <si>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</si>
  <si>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</si>
  <si>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</si>
  <si>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</si>
  <si>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</si>
  <si>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</si>
  <si>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</si>
  <si>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</si>
  <si>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</si>
  <si>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</si>
  <si>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</si>
  <si>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</si>
  <si>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</si>
  <si>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</si>
  <si>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</si>
  <si>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</si>
  <si>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</si>
  <si>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</si>
  <si>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</si>
  <si>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</si>
  <si>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</si>
  <si>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</si>
  <si>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</si>
  <si>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</si>
  <si>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</si>
  <si>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</si>
  <si>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</si>
  <si>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</si>
  <si>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</si>
  <si>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</si>
  <si>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</si>
  <si>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</si>
  <si>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</si>
  <si>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</si>
  <si>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</si>
  <si>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</si>
  <si>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</si>
  <si>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</si>
  <si>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</si>
  <si>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</si>
  <si>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</si>
  <si>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</si>
  <si>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</si>
  <si>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</si>
  <si>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</si>
  <si>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</si>
  <si>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</si>
  <si>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</si>
  <si>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</si>
  <si>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</si>
  <si>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</si>
  <si>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</si>
  <si>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</si>
  <si>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</si>
  <si>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</si>
  <si>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</si>
  <si>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</si>
  <si>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</si>
  <si>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</si>
  <si>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</si>
  <si>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</si>
  <si>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</si>
  <si>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</si>
  <si>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</si>
  <si>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</si>
  <si>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</si>
  <si>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</si>
  <si>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</si>
  <si>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</si>
  <si>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</si>
  <si>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</si>
  <si>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</si>
  <si>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</si>
  <si>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</si>
  <si>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</si>
  <si>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</si>
  <si>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</si>
  <si>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</si>
  <si>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</si>
  <si>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</si>
  <si>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</si>
  <si>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</si>
  <si>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</si>
  <si>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</si>
  <si>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</si>
  <si>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</si>
  <si>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</si>
  <si>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</si>
  <si>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</si>
  <si>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</si>
  <si>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</si>
  <si>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</si>
  <si>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</si>
  <si>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</si>
  <si>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</si>
  <si>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</si>
  <si>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</si>
  <si>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</si>
  <si>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</si>
  <si>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</si>
  <si>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</si>
  <si>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</si>
  <si>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</si>
  <si>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</si>
  <si>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</si>
  <si>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</si>
  <si>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</si>
  <si>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</si>
  <si>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</si>
  <si>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</si>
  <si>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</si>
  <si>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</si>
  <si>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</si>
  <si>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</si>
  <si>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</si>
  <si>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</si>
  <si>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</si>
  <si>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</si>
  <si>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</si>
  <si>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</si>
  <si>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</si>
  <si>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</si>
  <si>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</si>
  <si>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</si>
  <si>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</si>
  <si>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</si>
  <si>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</si>
  <si>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</si>
  <si>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</si>
  <si>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</si>
  <si>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</si>
  <si>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</si>
  <si>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</si>
  <si>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</si>
  <si>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</si>
  <si>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</si>
  <si>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</si>
  <si>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</si>
  <si>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</si>
  <si>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</si>
  <si>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</si>
  <si>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</si>
  <si>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</si>
  <si>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</si>
  <si>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</si>
  <si>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</si>
  <si>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</si>
  <si>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</si>
  <si>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</si>
  <si>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</si>
  <si>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</si>
  <si>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</si>
  <si>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</si>
  <si>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</si>
  <si>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</si>
  <si>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</si>
  <si>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</si>
  <si>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</si>
  <si>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</si>
  <si>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</si>
  <si>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</si>
  <si>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</si>
  <si>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</si>
  <si>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</si>
  <si>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</si>
  <si>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</si>
  <si>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</si>
  <si>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</si>
  <si>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</si>
  <si>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</si>
  <si>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</si>
  <si>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</si>
  <si>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</si>
  <si>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</si>
  <si>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</si>
  <si>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</si>
  <si>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</si>
  <si>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</si>
  <si>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</si>
  <si>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</si>
  <si>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</si>
  <si>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</si>
  <si>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</si>
  <si>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</si>
  <si>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</si>
  <si>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</si>
  <si>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</si>
  <si>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</si>
  <si>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</si>
  <si>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</si>
  <si>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</si>
  <si>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</si>
  <si>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</si>
  <si>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</si>
  <si>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</si>
  <si>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</si>
  <si>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</si>
  <si>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</si>
  <si>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</si>
  <si>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</si>
  <si>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</si>
  <si>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</si>
  <si>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</si>
  <si>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</si>
  <si>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</si>
  <si>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</si>
  <si>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</si>
  <si>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</si>
  <si>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</si>
  <si>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</si>
  <si>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</si>
  <si>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</si>
  <si>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</si>
  <si>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</si>
  <si>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</si>
  <si>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</si>
  <si>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</si>
  <si>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</si>
  <si>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</si>
  <si>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</si>
  <si>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</si>
  <si>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</si>
  <si>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</si>
  <si>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</si>
  <si>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</si>
  <si>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</si>
  <si>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</si>
  <si>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</si>
  <si>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</si>
  <si>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</si>
  <si>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</si>
  <si>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</si>
  <si>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</si>
  <si>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</si>
  <si>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</si>
  <si>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</si>
  <si>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</si>
  <si>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</si>
  <si>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</si>
  <si>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</si>
  <si>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</si>
  <si>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</si>
  <si>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</si>
  <si>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</si>
  <si>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</si>
  <si>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</si>
  <si>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</si>
  <si>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</si>
  <si>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</si>
  <si>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</si>
  <si>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</si>
  <si>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</si>
  <si>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</si>
  <si>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</si>
  <si>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</si>
  <si>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</si>
  <si>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</si>
  <si>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</si>
  <si>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</si>
  <si>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</si>
  <si>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</si>
  <si>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</si>
  <si>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</si>
  <si>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</si>
  <si>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</si>
  <si>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</si>
  <si>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</si>
  <si>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</si>
  <si>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</si>
  <si>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</si>
  <si>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</si>
  <si>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</si>
  <si>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</si>
  <si>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</si>
  <si>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</si>
  <si>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</si>
  <si>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</si>
  <si>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</si>
  <si>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</si>
  <si>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</si>
  <si>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</si>
  <si>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</si>
  <si>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</si>
  <si>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</si>
  <si>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</si>
  <si>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</si>
  <si>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</si>
  <si>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</si>
  <si>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</si>
  <si>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</si>
  <si>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</si>
  <si>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</si>
  <si>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</si>
  <si>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</si>
  <si>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</si>
  <si>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</si>
  <si>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</si>
  <si>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</si>
  <si>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</si>
  <si>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</si>
  <si>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</si>
  <si>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</si>
  <si>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</si>
  <si>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</si>
  <si>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</si>
  <si>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</si>
  <si>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</si>
  <si>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</si>
  <si>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</si>
  <si>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</si>
  <si>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</si>
  <si>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</si>
  <si>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</si>
  <si>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</si>
  <si>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</si>
  <si>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</si>
  <si>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</si>
  <si>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</si>
  <si>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</si>
  <si>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</si>
  <si>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</si>
  <si>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</si>
  <si>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</si>
  <si>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</si>
  <si>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</si>
  <si>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</si>
  <si>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</si>
  <si>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</si>
  <si>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</si>
  <si>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</si>
  <si>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</si>
  <si>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</si>
  <si>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</si>
  <si>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</si>
  <si>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</si>
  <si>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</si>
  <si>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</si>
  <si>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</si>
  <si>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</si>
  <si>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</si>
  <si>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</si>
  <si>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</si>
  <si>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</si>
  <si>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</si>
  <si>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</si>
  <si>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</si>
  <si>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</si>
  <si>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</si>
  <si>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</si>
  <si>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</si>
  <si>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</si>
  <si>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</si>
  <si>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</si>
  <si>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</si>
  <si>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</si>
  <si>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</si>
  <si>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</si>
  <si>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</si>
  <si>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</si>
  <si>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</si>
  <si>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</si>
  <si>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</si>
  <si>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</si>
  <si>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</si>
  <si>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</si>
  <si>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</si>
  <si>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</si>
  <si>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</si>
  <si>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</si>
  <si>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</si>
  <si>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</si>
  <si>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</si>
  <si>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</si>
  <si>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</si>
  <si>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</si>
  <si>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</si>
  <si>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</si>
  <si>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</si>
  <si>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</si>
  <si>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</si>
  <si>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</si>
  <si>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</si>
  <si>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</si>
  <si>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</si>
  <si>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</si>
  <si>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</si>
  <si>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</si>
  <si>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</si>
  <si>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</si>
  <si>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</si>
  <si>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</si>
  <si>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</si>
  <si>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</si>
  <si>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</si>
  <si>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</si>
  <si>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</si>
  <si>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</si>
  <si>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</si>
  <si>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</si>
  <si>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</si>
  <si>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</si>
  <si>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</si>
  <si>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</si>
  <si>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</si>
  <si>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</si>
  <si>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</si>
  <si>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</si>
  <si>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</si>
  <si>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</si>
  <si>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</si>
  <si>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</si>
  <si>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</si>
  <si>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</si>
  <si>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</si>
  <si>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</si>
  <si>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</si>
  <si>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</si>
  <si>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</si>
  <si>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</si>
  <si>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</si>
  <si>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</si>
  <si>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</si>
  <si>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</si>
  <si>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</si>
  <si>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</si>
  <si>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</si>
  <si>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</si>
  <si>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</si>
  <si>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</si>
  <si>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</si>
  <si>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</si>
  <si>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</si>
  <si>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</si>
  <si>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</si>
  <si>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</si>
  <si>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</si>
  <si>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</si>
  <si>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</si>
  <si>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</si>
  <si>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</si>
  <si>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</si>
  <si>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</si>
  <si>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</si>
  <si>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</si>
  <si>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</si>
  <si>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</si>
  <si>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</si>
  <si>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</si>
  <si>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</si>
  <si>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</si>
  <si>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</si>
  <si>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</si>
  <si>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</si>
  <si>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</si>
  <si>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</si>
  <si>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</si>
  <si>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</si>
  <si>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</si>
  <si>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</si>
  <si>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</si>
  <si>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</si>
  <si>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</si>
  <si>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</si>
  <si>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</si>
  <si>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</si>
  <si>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</si>
  <si>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</si>
  <si>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</si>
  <si>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</si>
  <si>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</si>
  <si>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</si>
  <si>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</si>
  <si>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</si>
  <si>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</si>
  <si>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</si>
  <si>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</si>
  <si>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</si>
  <si>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</si>
  <si>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</si>
  <si>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</si>
  <si>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</si>
  <si>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</si>
  <si>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</si>
  <si>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</si>
  <si>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</si>
  <si>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</si>
  <si>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</si>
  <si>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</si>
  <si>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</si>
  <si>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</si>
  <si>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</si>
  <si>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</si>
  <si>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</si>
  <si>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</si>
  <si>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</si>
  <si>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</si>
  <si>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</si>
  <si>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</si>
  <si>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</si>
  <si>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</si>
  <si>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</si>
  <si>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</si>
  <si>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</si>
  <si>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</si>
  <si>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</si>
  <si>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</si>
  <si>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</si>
  <si>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</si>
  <si>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</si>
  <si>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</si>
  <si>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</si>
  <si>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</si>
  <si>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</si>
  <si>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</si>
  <si>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</si>
  <si>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</si>
  <si>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</si>
  <si>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</si>
  <si>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</si>
  <si>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</si>
  <si>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</si>
  <si>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</si>
  <si>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</si>
  <si>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</si>
  <si>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</si>
  <si>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</si>
  <si>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</si>
  <si>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</si>
  <si>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</si>
  <si>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</si>
  <si>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</si>
  <si>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</si>
  <si>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</si>
  <si>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</si>
  <si>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</si>
  <si>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</si>
  <si>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</si>
  <si>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</si>
  <si>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</si>
  <si>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</si>
  <si>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</si>
  <si>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</si>
  <si>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</si>
  <si>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</si>
  <si>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</si>
  <si>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</si>
  <si>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</si>
  <si>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</si>
  <si>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</si>
  <si>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</si>
  <si>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</si>
  <si>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</si>
  <si>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</si>
  <si>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</si>
  <si>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</si>
  <si>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</si>
  <si>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</si>
  <si>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</si>
  <si>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</si>
  <si>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</si>
  <si>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</si>
  <si>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</si>
  <si>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</si>
  <si>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</si>
  <si>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</si>
  <si>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</si>
  <si>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</si>
  <si>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</si>
  <si>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</si>
  <si>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</si>
  <si>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</si>
  <si>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</si>
  <si>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</si>
  <si>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</si>
  <si>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</si>
  <si>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</si>
  <si>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</si>
  <si>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</si>
  <si>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</si>
  <si>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</si>
  <si>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</si>
  <si>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</si>
  <si>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</si>
  <si>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</si>
  <si>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</si>
  <si>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</si>
  <si>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</si>
  <si>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</si>
  <si>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</si>
  <si>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</si>
  <si>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</si>
  <si>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</si>
  <si>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</si>
  <si>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</si>
  <si>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</si>
  <si>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</si>
  <si>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</si>
  <si>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</si>
  <si>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</si>
  <si>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</si>
  <si>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</si>
  <si>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</si>
  <si>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</si>
  <si>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</si>
  <si>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</si>
  <si>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</si>
  <si>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</si>
  <si>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</si>
  <si>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</si>
  <si>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</si>
  <si>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</si>
  <si>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</si>
  <si>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</si>
  <si>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</si>
  <si>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</si>
  <si>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</si>
  <si>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</si>
  <si>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</si>
  <si>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</si>
  <si>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</si>
  <si>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</si>
  <si>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</si>
  <si>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</si>
  <si>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</si>
  <si>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</si>
  <si>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</si>
  <si>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</si>
  <si>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</si>
  <si>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</si>
  <si>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</si>
  <si>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</si>
  <si>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</si>
  <si>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</si>
  <si>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</si>
  <si>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</si>
  <si>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</si>
  <si>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</si>
  <si>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</si>
  <si>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</si>
  <si>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</si>
  <si>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</si>
  <si>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</si>
  <si>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</si>
  <si>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</si>
  <si>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</si>
  <si>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</si>
  <si>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</si>
  <si>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</si>
  <si>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</si>
  <si>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</si>
  <si>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</si>
  <si>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</si>
  <si>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</si>
  <si>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</si>
  <si>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</si>
  <si>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</si>
  <si>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</si>
  <si>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</si>
  <si>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</si>
  <si>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</si>
  <si>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</si>
  <si>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</si>
  <si>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</si>
  <si>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</si>
  <si>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</si>
  <si>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</si>
  <si>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</si>
  <si>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</si>
  <si>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</si>
  <si>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</si>
  <si>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</si>
  <si>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</si>
  <si>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</si>
  <si>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</si>
  <si>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</si>
  <si>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</si>
  <si>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</si>
  <si>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</si>
  <si>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</si>
  <si>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</si>
  <si>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</si>
  <si>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</si>
  <si>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</si>
  <si>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</si>
  <si>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</si>
  <si>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</si>
  <si>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</si>
  <si>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</si>
  <si>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</si>
  <si>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</si>
  <si>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</si>
  <si>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</si>
  <si>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</si>
  <si>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</si>
  <si>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</si>
  <si>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</si>
  <si>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</si>
  <si>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</si>
  <si>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</si>
  <si>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</si>
  <si>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</si>
  <si>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</si>
  <si>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</si>
  <si>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</si>
  <si>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</si>
  <si>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</si>
  <si>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</si>
  <si>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</si>
  <si>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</si>
  <si>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</si>
  <si>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</si>
  <si>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</si>
  <si>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</si>
  <si>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</si>
  <si>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</si>
  <si>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</si>
  <si>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</si>
  <si>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</si>
  <si>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</si>
  <si>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</si>
  <si>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</si>
  <si>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</si>
  <si>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</si>
  <si>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</si>
  <si>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</si>
  <si>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</si>
  <si>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</si>
  <si>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</si>
  <si>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</si>
  <si>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</si>
  <si>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</si>
  <si>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</si>
  <si>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</si>
  <si>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</si>
  <si>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</si>
  <si>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</si>
  <si>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</si>
  <si>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</si>
  <si>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</si>
  <si>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</si>
  <si>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</si>
  <si>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</si>
  <si>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</si>
  <si>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</si>
  <si>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</si>
  <si>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</si>
  <si>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</si>
  <si>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</si>
  <si>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</si>
  <si>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</si>
  <si>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</si>
  <si>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</si>
  <si>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</si>
  <si>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</si>
  <si>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</si>
  <si>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</si>
  <si>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</si>
  <si>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</si>
  <si>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</si>
  <si>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</si>
  <si>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</si>
  <si>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</si>
  <si>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</si>
  <si>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</si>
  <si>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</si>
  <si>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</si>
  <si>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</si>
  <si>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</si>
  <si>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</si>
  <si>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</si>
  <si>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</si>
  <si>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</si>
  <si>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</si>
  <si>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</si>
  <si>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</si>
  <si>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</si>
  <si>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</si>
  <si>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</si>
  <si>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</si>
  <si>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</si>
  <si>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</si>
  <si>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</si>
  <si>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</si>
  <si>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</si>
  <si>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</si>
  <si>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</si>
  <si>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</si>
  <si>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</si>
  <si>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</si>
  <si>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</si>
  <si>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</si>
  <si>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</si>
  <si>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</si>
  <si>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</si>
  <si>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</si>
  <si>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</si>
  <si>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</si>
  <si>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</si>
  <si>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</si>
  <si>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</si>
  <si>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</si>
  <si>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</si>
  <si>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</si>
  <si>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</si>
  <si>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</si>
  <si>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</si>
  <si>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</si>
  <si>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</si>
  <si>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</si>
  <si>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</si>
  <si>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</si>
  <si>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</si>
  <si>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</si>
  <si>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</si>
  <si>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</si>
  <si>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</si>
  <si>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</si>
  <si>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</si>
  <si>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</si>
  <si>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</si>
  <si>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</si>
  <si>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</si>
  <si>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</si>
  <si>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</si>
  <si>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</si>
  <si>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</si>
  <si>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</si>
  <si>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</si>
  <si>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</si>
  <si>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</si>
  <si>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</si>
  <si>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</si>
  <si>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</si>
  <si>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</si>
  <si>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</si>
  <si>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</si>
  <si>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</si>
  <si>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</si>
  <si>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</si>
  <si>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</si>
  <si>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</si>
  <si>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</si>
  <si>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</si>
  <si>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</si>
  <si>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</si>
  <si>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</si>
  <si>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</si>
  <si>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</si>
  <si>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</si>
  <si>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</si>
  <si>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</si>
  <si>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</si>
  <si>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</si>
  <si>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</si>
  <si>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</si>
  <si>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</si>
  <si>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</si>
  <si>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</si>
  <si>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</si>
  <si>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</si>
  <si>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</si>
  <si>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</si>
  <si>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</si>
  <si>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</si>
  <si>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</si>
  <si>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</si>
  <si>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</si>
  <si>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</si>
  <si>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</si>
  <si>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</si>
  <si>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</si>
  <si>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</si>
  <si>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</si>
  <si>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</si>
  <si>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</si>
  <si>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</si>
  <si>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</si>
  <si>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</si>
  <si>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</si>
  <si>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</si>
  <si>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</si>
  <si>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</si>
  <si>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</si>
  <si>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</si>
  <si>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</si>
  <si>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</si>
  <si>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</si>
  <si>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</si>
  <si>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</si>
  <si>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</si>
  <si>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</si>
  <si>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</si>
  <si>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</si>
  <si>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</si>
  <si>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</si>
  <si>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</si>
  <si>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</si>
  <si>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</si>
  <si>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</si>
  <si>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</si>
  <si>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</si>
  <si>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</si>
  <si>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</si>
  <si>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</si>
  <si>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</si>
  <si>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</si>
  <si>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</si>
  <si>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</si>
  <si>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</si>
  <si>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</si>
  <si>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</si>
  <si>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</si>
  <si>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</si>
  <si>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</si>
  <si>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</si>
  <si>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</si>
  <si>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</si>
  <si>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</si>
  <si>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</si>
  <si>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</si>
  <si>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</si>
  <si>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</si>
  <si>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</si>
  <si>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</si>
  <si>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</si>
  <si>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</si>
  <si>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</si>
  <si>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</si>
  <si>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</si>
  <si>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</si>
  <si>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</si>
  <si>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</si>
  <si>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</si>
  <si>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</si>
  <si>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</si>
  <si>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</si>
  <si>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</si>
  <si>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</si>
  <si>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</si>
  <si>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</si>
  <si>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</si>
  <si>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</si>
  <si>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</si>
  <si>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</si>
  <si>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</si>
  <si>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</si>
  <si>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</si>
  <si>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</si>
  <si>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</si>
  <si>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</si>
  <si>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</si>
  <si>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</si>
  <si>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</si>
  <si>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</si>
  <si>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</si>
  <si>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</si>
  <si>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</si>
  <si>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</si>
  <si>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</si>
  <si>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</si>
  <si>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</si>
  <si>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</si>
  <si>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</si>
  <si>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</si>
  <si>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</si>
  <si>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</si>
  <si>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</si>
  <si>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</si>
  <si>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</si>
  <si>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</si>
  <si>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</si>
  <si>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</si>
  <si>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</si>
  <si>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</si>
  <si>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</si>
  <si>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</si>
  <si>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</si>
  <si>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</si>
  <si>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</si>
  <si>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</si>
  <si>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</si>
  <si>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</si>
  <si>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</si>
  <si>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</si>
  <si>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</si>
  <si>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</si>
  <si>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</si>
  <si>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</si>
  <si>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</si>
  <si>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</si>
  <si>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</si>
  <si>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</si>
  <si>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</si>
  <si>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</si>
  <si>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</si>
  <si>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</si>
  <si>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</si>
  <si>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</si>
  <si>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</si>
  <si>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</si>
  <si>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</si>
  <si>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</si>
  <si>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</si>
  <si>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</si>
  <si>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</si>
  <si>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</si>
  <si>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</si>
  <si>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</si>
  <si>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</si>
  <si>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</si>
  <si>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</si>
  <si>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</si>
  <si>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</si>
  <si>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</si>
  <si>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</si>
  <si>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</si>
  <si>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</si>
  <si>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</si>
  <si>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</si>
  <si>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</si>
  <si>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</si>
  <si>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</si>
  <si>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</si>
  <si>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</si>
  <si>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</si>
  <si>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</si>
  <si>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</si>
  <si>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</si>
  <si>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</si>
  <si>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</si>
  <si>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</si>
  <si>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</si>
  <si>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</si>
  <si>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</si>
  <si>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</si>
  <si>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</si>
  <si>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</si>
  <si>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</si>
  <si>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</si>
  <si>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</si>
  <si>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</si>
  <si>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</si>
  <si>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</si>
  <si>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</si>
  <si>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</si>
  <si>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</si>
  <si>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</si>
  <si>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</si>
  <si>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</si>
  <si>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</si>
  <si>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</si>
  <si>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</si>
  <si>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</si>
  <si>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</si>
  <si>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</si>
  <si>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</si>
  <si>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</si>
  <si>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</si>
  <si>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</si>
  <si>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</si>
  <si>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</si>
  <si>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</si>
  <si>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</si>
  <si>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</si>
  <si>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</si>
  <si>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</si>
  <si>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</si>
  <si>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</si>
  <si>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</si>
  <si>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</si>
  <si>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</si>
  <si>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</si>
  <si>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</si>
  <si>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</si>
  <si>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</si>
  <si>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</si>
  <si>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</si>
  <si>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</si>
  <si>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</si>
  <si>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</si>
  <si>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</si>
  <si>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</si>
  <si>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</si>
  <si>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</si>
  <si>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</si>
  <si>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</si>
  <si>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</si>
  <si>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</si>
  <si>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</si>
  <si>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</si>
  <si>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</si>
  <si>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</si>
  <si>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</si>
  <si>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</si>
  <si>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</si>
  <si>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</si>
  <si>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</si>
  <si>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</si>
  <si>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</si>
  <si>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</si>
  <si>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</si>
  <si>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</si>
  <si>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</si>
  <si>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</si>
  <si>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</si>
  <si>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</si>
  <si>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</si>
  <si>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</si>
  <si>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</si>
  <si>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</si>
  <si>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</si>
  <si>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</si>
  <si>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</si>
  <si>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</si>
  <si>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</si>
  <si>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</si>
  <si>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</si>
  <si>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</si>
  <si>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</si>
  <si>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</si>
  <si>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</si>
  <si>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</si>
  <si>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</si>
  <si>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</si>
  <si>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</si>
  <si>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</si>
  <si>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</si>
  <si>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</si>
  <si>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</si>
  <si>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</si>
  <si>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</si>
  <si>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</si>
  <si>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</si>
  <si>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</si>
  <si>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</si>
  <si>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</si>
  <si>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</si>
  <si>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</si>
  <si>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</si>
  <si>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</si>
  <si>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</si>
  <si>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</si>
  <si>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</si>
  <si>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</si>
  <si>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</si>
  <si>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</si>
  <si>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</si>
  <si>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</si>
  <si>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</si>
  <si>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</si>
  <si>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</si>
  <si>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</si>
  <si>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</si>
  <si>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</si>
  <si>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</si>
  <si>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</si>
  <si>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</si>
  <si>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</si>
  <si>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</si>
  <si>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</si>
  <si>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</si>
  <si>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</si>
  <si>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</si>
  <si>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</si>
  <si>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</si>
  <si>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</si>
  <si>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</si>
  <si>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</si>
  <si>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</si>
  <si>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</si>
  <si>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</si>
  <si>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</si>
  <si>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</si>
  <si>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</si>
  <si>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</si>
  <si>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</si>
  <si>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</si>
  <si>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</si>
  <si>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</si>
  <si>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</si>
  <si>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</si>
  <si>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</si>
  <si>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</si>
  <si>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</si>
  <si>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</si>
  <si>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</si>
  <si>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</si>
  <si>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</si>
  <si>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</si>
  <si>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</si>
  <si>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</si>
  <si>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</si>
  <si>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</si>
  <si>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</si>
  <si>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</si>
  <si>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</si>
  <si>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</si>
  <si>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</si>
  <si>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</si>
  <si>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</si>
  <si>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</si>
  <si>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</si>
  <si>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</si>
  <si>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</si>
  <si>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</si>
  <si>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</si>
  <si>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</si>
  <si>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</si>
  <si>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</si>
  <si>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</si>
  <si>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</si>
  <si>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</si>
  <si>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</si>
  <si>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</si>
  <si>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</si>
  <si>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</si>
  <si>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</si>
  <si>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</si>
  <si>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</si>
  <si>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</si>
  <si>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</si>
  <si>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</si>
  <si>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</si>
  <si>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</si>
  <si>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</si>
  <si>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</si>
  <si>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</si>
  <si>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</si>
  <si>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</si>
  <si>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</si>
  <si>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</si>
  <si>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</si>
  <si>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</si>
  <si>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</si>
  <si>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</si>
  <si>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</si>
  <si>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</si>
  <si>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</si>
  <si>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</si>
  <si>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</si>
  <si>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</si>
  <si>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</si>
  <si>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</si>
  <si>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</si>
  <si>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</si>
  <si>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</si>
  <si>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</si>
  <si>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</si>
  <si>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</si>
  <si>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</si>
  <si>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</si>
  <si>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</si>
  <si>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</si>
  <si>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</si>
  <si>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</si>
  <si>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</si>
  <si>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</si>
  <si>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</si>
  <si>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</si>
  <si>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</si>
  <si>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</si>
  <si>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</si>
  <si>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</si>
  <si>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</si>
  <si>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</si>
  <si>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</si>
  <si>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</si>
  <si>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</si>
  <si>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</si>
  <si>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</si>
  <si>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</si>
  <si>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</si>
  <si>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</si>
  <si>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</si>
  <si>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</si>
  <si>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</si>
  <si>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</si>
  <si>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</si>
  <si>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</si>
  <si>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</si>
  <si>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</si>
  <si>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</si>
  <si>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</si>
  <si>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</si>
  <si>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</si>
  <si>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</si>
  <si>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</si>
  <si>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</si>
  <si>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</si>
  <si>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</si>
  <si>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</si>
  <si>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</si>
  <si>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</si>
  <si>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</si>
  <si>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</si>
  <si>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</si>
  <si>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</si>
  <si>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</si>
  <si>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</si>
  <si>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</si>
  <si>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</si>
  <si>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</si>
  <si>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</si>
  <si>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</si>
  <si>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</si>
  <si>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</si>
  <si>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</si>
  <si>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</si>
  <si>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</si>
  <si>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</si>
  <si>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</si>
  <si>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</si>
  <si>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</si>
  <si>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</si>
  <si>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</si>
  <si>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</si>
  <si>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</si>
  <si>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</si>
  <si>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</si>
  <si>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</si>
  <si>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</si>
  <si>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</si>
  <si>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</si>
  <si>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</si>
  <si>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</si>
  <si>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</si>
  <si>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</si>
  <si>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</si>
  <si>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</si>
  <si>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</si>
  <si>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</si>
  <si>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</si>
  <si>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</si>
  <si>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</si>
  <si>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</si>
  <si>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</si>
  <si>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</si>
  <si>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</si>
  <si>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</si>
  <si>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</si>
  <si>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</si>
  <si>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</si>
  <si>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</si>
  <si>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</si>
  <si>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</si>
  <si>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</si>
  <si>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</si>
  <si>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</si>
  <si>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</si>
  <si>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</si>
  <si>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</si>
  <si>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</si>
  <si>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</si>
  <si>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</si>
  <si>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</si>
  <si>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</si>
  <si>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</si>
  <si>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</si>
  <si>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</si>
  <si>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</si>
  <si>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</si>
  <si>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</si>
  <si>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</si>
  <si>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</si>
  <si>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</si>
  <si>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</si>
  <si>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</si>
  <si>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</si>
  <si>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</si>
  <si>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</si>
  <si>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</si>
  <si>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</si>
  <si>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</si>
  <si>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</si>
  <si>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</si>
  <si>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</si>
  <si>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</si>
  <si>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</si>
  <si>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</si>
  <si>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</si>
  <si>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</si>
  <si>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</si>
  <si>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</si>
  <si>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</si>
  <si>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</si>
  <si>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</si>
  <si>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</si>
  <si>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</si>
  <si>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</si>
  <si>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</si>
  <si>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</si>
  <si>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</si>
  <si>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</si>
  <si>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</si>
  <si>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</si>
  <si>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</si>
  <si>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</si>
  <si>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</si>
  <si>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</si>
  <si>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</si>
  <si>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</si>
  <si>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</si>
  <si>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</si>
  <si>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</si>
  <si>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</si>
  <si>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</si>
  <si>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</si>
  <si>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</si>
  <si>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</si>
  <si>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</si>
  <si>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</si>
  <si>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</si>
  <si>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</si>
  <si>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</si>
  <si>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</si>
  <si>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</si>
  <si>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</si>
  <si>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</si>
  <si>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</si>
  <si>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</si>
  <si>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</si>
  <si>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</si>
  <si>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</si>
  <si>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</si>
  <si>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</si>
  <si>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</si>
  <si>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</si>
  <si>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</si>
  <si>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</si>
  <si>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</si>
  <si>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</si>
  <si>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</si>
  <si>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</si>
  <si>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</si>
  <si>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</si>
  <si>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</si>
  <si>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</si>
  <si>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</si>
  <si>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</si>
  <si>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</si>
  <si>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</si>
  <si>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</si>
  <si>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</si>
  <si>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</si>
  <si>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</si>
  <si>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</si>
  <si>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</si>
  <si>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</si>
  <si>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</si>
  <si>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</si>
  <si>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</si>
  <si>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</si>
  <si>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</si>
  <si>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</si>
  <si>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</si>
  <si>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</si>
  <si>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</si>
  <si>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</si>
  <si>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</si>
  <si>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</si>
  <si>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</si>
  <si>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</si>
  <si>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</si>
  <si>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</si>
  <si>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</si>
  <si>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</si>
  <si>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</si>
  <si>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</si>
  <si>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</si>
  <si>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</si>
  <si>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</si>
  <si>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</si>
  <si>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</si>
  <si>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</si>
  <si>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</si>
  <si>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</si>
  <si>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</si>
  <si>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</si>
  <si>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</si>
  <si>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</si>
  <si>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</si>
  <si>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</si>
  <si>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</si>
  <si>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</si>
  <si>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</si>
  <si>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</si>
  <si>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</si>
  <si>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</si>
  <si>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</si>
  <si>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</si>
  <si>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</si>
  <si>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</si>
  <si>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</si>
  <si>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</si>
  <si>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</si>
  <si>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</si>
  <si>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</si>
  <si>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</si>
  <si>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</si>
  <si>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</si>
  <si>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</si>
  <si>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</si>
  <si>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</si>
  <si>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</si>
  <si>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</si>
  <si>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</si>
  <si>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</si>
  <si>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</si>
  <si>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</si>
  <si>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</si>
  <si>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</si>
  <si>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</si>
  <si>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</si>
  <si>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</si>
  <si>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</si>
  <si>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</si>
  <si>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</si>
  <si>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</si>
  <si>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</si>
  <si>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</si>
  <si>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</si>
  <si>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</si>
  <si>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</si>
  <si>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</si>
  <si>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</si>
  <si>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</si>
  <si>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</si>
  <si>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</si>
  <si>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</si>
  <si>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</si>
  <si>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</si>
  <si>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</si>
  <si>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</si>
  <si>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</si>
  <si>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</si>
  <si>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</si>
  <si>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</si>
  <si>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</si>
  <si>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</si>
  <si>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</si>
  <si>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</si>
  <si>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</si>
  <si>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</si>
  <si>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</si>
  <si>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</si>
  <si>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</si>
  <si>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</si>
  <si>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</si>
  <si>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</si>
  <si>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</si>
  <si>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</si>
  <si>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</si>
  <si>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</si>
  <si>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</si>
  <si>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</si>
  <si>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</si>
  <si>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</si>
  <si>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</si>
  <si>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</si>
  <si>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</si>
  <si>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</si>
  <si>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</si>
  <si>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</si>
  <si>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</si>
  <si>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</si>
  <si>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</si>
  <si>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</si>
  <si>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</si>
  <si>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</si>
  <si>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</si>
  <si>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</si>
  <si>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</si>
  <si>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</si>
  <si>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</si>
  <si>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</si>
  <si>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</si>
  <si>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</si>
  <si>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</si>
  <si>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</si>
  <si>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</si>
  <si>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</si>
  <si>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</si>
  <si>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</si>
  <si>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</si>
  <si>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</si>
  <si>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</si>
  <si>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</si>
  <si>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</si>
  <si>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</si>
  <si>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</si>
  <si>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</si>
  <si>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</si>
  <si>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</si>
  <si>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</si>
  <si>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</si>
  <si>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</si>
  <si>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</si>
  <si>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</si>
  <si>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</si>
  <si>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</si>
  <si>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</si>
  <si>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</si>
  <si>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</si>
  <si>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</si>
  <si>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</si>
  <si>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</si>
  <si>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</si>
  <si>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</si>
  <si>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</si>
  <si>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</si>
  <si>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</si>
  <si>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</si>
  <si>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</si>
  <si>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</si>
  <si>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</si>
  <si>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</si>
  <si>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</si>
  <si>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</si>
  <si>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</si>
  <si>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</si>
  <si>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</si>
  <si>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</si>
  <si>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</si>
  <si>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</si>
  <si>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</si>
  <si>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</si>
  <si>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</si>
  <si>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</si>
  <si>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</si>
  <si>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</si>
  <si>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</si>
  <si>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</si>
  <si>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</si>
  <si>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</si>
  <si>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</si>
  <si>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</si>
  <si>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</si>
  <si>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</si>
  <si>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</si>
  <si>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</si>
  <si>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</si>
  <si>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</si>
  <si>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</si>
  <si>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</si>
  <si>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</si>
  <si>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</si>
  <si>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</si>
  <si>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</si>
  <si>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</si>
  <si>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</si>
  <si>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</si>
  <si>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</si>
  <si>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</si>
  <si>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</si>
  <si>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</si>
  <si>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</si>
  <si>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</si>
  <si>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</si>
  <si>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</si>
  <si>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</si>
  <si>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</si>
  <si>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</si>
  <si>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</si>
  <si>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</si>
  <si>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</si>
  <si>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</si>
  <si>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</si>
  <si>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</si>
  <si>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</si>
  <si>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</si>
  <si>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</si>
  <si>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</si>
  <si>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</si>
  <si>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</si>
  <si>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</si>
  <si>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</si>
  <si>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</si>
  <si>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</si>
  <si>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</si>
  <si>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</si>
  <si>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</si>
  <si>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</si>
  <si>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</si>
  <si>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</si>
  <si>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</si>
  <si>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</si>
  <si>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</si>
  <si>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</si>
  <si>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</si>
  <si>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</si>
  <si>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</si>
  <si>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</si>
  <si>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</si>
  <si>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</si>
  <si>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</si>
  <si>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</si>
  <si>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</si>
  <si>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</si>
  <si>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</si>
  <si>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</si>
  <si>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</si>
  <si>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</si>
  <si>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</si>
  <si>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</si>
  <si>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</si>
  <si>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</si>
  <si>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</si>
  <si>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</si>
  <si>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</si>
  <si>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</si>
  <si>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</si>
  <si>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</si>
  <si>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</si>
  <si>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</si>
  <si>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</si>
  <si>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</si>
  <si>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</si>
  <si>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</si>
  <si>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</si>
  <si>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</si>
  <si>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</si>
  <si>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</si>
  <si>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</si>
  <si>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</si>
  <si>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</si>
  <si>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</si>
  <si>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</si>
  <si>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</si>
  <si>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</si>
  <si>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</si>
  <si>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</si>
  <si>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</si>
  <si>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</si>
  <si>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</si>
  <si>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</si>
  <si>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</si>
  <si>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</si>
  <si>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</si>
  <si>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</si>
  <si>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</si>
  <si>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</si>
  <si>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</si>
  <si>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</si>
  <si>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</si>
  <si>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</si>
  <si>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</si>
  <si>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</si>
  <si>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</si>
  <si>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</si>
  <si>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</si>
  <si>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</si>
  <si>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</si>
  <si>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</si>
  <si>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</si>
  <si>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</si>
  <si>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</si>
  <si>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</si>
  <si>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</si>
  <si>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</si>
  <si>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</si>
  <si>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</si>
  <si>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</si>
  <si>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</si>
  <si>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</si>
  <si>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</si>
  <si>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</si>
  <si>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</si>
  <si>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</si>
  <si>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</si>
  <si>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</si>
  <si>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</si>
  <si>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</si>
  <si>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</si>
  <si>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</si>
  <si>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</si>
  <si>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</si>
  <si>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</si>
  <si>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</si>
  <si>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</si>
  <si>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</si>
  <si>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</si>
  <si>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</si>
  <si>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</si>
  <si>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</si>
  <si>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</si>
  <si>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</si>
  <si>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</si>
  <si>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</si>
  <si>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</si>
  <si>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</si>
  <si>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</si>
  <si>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</si>
  <si>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</si>
  <si>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</si>
  <si>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</si>
  <si>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</si>
  <si>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</si>
  <si>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</si>
  <si>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</si>
  <si>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</si>
  <si>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</si>
  <si>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</si>
  <si>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</si>
  <si>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</si>
  <si>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</si>
  <si>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</si>
  <si>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</si>
  <si>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</si>
  <si>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</si>
  <si>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</si>
  <si>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</si>
  <si>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</si>
  <si>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</si>
  <si>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</si>
  <si>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</si>
  <si>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</si>
  <si>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</si>
  <si>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</si>
  <si>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</si>
  <si>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</si>
  <si>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</si>
  <si>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</si>
  <si>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</si>
  <si>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</si>
  <si>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</si>
  <si>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</si>
  <si>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</si>
  <si>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</si>
  <si>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</si>
  <si>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</si>
  <si>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</si>
  <si>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</si>
  <si>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</si>
  <si>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</si>
  <si>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</si>
  <si>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</si>
  <si>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</si>
  <si>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</si>
  <si>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</si>
  <si>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</si>
  <si>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</si>
  <si>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</si>
  <si>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</si>
  <si>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</si>
  <si>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</si>
  <si>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</si>
  <si>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</si>
  <si>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</si>
  <si>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</si>
  <si>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</si>
  <si>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</si>
  <si>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</si>
  <si>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</si>
  <si>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</si>
  <si>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</si>
  <si>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</si>
  <si>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</si>
  <si>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</si>
  <si>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</si>
  <si>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</si>
  <si>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</si>
  <si>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</si>
  <si>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</si>
  <si>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</si>
  <si>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</si>
  <si>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</si>
  <si>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</si>
  <si>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</si>
  <si>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</si>
  <si>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</si>
  <si>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</si>
  <si>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</si>
  <si>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</si>
  <si>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</si>
  <si>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</si>
  <si>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</si>
  <si>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</si>
  <si>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</si>
  <si>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</si>
  <si>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</si>
  <si>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</si>
  <si>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</si>
  <si>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</si>
  <si>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</si>
  <si>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</si>
  <si>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</si>
  <si>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</si>
  <si>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</si>
  <si>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</si>
  <si>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</si>
  <si>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</si>
  <si>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</si>
  <si>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</si>
  <si>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</si>
  <si>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</si>
  <si>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</si>
  <si>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</si>
  <si>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</si>
  <si>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</si>
  <si>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</si>
  <si>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</si>
  <si>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</si>
  <si>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</si>
  <si>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</si>
  <si>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</si>
  <si>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</si>
  <si>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</si>
  <si>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</si>
  <si>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</si>
  <si>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</si>
  <si>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</si>
  <si>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</si>
  <si>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</si>
  <si>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</si>
  <si>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</si>
  <si>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</si>
  <si>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</si>
  <si>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</si>
  <si>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</si>
  <si>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</si>
  <si>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</si>
  <si>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</si>
  <si>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</si>
  <si>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</si>
  <si>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</si>
  <si>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</si>
  <si>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</si>
  <si>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</si>
  <si>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</si>
  <si>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</si>
  <si>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</si>
  <si>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</si>
  <si>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</si>
  <si>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</si>
  <si>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</si>
  <si>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</si>
  <si>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</si>
  <si>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</si>
  <si>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</si>
  <si>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</si>
  <si>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</si>
  <si>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</si>
  <si>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</si>
  <si>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</si>
  <si>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</si>
  <si>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</si>
  <si>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</si>
  <si>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</si>
  <si>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</si>
  <si>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</si>
  <si>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</si>
  <si>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</si>
  <si>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</si>
  <si>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</si>
  <si>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</si>
  <si>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</si>
  <si>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</si>
  <si>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</si>
  <si>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</si>
  <si>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</si>
  <si>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</si>
  <si>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</si>
  <si>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</si>
  <si>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</si>
  <si>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</si>
  <si>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</si>
  <si>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</si>
  <si>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</si>
  <si>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</si>
  <si>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</si>
  <si>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</si>
  <si>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</si>
  <si>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</si>
  <si>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</si>
  <si>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</si>
  <si>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</si>
  <si>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</si>
  <si>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</si>
  <si>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</si>
  <si>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</si>
  <si>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</si>
  <si>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</si>
  <si>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</si>
  <si>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</si>
  <si>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</si>
  <si>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</si>
  <si>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</si>
  <si>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</si>
  <si>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</si>
  <si>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</si>
  <si>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</si>
  <si>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</si>
  <si>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</si>
  <si>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</si>
  <si>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</si>
  <si>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</si>
  <si>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</si>
  <si>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</si>
  <si>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</si>
  <si>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</si>
  <si>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</si>
  <si>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</si>
  <si>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</si>
  <si>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</si>
  <si>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</si>
  <si>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</si>
  <si>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</si>
  <si>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</si>
  <si>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</si>
  <si>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</si>
  <si>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</si>
  <si>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</si>
  <si>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</si>
  <si>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</si>
  <si>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</si>
  <si>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</si>
  <si>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</si>
  <si>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</si>
  <si>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</si>
  <si>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</si>
  <si>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</si>
  <si>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</si>
  <si>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</si>
  <si>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</si>
  <si>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</si>
  <si>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</si>
  <si>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</si>
  <si>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</si>
  <si>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</si>
  <si>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</si>
  <si>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</si>
  <si>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</si>
  <si>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</si>
  <si>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</si>
  <si>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</si>
  <si>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</si>
  <si>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</si>
  <si>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</si>
  <si>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</si>
  <si>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</si>
  <si>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</si>
  <si>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</si>
  <si>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</si>
  <si>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</si>
  <si>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</si>
  <si>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</si>
  <si>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</si>
  <si>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</si>
  <si>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</si>
  <si>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</si>
  <si>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</si>
  <si>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</si>
  <si>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</si>
  <si>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</si>
  <si>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</si>
  <si>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</si>
  <si>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</si>
  <si>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</si>
  <si>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</si>
  <si>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</si>
  <si>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</si>
  <si>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</si>
  <si>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</si>
  <si>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</si>
  <si>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</si>
  <si>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</si>
  <si>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</si>
  <si>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</si>
  <si>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</si>
  <si>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</si>
  <si>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</si>
  <si>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</si>
  <si>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</si>
  <si>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</si>
  <si>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</si>
  <si>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</si>
  <si>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</si>
  <si>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</si>
  <si>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</si>
  <si>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</si>
  <si>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</si>
  <si>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</si>
  <si>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</si>
  <si>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</si>
  <si>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</si>
  <si>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</si>
  <si>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</si>
  <si>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</si>
  <si>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</si>
  <si>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</si>
  <si>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</si>
  <si>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</si>
  <si>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</si>
  <si>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</si>
  <si>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</si>
  <si>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</si>
  <si>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</si>
  <si>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</si>
  <si>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</si>
  <si>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</si>
  <si>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</si>
  <si>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</si>
  <si>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</si>
  <si>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</si>
  <si>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</si>
  <si>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</si>
  <si>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</si>
  <si>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</si>
  <si>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</si>
  <si>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</si>
  <si>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</si>
  <si>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</si>
  <si>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</si>
  <si>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</si>
  <si>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</si>
  <si>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</si>
  <si>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</si>
  <si>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</si>
  <si>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</si>
  <si>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</si>
  <si>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</si>
  <si>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</si>
  <si>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</si>
  <si>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</si>
  <si>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</si>
  <si>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</si>
  <si>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</si>
  <si>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</si>
  <si>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</si>
  <si>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</si>
  <si>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</si>
  <si>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</si>
  <si>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</si>
  <si>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</si>
  <si>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</si>
  <si>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</si>
  <si>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</si>
  <si>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</si>
  <si>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</si>
  <si>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</si>
  <si>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</si>
  <si>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</si>
  <si>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</si>
  <si>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</si>
  <si>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</si>
  <si>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</si>
  <si>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</si>
  <si>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</si>
  <si>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</si>
  <si>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</si>
  <si>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</si>
  <si>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</si>
  <si>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</si>
  <si>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</si>
  <si>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</si>
  <si>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</si>
  <si>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</si>
  <si>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</si>
  <si>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</si>
  <si>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</si>
  <si>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</si>
  <si>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</si>
  <si>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</si>
  <si>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</si>
  <si>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</si>
  <si>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</si>
  <si>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</si>
  <si>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</si>
  <si>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</si>
  <si>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</si>
  <si>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</si>
  <si>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</si>
  <si>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</si>
  <si>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</si>
  <si>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</si>
  <si>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</si>
  <si>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</si>
  <si>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</si>
  <si>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</si>
  <si>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</si>
  <si>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</si>
  <si>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</si>
  <si>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</si>
  <si>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</si>
  <si>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</si>
  <si>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</si>
  <si>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</si>
  <si>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</si>
  <si>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</si>
  <si>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</si>
  <si>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</si>
  <si>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</si>
  <si>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</si>
  <si>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</si>
  <si>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</si>
  <si>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</si>
  <si>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</si>
  <si>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</si>
  <si>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</si>
  <si>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</si>
  <si>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</si>
  <si>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</si>
  <si>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</si>
  <si>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</si>
  <si>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</si>
  <si>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</si>
  <si>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</si>
  <si>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</si>
  <si>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</si>
  <si>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</si>
  <si>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</si>
  <si>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</si>
  <si>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</si>
  <si>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</si>
  <si>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</si>
  <si>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</si>
  <si>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</si>
  <si>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</si>
  <si>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</si>
  <si>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</si>
  <si>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</si>
  <si>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</si>
  <si>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</si>
  <si>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</si>
  <si>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</si>
  <si>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</si>
  <si>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</si>
  <si>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</si>
  <si>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</si>
  <si>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</si>
  <si>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</si>
  <si>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</si>
  <si>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</si>
  <si>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</si>
  <si>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</si>
  <si>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</si>
  <si>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</si>
  <si>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</si>
  <si>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</si>
  <si>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</si>
  <si>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</si>
  <si>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</si>
  <si>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</si>
  <si>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</si>
  <si>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</si>
  <si>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</si>
  <si>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</si>
  <si>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</si>
  <si>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</si>
  <si>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</si>
  <si>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</si>
  <si>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</si>
  <si>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</si>
  <si>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</si>
  <si>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</si>
  <si>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</si>
  <si>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</si>
  <si>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</si>
  <si>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</si>
  <si>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</si>
  <si>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</si>
  <si>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</si>
  <si>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</si>
  <si>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</si>
  <si>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</si>
  <si>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</si>
  <si>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</si>
  <si>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</si>
  <si>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</si>
  <si>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</si>
  <si>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</si>
  <si>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</si>
  <si>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</si>
  <si>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</si>
  <si>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</si>
  <si>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</si>
  <si>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</si>
  <si>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</si>
  <si>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</si>
  <si>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</si>
  <si>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</si>
  <si>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</si>
  <si>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</si>
  <si>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</si>
  <si>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</si>
  <si>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</si>
  <si>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</si>
  <si>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</si>
  <si>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</si>
  <si>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</si>
  <si>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</si>
  <si>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</si>
  <si>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</si>
  <si>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</si>
  <si>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</si>
  <si>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</si>
  <si>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</si>
  <si>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</si>
  <si>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</si>
  <si>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</si>
  <si>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</si>
  <si>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</si>
  <si>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</si>
  <si>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</si>
  <si>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</si>
  <si>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</si>
  <si>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</si>
  <si>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</si>
  <si>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</si>
  <si>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</si>
  <si>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</si>
  <si>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</si>
  <si>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</si>
  <si>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</si>
  <si>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</si>
  <si>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</si>
  <si>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</si>
  <si>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</si>
  <si>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</si>
  <si>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</si>
  <si>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</si>
  <si>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</si>
  <si>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</si>
  <si>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</si>
  <si>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</si>
  <si>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</si>
  <si>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</si>
  <si>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</si>
  <si>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</si>
  <si>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</si>
  <si>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</si>
  <si>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</si>
  <si>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</si>
  <si>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</si>
  <si>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</si>
  <si>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</si>
  <si>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</si>
  <si>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</si>
  <si>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</si>
  <si>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</si>
  <si>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</si>
  <si>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</si>
  <si>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</si>
  <si>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</si>
  <si>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</si>
  <si>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</si>
  <si>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</si>
  <si>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</si>
  <si>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</si>
  <si>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</si>
  <si>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</si>
  <si>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</si>
  <si>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</si>
  <si>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</si>
  <si>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</si>
  <si>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</si>
  <si>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</si>
  <si>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</si>
  <si>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</si>
  <si>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</si>
  <si>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</si>
  <si>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</si>
  <si>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</si>
  <si>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</si>
  <si>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</si>
  <si>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</si>
  <si>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</si>
  <si>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</si>
  <si>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</si>
  <si>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</si>
  <si>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</si>
  <si>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</si>
  <si>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</si>
  <si>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</si>
  <si>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</si>
  <si>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</si>
  <si>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</si>
  <si>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</si>
  <si>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</si>
  <si>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</si>
  <si>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</si>
  <si>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</si>
  <si>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</si>
  <si>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</si>
  <si>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</si>
  <si>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</si>
  <si>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</si>
  <si>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</si>
  <si>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</si>
  <si>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</si>
  <si>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</si>
  <si>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</si>
  <si>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</si>
  <si>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</si>
  <si>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</si>
  <si>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</si>
  <si>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</si>
  <si>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</si>
  <si>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</si>
  <si>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</si>
  <si>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</si>
  <si>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</si>
  <si>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</si>
  <si>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</si>
  <si>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</si>
  <si>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</si>
  <si>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</si>
  <si>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</si>
  <si>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</si>
  <si>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</si>
  <si>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</si>
  <si>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</si>
  <si>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</si>
  <si>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</si>
  <si>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</si>
  <si>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</si>
  <si>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</si>
  <si>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</si>
  <si>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</si>
  <si>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</si>
  <si>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</si>
  <si>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</si>
  <si>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</si>
  <si>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</si>
  <si>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</si>
  <si>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</si>
  <si>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</si>
  <si>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</si>
  <si>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</si>
  <si>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</si>
  <si>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</si>
  <si>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</si>
  <si>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</si>
  <si>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</si>
  <si>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</si>
  <si>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</si>
  <si>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</si>
  <si>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</si>
  <si>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</si>
  <si>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</si>
  <si>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</si>
  <si>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</si>
  <si>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</si>
  <si>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</si>
  <si>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</si>
  <si>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</si>
  <si>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</si>
  <si>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</si>
  <si>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</si>
  <si>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</si>
  <si>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</si>
  <si>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</si>
  <si>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</si>
  <si>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</si>
  <si>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</si>
  <si>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</si>
  <si>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</si>
  <si>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</si>
  <si>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</si>
  <si>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</si>
  <si>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</si>
  <si>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</si>
  <si>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</si>
  <si>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</si>
  <si>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</si>
  <si>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</si>
  <si>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</si>
  <si>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</si>
  <si>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</si>
  <si>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</si>
  <si>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</si>
  <si>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</si>
  <si>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</si>
  <si>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</si>
  <si>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</si>
  <si>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</si>
  <si>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</si>
  <si>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</si>
  <si>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</si>
  <si>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</si>
  <si>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</si>
  <si>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</si>
  <si>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</si>
  <si>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</si>
  <si>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</si>
  <si>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</si>
  <si>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</si>
  <si>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</si>
  <si>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</si>
  <si>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</si>
  <si>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</si>
  <si>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</si>
  <si>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</si>
  <si>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</si>
  <si>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</si>
  <si>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</si>
  <si>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</si>
  <si>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</si>
  <si>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</si>
  <si>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</si>
  <si>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</si>
  <si>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</si>
  <si>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</si>
  <si>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</si>
  <si>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</si>
  <si>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</si>
  <si>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</si>
  <si>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</si>
  <si>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</si>
  <si>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</si>
  <si>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</si>
  <si>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</si>
  <si>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</si>
  <si>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</si>
  <si>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</si>
  <si>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</si>
  <si>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</si>
  <si>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</si>
  <si>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</si>
  <si>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</si>
  <si>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</si>
  <si>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</si>
  <si>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</si>
  <si>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</si>
  <si>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</si>
  <si>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</si>
  <si>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</si>
  <si>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</si>
  <si>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</si>
  <si>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</si>
  <si>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</si>
  <si>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</si>
  <si>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</si>
  <si>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</si>
  <si>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</si>
  <si>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</si>
  <si>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</si>
  <si>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</si>
  <si>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</si>
  <si>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</si>
  <si>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</si>
  <si>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</si>
  <si>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</si>
  <si>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</si>
  <si>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</si>
  <si>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</si>
  <si>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</si>
  <si>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</si>
  <si>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</si>
  <si>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</si>
  <si>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</si>
  <si>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</si>
  <si>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</si>
  <si>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</si>
  <si>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</si>
  <si>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</si>
  <si>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</si>
  <si>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</si>
  <si>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</si>
  <si>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</si>
  <si>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</si>
  <si>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</si>
  <si>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</si>
  <si>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</si>
  <si>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</si>
  <si>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</si>
  <si>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</si>
  <si>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</si>
  <si>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</si>
  <si>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</si>
  <si>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</si>
  <si>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</si>
  <si>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</si>
  <si>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</si>
  <si>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</si>
  <si>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</si>
  <si>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</si>
  <si>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</si>
  <si>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</si>
  <si>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</si>
  <si>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</si>
  <si>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</si>
  <si>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</si>
  <si>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</si>
  <si>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</si>
  <si>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</si>
  <si>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</si>
  <si>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</si>
  <si>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</si>
  <si>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</si>
  <si>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</si>
  <si>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</si>
  <si>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</si>
  <si>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</si>
  <si>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</si>
  <si>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</si>
  <si>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</si>
  <si>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</si>
  <si>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</si>
  <si>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</si>
  <si>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</si>
  <si>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</si>
  <si>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</si>
  <si>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</si>
  <si>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</si>
  <si>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</si>
  <si>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</si>
  <si>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</si>
  <si>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</si>
  <si>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</si>
  <si>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</si>
  <si>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</si>
  <si>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</si>
  <si>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</si>
  <si>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</si>
  <si>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</si>
  <si>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</si>
  <si>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</si>
  <si>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</si>
  <si>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</si>
  <si>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</si>
  <si>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</si>
  <si>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</si>
  <si>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</si>
  <si>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</si>
  <si>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</si>
  <si>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</si>
  <si>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</si>
  <si>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</si>
  <si>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</si>
  <si>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</si>
  <si>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</si>
  <si>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</si>
  <si>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</si>
  <si>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</si>
  <si>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</si>
  <si>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</si>
  <si>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</si>
  <si>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</si>
  <si>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</si>
  <si>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</si>
  <si>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</si>
  <si>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</si>
  <si>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</si>
  <si>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</si>
  <si>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</si>
  <si>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</si>
  <si>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</si>
  <si>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</si>
  <si>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</si>
  <si>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</si>
  <si>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</si>
  <si>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</si>
  <si>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</si>
  <si>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</si>
  <si>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</si>
  <si>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</si>
  <si>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</si>
  <si>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</si>
  <si>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</si>
  <si>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</si>
  <si>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</si>
  <si>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</si>
  <si>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</si>
  <si>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</si>
  <si>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</si>
  <si>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</si>
  <si>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</si>
  <si>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</si>
  <si>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</si>
  <si>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</si>
  <si>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</si>
  <si>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</si>
  <si>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</si>
  <si>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</si>
  <si>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</si>
  <si>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</si>
  <si>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</si>
  <si>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</si>
  <si>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</si>
  <si>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</si>
  <si>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</si>
  <si>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</si>
  <si>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</si>
  <si>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</si>
  <si>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</si>
  <si>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</si>
  <si>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</si>
  <si>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</si>
  <si>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</si>
  <si>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</si>
  <si>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</si>
  <si>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</si>
  <si>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</si>
  <si>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</si>
  <si>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</si>
  <si>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</si>
  <si>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</si>
  <si>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</si>
  <si>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</si>
  <si>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</si>
  <si>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</si>
  <si>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</si>
  <si>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</si>
  <si>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</si>
  <si>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</si>
  <si>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</si>
  <si>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</si>
  <si>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</si>
  <si>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</si>
  <si>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</si>
  <si>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</si>
  <si>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</si>
  <si>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</si>
  <si>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</si>
  <si>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</si>
  <si>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</si>
  <si>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</si>
  <si>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</si>
  <si>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</si>
  <si>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</si>
  <si>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</si>
  <si>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</si>
  <si>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</si>
  <si>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</si>
  <si>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</si>
  <si>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</si>
  <si>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</si>
  <si>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</si>
  <si>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</si>
  <si>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</si>
  <si>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</si>
  <si>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</si>
  <si>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</si>
  <si>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</si>
  <si>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</si>
  <si>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</si>
  <si>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</si>
  <si>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</si>
  <si>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</si>
  <si>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</si>
  <si>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</si>
  <si>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</si>
  <si>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</si>
  <si>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</si>
  <si>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</si>
  <si>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</si>
  <si>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</si>
  <si>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</si>
  <si>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</si>
  <si>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</si>
  <si>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</si>
  <si>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</si>
  <si>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</si>
  <si>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</si>
  <si>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</si>
  <si>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</si>
  <si>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</si>
  <si>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</si>
  <si>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</si>
  <si>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</si>
  <si>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</si>
  <si>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</si>
  <si>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</si>
  <si>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</si>
  <si>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</si>
  <si>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</si>
  <si>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</si>
  <si>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</si>
  <si>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</si>
  <si>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</si>
  <si>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</si>
  <si>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</si>
  <si>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</si>
  <si>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</si>
  <si>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</si>
  <si>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</si>
  <si>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</si>
  <si>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</si>
  <si>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</si>
  <si>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</si>
  <si>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</si>
  <si>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</si>
  <si>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</si>
  <si>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</si>
  <si>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</si>
  <si>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</si>
  <si>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</si>
  <si>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</si>
  <si>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</si>
  <si>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</si>
  <si>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</si>
  <si>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</si>
  <si>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</si>
  <si>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</si>
  <si>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</si>
  <si>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</si>
  <si>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</si>
  <si>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</si>
  <si>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</si>
  <si>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</si>
  <si>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</si>
  <si>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</si>
  <si>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</si>
  <si>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</si>
  <si>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</si>
  <si>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</si>
  <si>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</si>
  <si>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</si>
  <si>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</si>
  <si>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</si>
  <si>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</si>
  <si>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</si>
  <si>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</si>
  <si>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</si>
  <si>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</si>
  <si>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</si>
  <si>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</si>
  <si>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</si>
  <si>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</si>
  <si>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</si>
  <si>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</si>
  <si>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</si>
  <si>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</si>
  <si>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</si>
  <si>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</si>
  <si>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</si>
  <si>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</si>
  <si>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</si>
  <si>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</si>
  <si>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</si>
  <si>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</si>
  <si>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</si>
  <si>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</si>
  <si>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</si>
  <si>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</si>
  <si>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</si>
  <si>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</si>
  <si>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</si>
  <si>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</si>
  <si>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</si>
  <si>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</si>
  <si>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</si>
  <si>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</si>
  <si>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</si>
  <si>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</si>
  <si>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</si>
  <si>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</si>
  <si>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</si>
  <si>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</si>
  <si>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</si>
  <si>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</si>
  <si>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</si>
  <si>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</si>
  <si>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</si>
  <si>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</si>
  <si>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</si>
  <si>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</si>
  <si>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</si>
  <si>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</si>
  <si>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</si>
  <si>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</si>
  <si>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</si>
  <si>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</si>
  <si>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</si>
  <si>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</si>
  <si>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</si>
  <si>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</si>
  <si>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</si>
  <si>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</si>
  <si>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</si>
  <si>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</si>
  <si>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</si>
  <si>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</si>
  <si>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</si>
  <si>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</si>
  <si>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</si>
  <si>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</si>
  <si>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</si>
  <si>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</si>
  <si>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</si>
  <si>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</si>
  <si>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</si>
  <si>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</si>
  <si>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</si>
  <si>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</si>
  <si>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</si>
  <si>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</si>
  <si>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</si>
  <si>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</si>
  <si>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</si>
  <si>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</si>
  <si>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</si>
  <si>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</si>
  <si>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</si>
  <si>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</si>
  <si>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</si>
  <si>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</si>
  <si>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</si>
  <si>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</si>
  <si>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</si>
  <si>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</si>
  <si>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</si>
  <si>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</si>
  <si>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</si>
  <si>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</si>
  <si>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</si>
  <si>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</si>
  <si>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</si>
  <si>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</si>
  <si>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</si>
  <si>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</si>
  <si>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</si>
  <si>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</si>
  <si>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</si>
  <si>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</si>
  <si>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</si>
  <si>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</si>
  <si>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</si>
  <si>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</si>
  <si>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</si>
  <si>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</si>
  <si>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</si>
  <si>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</si>
  <si>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</si>
  <si>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</si>
  <si>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</si>
  <si>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</si>
  <si>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</si>
  <si>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</si>
  <si>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</si>
  <si>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</si>
  <si>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</si>
  <si>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</si>
  <si>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</si>
  <si>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</si>
  <si>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</si>
  <si>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</si>
  <si>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</si>
  <si>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</si>
  <si>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</si>
  <si>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</si>
  <si>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</si>
  <si>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</si>
  <si>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</si>
  <si>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</si>
  <si>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</si>
  <si>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</si>
  <si>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</si>
  <si>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</si>
  <si>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</si>
  <si>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</si>
  <si>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</si>
  <si>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</si>
  <si>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</si>
  <si>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</si>
  <si>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</si>
  <si>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</si>
  <si>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</si>
  <si>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</si>
  <si>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</si>
  <si>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</si>
  <si>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</si>
  <si>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</si>
  <si>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</si>
  <si>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</si>
  <si>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</si>
  <si>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</si>
  <si>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</si>
  <si>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</si>
  <si>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</si>
  <si>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</si>
  <si>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</si>
  <si>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</si>
  <si>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</si>
  <si>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</si>
  <si>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</si>
  <si>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</si>
  <si>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</si>
  <si>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</si>
  <si>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</si>
  <si>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</si>
  <si>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</si>
  <si>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</si>
  <si>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</si>
  <si>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</si>
  <si>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</si>
  <si>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</si>
  <si>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</si>
  <si>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</si>
  <si>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</si>
  <si>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</si>
  <si>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</si>
  <si>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</si>
  <si>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</si>
  <si>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</si>
  <si>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</si>
  <si>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</si>
  <si>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</si>
  <si>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</si>
  <si>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</si>
  <si>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</si>
  <si>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</si>
  <si>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</si>
  <si>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</si>
  <si>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</si>
  <si>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</si>
  <si>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</si>
  <si>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</si>
  <si>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</si>
  <si>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</si>
  <si>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</si>
  <si>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</si>
  <si>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</si>
  <si>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</si>
  <si>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</si>
  <si>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</si>
  <si>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</si>
  <si>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</si>
  <si>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</si>
  <si>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</si>
  <si>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</si>
  <si>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</si>
  <si>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</si>
  <si>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</si>
  <si>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</si>
  <si>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</si>
  <si>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</si>
  <si>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</si>
  <si>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</si>
  <si>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</si>
  <si>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</si>
  <si>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</si>
  <si>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</si>
  <si>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</si>
  <si>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</si>
  <si>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</si>
  <si>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</si>
  <si>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</si>
  <si>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</si>
  <si>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</si>
  <si>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</si>
  <si>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</si>
  <si>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</si>
  <si>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</si>
  <si>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</si>
  <si>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</si>
  <si>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</si>
  <si>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</si>
  <si>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</si>
  <si>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</si>
  <si>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</si>
  <si>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</si>
  <si>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</si>
  <si>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</si>
  <si>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</si>
  <si>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</si>
  <si>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</si>
  <si>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</si>
  <si>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</si>
  <si>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</si>
  <si>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</si>
  <si>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</si>
  <si>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</si>
  <si>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</si>
  <si>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</si>
  <si>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</si>
  <si>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</si>
  <si>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</si>
  <si>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</si>
  <si>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</si>
  <si>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</si>
  <si>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</si>
  <si>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</si>
  <si>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</si>
  <si>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</si>
  <si>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</si>
  <si>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</si>
  <si>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</si>
  <si>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</si>
  <si>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</si>
  <si>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</si>
  <si>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</si>
  <si>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</si>
  <si>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</si>
  <si>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</si>
  <si>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</si>
  <si>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</si>
  <si>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</si>
  <si>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</si>
  <si>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</si>
  <si>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</si>
  <si>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</si>
  <si>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</si>
  <si>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</si>
  <si>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</si>
  <si>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</si>
  <si>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</si>
  <si>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</si>
  <si>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</si>
  <si>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</si>
  <si>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</si>
  <si>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</si>
  <si>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</si>
  <si>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</si>
  <si>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</si>
  <si>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</si>
  <si>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</si>
  <si>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</si>
  <si>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</si>
  <si>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</si>
  <si>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</si>
  <si>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</si>
  <si>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</si>
  <si>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</si>
  <si>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</si>
  <si>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</si>
  <si>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</si>
  <si>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</si>
  <si>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</si>
  <si>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</si>
  <si>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</si>
  <si>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</si>
  <si>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</si>
  <si>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</si>
  <si>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</si>
  <si>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</si>
  <si>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</si>
  <si>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</si>
  <si>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</si>
  <si>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</si>
  <si>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</si>
  <si>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</si>
  <si>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</si>
  <si>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</si>
  <si>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</si>
  <si>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</si>
  <si>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</si>
  <si>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</si>
  <si>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</si>
  <si>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</si>
  <si>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</si>
  <si>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</si>
  <si>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</si>
  <si>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</si>
  <si>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</si>
  <si>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</si>
  <si>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</si>
  <si>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</si>
  <si>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</si>
  <si>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</si>
  <si>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</si>
  <si>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</si>
  <si>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</si>
  <si>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</si>
  <si>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</si>
  <si>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</si>
  <si>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</si>
  <si>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</si>
  <si>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</si>
  <si>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</si>
  <si>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</si>
  <si>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</si>
  <si>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</si>
  <si>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</si>
  <si>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</si>
  <si>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</si>
  <si>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</si>
  <si>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</si>
  <si>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</si>
  <si>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</si>
  <si>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</si>
  <si>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</si>
  <si>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</si>
  <si>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</si>
  <si>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</si>
  <si>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</si>
  <si>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</si>
  <si>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</si>
  <si>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</si>
  <si>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</si>
  <si>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</si>
  <si>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</si>
  <si>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</si>
  <si>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</si>
  <si>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</si>
  <si>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</si>
  <si>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</si>
  <si>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</si>
  <si>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</si>
  <si>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</si>
  <si>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</si>
  <si>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</si>
  <si>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</si>
  <si>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</si>
  <si>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</si>
  <si>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</si>
  <si>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</si>
  <si>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</si>
  <si>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</si>
  <si>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</si>
  <si>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</si>
  <si>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</si>
  <si>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</si>
  <si>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</si>
  <si>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</si>
  <si>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</si>
  <si>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</si>
  <si>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</si>
  <si>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</si>
  <si>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</si>
  <si>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</si>
  <si>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</si>
  <si>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</si>
  <si>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</si>
  <si>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</si>
  <si>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</si>
  <si>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</si>
  <si>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</si>
  <si>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</si>
  <si>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</si>
  <si>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</si>
  <si>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</si>
  <si>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</si>
  <si>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</si>
  <si>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</si>
  <si>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</si>
  <si>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</si>
  <si>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</si>
  <si>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</si>
  <si>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</si>
  <si>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</si>
  <si>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</si>
  <si>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</si>
  <si>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</si>
  <si>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</si>
  <si>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</si>
  <si>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</si>
  <si>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</si>
  <si>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</si>
  <si>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</si>
  <si>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</si>
  <si>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</si>
  <si>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</si>
  <si>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</si>
  <si>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</si>
  <si>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</si>
  <si>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</si>
  <si>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</si>
  <si>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</si>
  <si>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</si>
  <si>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</si>
  <si>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</si>
  <si>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</si>
  <si>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</si>
  <si>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</si>
  <si>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</si>
  <si>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</si>
  <si>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</si>
  <si>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</si>
  <si>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</si>
  <si>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</si>
  <si>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</si>
  <si>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</si>
  <si>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</si>
  <si>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</si>
  <si>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</si>
  <si>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</si>
  <si>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</si>
  <si>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</si>
  <si>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</si>
  <si>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</si>
  <si>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</si>
  <si>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</si>
  <si>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</si>
  <si>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</si>
  <si>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</si>
  <si>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</si>
  <si>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</si>
  <si>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</si>
  <si>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</si>
  <si>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</si>
  <si>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</si>
  <si>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</si>
  <si>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</si>
  <si>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</si>
  <si>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</si>
  <si>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</si>
  <si>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</si>
  <si>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</si>
  <si>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</si>
  <si>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</si>
  <si>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</si>
  <si>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</si>
  <si>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</si>
  <si>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</si>
  <si>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</si>
  <si>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</si>
  <si>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</si>
  <si>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</si>
  <si>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</si>
  <si>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</si>
  <si>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</si>
  <si>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</si>
  <si>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</si>
  <si>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</si>
  <si>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</si>
  <si>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</si>
  <si>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</si>
  <si>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</si>
  <si>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</si>
  <si>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</si>
  <si>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</si>
  <si>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</si>
  <si>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</si>
  <si>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</si>
  <si>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</si>
  <si>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</si>
  <si>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</si>
  <si>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</si>
  <si>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</si>
  <si>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</si>
  <si>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</si>
  <si>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</si>
  <si>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</si>
  <si>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</si>
  <si>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</si>
  <si>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</si>
  <si>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</si>
  <si>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</si>
  <si>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</si>
  <si>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</si>
  <si>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</si>
  <si>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</si>
  <si>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</si>
  <si>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</si>
  <si>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</si>
  <si>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</si>
  <si>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</si>
  <si>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</si>
  <si>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</si>
  <si>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</si>
  <si>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</si>
  <si>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</si>
  <si>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</si>
  <si>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</si>
  <si>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</si>
  <si>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</si>
  <si>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</si>
  <si>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</si>
  <si>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</si>
  <si>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</si>
  <si>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</si>
  <si>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</si>
  <si>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</si>
  <si>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</si>
  <si>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</si>
  <si>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</si>
  <si>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</si>
  <si>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</si>
  <si>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</si>
  <si>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</si>
  <si>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</si>
  <si>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</si>
  <si>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</si>
  <si>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</si>
  <si>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</si>
  <si>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</si>
  <si>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</si>
  <si>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</si>
  <si>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</si>
  <si>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</si>
  <si>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</si>
  <si>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</si>
  <si>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</si>
  <si>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</si>
  <si>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</si>
  <si>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</si>
  <si>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</si>
  <si>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</si>
  <si>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</si>
  <si>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</si>
  <si>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</si>
  <si>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</si>
  <si>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</si>
  <si>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</si>
  <si>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</si>
  <si>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</si>
  <si>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</si>
  <si>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</si>
  <si>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</si>
  <si>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</si>
  <si>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</si>
  <si>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</si>
  <si>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</si>
  <si>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</si>
  <si>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</si>
  <si>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</si>
  <si>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</si>
  <si>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</si>
  <si>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</si>
  <si>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</si>
  <si>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</si>
  <si>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</si>
  <si>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</si>
  <si>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</si>
  <si>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</si>
  <si>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</si>
  <si>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</si>
  <si>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</si>
  <si>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</si>
  <si>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</si>
  <si>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</si>
  <si>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</si>
  <si>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</si>
  <si>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</si>
  <si>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</si>
  <si>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</si>
  <si>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</si>
  <si>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</si>
  <si>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</si>
  <si>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</si>
  <si>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</si>
  <si>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</si>
  <si>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</si>
  <si>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</si>
  <si>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</si>
  <si>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</si>
  <si>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</si>
  <si>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</si>
  <si>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</si>
  <si>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</si>
  <si>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</si>
  <si>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</si>
  <si>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</si>
  <si>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</si>
  <si>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</si>
  <si>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</si>
  <si>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</si>
  <si>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</si>
  <si>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</si>
  <si>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</si>
  <si>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</si>
  <si>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</si>
  <si>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</si>
  <si>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</si>
  <si>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</si>
  <si>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</si>
  <si>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</si>
  <si>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</si>
  <si>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</si>
  <si>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</si>
  <si>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</si>
  <si>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</si>
  <si>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</si>
  <si>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</si>
  <si>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</si>
  <si>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</si>
  <si>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</si>
  <si>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</si>
  <si>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</si>
  <si>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</si>
  <si>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</si>
  <si>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</si>
  <si>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</si>
  <si>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</si>
  <si>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</si>
  <si>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</si>
  <si>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</si>
  <si>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</si>
  <si>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</si>
  <si>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</si>
  <si>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</si>
  <si>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</si>
  <si>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</si>
  <si>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</si>
  <si>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</si>
  <si>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</si>
  <si>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</si>
  <si>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</si>
  <si>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</si>
  <si>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</si>
  <si>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</si>
  <si>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</si>
  <si>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</si>
  <si>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</si>
  <si>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</si>
  <si>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</si>
  <si>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</si>
  <si>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</si>
  <si>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</si>
  <si>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</si>
  <si>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</si>
  <si>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</si>
  <si>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</si>
  <si>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</si>
  <si>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</si>
  <si>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</si>
  <si>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</si>
  <si>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</si>
  <si>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</si>
  <si>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</si>
  <si>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</si>
  <si>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</si>
  <si>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</si>
  <si>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</si>
  <si>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</si>
  <si>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</si>
  <si>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</si>
  <si>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</si>
  <si>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</si>
  <si>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</si>
  <si>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</si>
  <si>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</si>
  <si>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</si>
  <si>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</si>
  <si>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</si>
  <si>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</si>
  <si>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</si>
  <si>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</si>
  <si>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</si>
  <si>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</si>
  <si>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</si>
  <si>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</si>
  <si>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</si>
  <si>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</si>
  <si>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</si>
  <si>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</si>
  <si>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</si>
  <si>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</si>
  <si>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</si>
  <si>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</si>
  <si>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</si>
  <si>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</si>
  <si>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</si>
  <si>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</si>
  <si>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</si>
  <si>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</si>
  <si>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</si>
  <si>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</si>
  <si>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</si>
  <si>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</si>
  <si>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</si>
  <si>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</si>
  <si>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</si>
  <si>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</si>
  <si>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</si>
  <si>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</si>
  <si>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</si>
  <si>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</si>
  <si>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</si>
  <si>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</si>
  <si>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</si>
  <si>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</si>
  <si>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</si>
  <si>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</si>
  <si>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</si>
  <si>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</si>
  <si>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</si>
  <si>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</si>
  <si>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</si>
  <si>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</si>
  <si>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</si>
  <si>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</si>
  <si>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</si>
  <si>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</si>
  <si>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</si>
  <si>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</si>
  <si>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</si>
  <si>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</si>
  <si>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</si>
  <si>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</si>
  <si>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</si>
  <si>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</si>
  <si>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</si>
  <si>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</si>
  <si>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</si>
  <si>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</si>
  <si>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</si>
  <si>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</si>
  <si>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</si>
  <si>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</si>
  <si>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</si>
  <si>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</si>
  <si>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</si>
  <si>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</si>
  <si>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</si>
  <si>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</si>
  <si>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</si>
  <si>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</si>
  <si>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</si>
  <si>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</si>
  <si>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</si>
  <si>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</si>
  <si>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</si>
  <si>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</si>
  <si>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</si>
  <si>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</si>
  <si>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</si>
  <si>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</si>
  <si>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</si>
  <si>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</si>
  <si>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</si>
  <si>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</si>
  <si>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</si>
  <si>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</si>
  <si>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</si>
  <si>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</si>
  <si>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</si>
  <si>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</si>
  <si>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</si>
  <si>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</si>
  <si>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</si>
  <si>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</si>
  <si>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</si>
  <si>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</si>
  <si>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</si>
  <si>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</si>
  <si>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</si>
  <si>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</si>
  <si>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</si>
  <si>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</si>
  <si>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</si>
  <si>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</si>
  <si>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</si>
  <si>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</si>
  <si>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</si>
  <si>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</si>
  <si>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</si>
  <si>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</si>
  <si>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</si>
  <si>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</si>
  <si>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</si>
  <si>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</si>
  <si>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</si>
  <si>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</si>
  <si>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</si>
  <si>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</si>
  <si>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</si>
  <si>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</si>
  <si>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</si>
  <si>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</si>
  <si>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</si>
  <si>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</si>
  <si>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</si>
  <si>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</si>
  <si>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</si>
  <si>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</si>
  <si>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</si>
  <si>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</si>
  <si>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</si>
  <si>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</si>
  <si>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</si>
  <si>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</si>
  <si>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</si>
  <si>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</si>
  <si>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</si>
  <si>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</si>
  <si>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</si>
  <si>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</si>
  <si>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</si>
  <si>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</si>
  <si>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</si>
  <si>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</si>
  <si>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</si>
  <si>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</si>
  <si>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</si>
  <si>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</si>
  <si>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</si>
  <si>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</si>
  <si>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</si>
  <si>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</si>
  <si>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</si>
  <si>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</si>
  <si>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</si>
  <si>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</si>
  <si>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</si>
  <si>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</si>
  <si>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</si>
  <si>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</si>
  <si>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</si>
  <si>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</si>
  <si>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</si>
  <si>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</si>
  <si>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</si>
  <si>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</si>
  <si>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</si>
  <si>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</si>
  <si>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</si>
  <si>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</si>
  <si>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</si>
  <si>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</si>
  <si>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</si>
  <si>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</si>
  <si>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</si>
  <si>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</si>
  <si>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</si>
  <si>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</si>
  <si>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</si>
  <si>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</si>
  <si>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</si>
  <si>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</si>
  <si>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</si>
  <si>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</si>
  <si>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</si>
  <si>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</si>
  <si>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</si>
  <si>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</si>
  <si>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</si>
  <si>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</si>
  <si>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</si>
  <si>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</si>
  <si>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</si>
  <si>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</si>
  <si>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</si>
  <si>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</si>
  <si>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</si>
  <si>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</si>
  <si>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</si>
  <si>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</si>
  <si>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</si>
  <si>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</si>
  <si>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</si>
  <si>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</si>
  <si>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</si>
  <si>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</si>
  <si>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</si>
  <si>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</si>
  <si>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</si>
  <si>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</si>
  <si>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</si>
  <si>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</si>
  <si>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</si>
  <si>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</si>
  <si>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</si>
  <si>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</si>
  <si>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</si>
  <si>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</si>
  <si>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</si>
  <si>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</si>
  <si>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</si>
  <si>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</si>
  <si>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</si>
  <si>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</si>
  <si>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</si>
  <si>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</si>
  <si>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</si>
  <si>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</si>
  <si>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</si>
  <si>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</si>
  <si>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</si>
  <si>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</si>
  <si>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</si>
  <si>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</si>
  <si>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</si>
  <si>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</si>
  <si>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</si>
  <si>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</si>
  <si>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</si>
  <si>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</si>
  <si>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</si>
  <si>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</si>
  <si>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</si>
  <si>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</si>
  <si>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</si>
  <si>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</si>
  <si>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</si>
  <si>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</si>
  <si>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</si>
  <si>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</si>
  <si>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</si>
  <si>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</si>
  <si>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</si>
  <si>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</si>
  <si>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</si>
  <si>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</si>
  <si>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</si>
  <si>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</si>
  <si>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</si>
  <si>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</si>
  <si>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</si>
  <si>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</si>
  <si>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</si>
  <si>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</si>
  <si>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</si>
  <si>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</si>
  <si>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</si>
  <si>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</si>
  <si>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</si>
  <si>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</si>
  <si>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</si>
  <si>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</si>
  <si>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</si>
  <si>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</si>
  <si>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</si>
  <si>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</si>
  <si>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</si>
  <si>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</si>
  <si>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</si>
  <si>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</si>
  <si>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</si>
  <si>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</si>
  <si>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</si>
  <si>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</si>
  <si>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</si>
  <si>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</si>
  <si>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</si>
  <si>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</si>
  <si>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</si>
  <si>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</si>
  <si>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</si>
  <si>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</si>
  <si>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</si>
  <si>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</si>
  <si>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</si>
  <si>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</si>
  <si>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</si>
  <si>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</si>
  <si>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</si>
  <si>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</si>
  <si>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</si>
  <si>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</si>
  <si>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</si>
  <si>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</si>
  <si>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</si>
  <si>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</si>
  <si>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</si>
  <si>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</si>
  <si>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</si>
  <si>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</si>
  <si>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</si>
  <si>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</si>
  <si>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</si>
  <si>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</si>
  <si>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</si>
  <si>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</si>
  <si>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</si>
  <si>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</si>
  <si>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</si>
  <si>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</si>
  <si>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</si>
  <si>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</si>
  <si>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</si>
  <si>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</si>
  <si>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</si>
  <si>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</si>
  <si>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</si>
  <si>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</si>
  <si>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</si>
  <si>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</si>
  <si>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</si>
  <si>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</si>
  <si>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</si>
  <si>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</si>
  <si>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</si>
  <si>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</si>
  <si>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</si>
  <si>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</si>
  <si>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</si>
  <si>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</si>
  <si>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</si>
  <si>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</si>
  <si>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</si>
  <si>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</si>
  <si>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</si>
  <si>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</si>
  <si>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</si>
  <si>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</si>
  <si>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</si>
  <si>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</si>
  <si>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</si>
  <si>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</si>
  <si>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</si>
  <si>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</si>
  <si>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</si>
  <si>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</si>
  <si>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</si>
  <si>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</si>
  <si>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</si>
  <si>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</si>
  <si>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</si>
  <si>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</si>
  <si>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</si>
  <si>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</si>
  <si>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</si>
  <si>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</si>
  <si>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</si>
  <si>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</si>
  <si>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</si>
  <si>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</si>
  <si>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</si>
  <si>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</si>
  <si>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</si>
  <si>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</si>
  <si>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</si>
  <si>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</si>
  <si>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</si>
  <si>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</si>
  <si>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</si>
  <si>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</si>
  <si>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</si>
  <si>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</si>
  <si>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</si>
  <si>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</si>
  <si>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</si>
  <si>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</si>
  <si>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</si>
  <si>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</si>
  <si>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</si>
  <si>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</si>
  <si>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</si>
  <si>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</si>
  <si>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</si>
  <si>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</si>
  <si>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</si>
  <si>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</si>
  <si>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</si>
  <si>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</si>
  <si>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</si>
  <si>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</si>
  <si>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</si>
  <si>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</si>
  <si>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</si>
  <si>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</si>
  <si>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</si>
  <si>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</si>
  <si>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</si>
  <si>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</si>
  <si>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</si>
  <si>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</si>
  <si>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</si>
  <si>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</si>
  <si>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</si>
  <si>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</si>
  <si>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</si>
  <si>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</si>
  <si>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</si>
  <si>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</si>
  <si>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</si>
  <si>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</si>
  <si>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</si>
  <si>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</si>
  <si>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</si>
  <si>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</si>
  <si>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</si>
  <si>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</si>
  <si>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</si>
  <si>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</si>
  <si>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</si>
  <si>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</si>
  <si>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</si>
  <si>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</si>
  <si>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</si>
  <si>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</si>
  <si>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</si>
  <si>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</si>
  <si>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</si>
  <si>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</si>
  <si>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</si>
  <si>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</si>
  <si>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</si>
  <si>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</si>
  <si>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</si>
  <si>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</si>
  <si>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</si>
  <si>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</si>
  <si>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</si>
  <si>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</si>
  <si>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</si>
  <si>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</si>
  <si>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</si>
  <si>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</si>
  <si>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</si>
  <si>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</si>
  <si>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</si>
  <si>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</si>
  <si>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</si>
  <si>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</si>
  <si>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</si>
  <si>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</si>
  <si>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</si>
  <si>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</si>
  <si>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</si>
  <si>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</si>
  <si>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</si>
  <si>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</si>
  <si>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</si>
  <si>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</si>
  <si>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</si>
  <si>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</si>
  <si>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</si>
  <si>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</si>
  <si>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</si>
  <si>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</si>
  <si>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</si>
  <si>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</si>
  <si>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</si>
  <si>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</si>
  <si>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</si>
  <si>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</si>
  <si>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</si>
  <si>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</si>
  <si>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</si>
  <si>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</si>
  <si>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</si>
  <si>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</si>
  <si>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</si>
  <si>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</si>
  <si>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</si>
  <si>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</si>
  <si>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</si>
  <si>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</si>
  <si>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</si>
  <si>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</si>
  <si>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</si>
  <si>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</si>
  <si>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</si>
  <si>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</si>
  <si>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</si>
  <si>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</si>
  <si>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</si>
  <si>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</si>
  <si>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</si>
  <si>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</si>
  <si>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</si>
  <si>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</si>
  <si>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</si>
  <si>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</si>
  <si>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</si>
  <si>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</si>
  <si>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</si>
  <si>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</si>
  <si>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</si>
  <si>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</si>
  <si>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</si>
  <si>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</si>
  <si>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</si>
  <si>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</si>
  <si>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</si>
  <si>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</si>
  <si>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</si>
  <si>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</si>
  <si>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</si>
  <si>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</si>
  <si>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</si>
  <si>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</si>
  <si>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</si>
  <si>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</si>
  <si>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</si>
  <si>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</si>
  <si>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</si>
  <si>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</si>
  <si>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</si>
  <si>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</si>
  <si>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</si>
  <si>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</si>
  <si>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</si>
  <si>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</si>
  <si>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</si>
  <si>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</si>
  <si>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</si>
  <si>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</si>
  <si>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</si>
  <si>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</si>
  <si>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</si>
  <si>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</si>
  <si>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</si>
  <si>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</si>
  <si>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</si>
  <si>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</si>
  <si>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</si>
  <si>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</si>
  <si>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</si>
  <si>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</si>
  <si>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</si>
  <si>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</si>
  <si>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</si>
  <si>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</si>
  <si>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</si>
  <si>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</si>
  <si>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</si>
  <si>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</si>
  <si>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</si>
  <si>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</si>
  <si>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</si>
  <si>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</si>
  <si>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</si>
  <si>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</si>
  <si>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</si>
  <si>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</si>
  <si>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</si>
  <si>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</si>
  <si>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</si>
  <si>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</si>
  <si>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</si>
  <si>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</si>
  <si>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</si>
  <si>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</si>
  <si>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</si>
  <si>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</si>
  <si>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</si>
  <si>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</si>
  <si>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</si>
  <si>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</si>
  <si>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</si>
  <si>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</si>
  <si>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</si>
  <si>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</si>
  <si>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</si>
  <si>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</si>
  <si>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</si>
  <si>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</si>
  <si>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</si>
  <si>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</si>
  <si>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</si>
  <si>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</si>
  <si>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</si>
  <si>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</si>
  <si>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</si>
  <si>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</si>
  <si>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</si>
  <si>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</si>
  <si>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</si>
  <si>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</si>
  <si>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</si>
  <si>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</si>
  <si>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</si>
  <si>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</si>
  <si>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</si>
  <si>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</si>
  <si>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</si>
  <si>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</si>
  <si>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</si>
  <si>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</si>
  <si>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</si>
  <si>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</si>
  <si>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</si>
  <si>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</si>
  <si>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</si>
  <si>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</si>
  <si>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</si>
  <si>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</si>
  <si>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</si>
  <si>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</si>
  <si>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</si>
  <si>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</si>
  <si>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</si>
  <si>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</si>
  <si>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</si>
  <si>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</si>
  <si>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</si>
  <si>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</si>
  <si>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</si>
  <si>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</si>
  <si>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</si>
  <si>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</si>
  <si>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</si>
  <si>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</si>
  <si>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</si>
  <si>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</si>
  <si>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</si>
  <si>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</si>
  <si>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</si>
  <si>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</si>
  <si>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</si>
  <si>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</si>
  <si>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</si>
  <si>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</si>
  <si>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</si>
  <si>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</si>
  <si>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</si>
  <si>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</si>
  <si>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</si>
  <si>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</si>
  <si>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</si>
  <si>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</si>
  <si>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</si>
  <si>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</si>
  <si>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</si>
  <si>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</si>
  <si>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</si>
  <si>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</si>
  <si>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</si>
  <si>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</si>
  <si>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</si>
  <si>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</si>
  <si>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</si>
  <si>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</si>
  <si>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</si>
  <si>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</si>
  <si>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</si>
  <si>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</si>
  <si>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</si>
  <si>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</si>
  <si>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</si>
  <si>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</si>
  <si>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</si>
  <si>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</si>
  <si>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</si>
  <si>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</si>
  <si>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</si>
  <si>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</si>
  <si>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</si>
  <si>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</si>
  <si>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</si>
  <si>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</si>
  <si>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</si>
  <si>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</si>
  <si>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</si>
  <si>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</si>
  <si>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</si>
  <si>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</si>
  <si>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</si>
  <si>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</si>
  <si>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</si>
  <si>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</si>
  <si>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</si>
  <si>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</si>
  <si>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</si>
  <si>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</si>
  <si>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</si>
  <si>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</si>
  <si>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</si>
  <si>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</si>
  <si>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</si>
  <si>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</si>
  <si>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</si>
  <si>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</si>
  <si>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</si>
  <si>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</si>
  <si>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</si>
  <si>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</si>
  <si>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</si>
  <si>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</si>
  <si>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</si>
  <si>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</si>
  <si>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</si>
  <si>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</si>
  <si>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</si>
  <si>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</si>
  <si>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</si>
  <si>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</si>
  <si>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</si>
  <si>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</si>
  <si>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</si>
  <si>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</si>
  <si>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</si>
  <si>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</si>
  <si>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</si>
  <si>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</si>
  <si>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</si>
  <si>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</si>
  <si>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</si>
  <si>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</si>
  <si>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</si>
  <si>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</si>
  <si>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</si>
  <si>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</si>
  <si>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</si>
  <si>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</si>
  <si>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</si>
  <si>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</si>
  <si>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</si>
  <si>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</si>
  <si>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</si>
  <si>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</si>
  <si>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</si>
  <si>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</si>
  <si>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</si>
  <si>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</si>
  <si>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</si>
  <si>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</si>
  <si>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</si>
  <si>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</si>
  <si>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</si>
  <si>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</si>
  <si>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</si>
  <si>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</si>
  <si>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</si>
  <si>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</si>
  <si>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</si>
  <si>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</si>
  <si>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</si>
  <si>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</si>
  <si>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</si>
  <si>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</si>
  <si>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</si>
  <si>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</si>
  <si>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</si>
  <si>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</si>
  <si>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</si>
  <si>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</si>
  <si>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</si>
  <si>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</si>
  <si>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</si>
  <si>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</si>
  <si>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</si>
  <si>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</si>
  <si>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</si>
  <si>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</si>
  <si>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</si>
  <si>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</si>
  <si>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</si>
  <si>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</si>
  <si>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</si>
  <si>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</si>
  <si>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</si>
  <si>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</si>
  <si>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</si>
  <si>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</si>
  <si>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</si>
  <si>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</si>
  <si>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</si>
  <si>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</si>
  <si>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</si>
  <si>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</si>
  <si>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</si>
  <si>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</si>
  <si>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</si>
  <si>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</si>
  <si>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</si>
  <si>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</si>
  <si>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</si>
  <si>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</si>
  <si>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</si>
  <si>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</si>
  <si>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</si>
  <si>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</si>
  <si>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</si>
  <si>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</si>
  <si>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</si>
  <si>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</si>
  <si>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</si>
  <si>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</si>
  <si>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</si>
  <si>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</si>
  <si>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</si>
  <si>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</si>
  <si>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</si>
  <si>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</si>
  <si>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</si>
  <si>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</si>
  <si>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</si>
  <si>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</si>
  <si>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</si>
  <si>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</si>
  <si>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</si>
  <si>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</si>
  <si>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</si>
  <si>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</si>
  <si>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</si>
  <si>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</si>
  <si>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</si>
  <si>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</si>
  <si>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</si>
  <si>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</si>
  <si>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</si>
  <si>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</si>
  <si>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</si>
  <si>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</si>
  <si>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</si>
  <si>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</si>
  <si>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</si>
  <si>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</si>
  <si>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</si>
  <si>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</si>
  <si>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</si>
  <si>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</si>
  <si>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</si>
  <si>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</si>
  <si>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</si>
  <si>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</si>
  <si>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</si>
  <si>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</si>
  <si>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</si>
  <si>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</si>
  <si>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</si>
  <si>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</si>
  <si>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</si>
  <si>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</si>
  <si>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</si>
  <si>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</si>
  <si>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</si>
  <si>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</si>
  <si>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</si>
  <si>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</si>
  <si>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</si>
  <si>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</si>
  <si>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</si>
  <si>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</si>
  <si>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</si>
  <si>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</si>
  <si>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</si>
  <si>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</si>
  <si>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</si>
  <si>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</si>
  <si>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</si>
  <si>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</si>
  <si>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</si>
  <si>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</si>
  <si>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</si>
  <si>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</si>
  <si>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</si>
  <si>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</si>
  <si>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</si>
  <si>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</si>
  <si>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</si>
  <si>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</si>
  <si>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</si>
  <si>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</si>
  <si>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</si>
  <si>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</si>
  <si>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</si>
  <si>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</si>
  <si>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</si>
  <si>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</si>
  <si>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</si>
  <si>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</si>
  <si>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</si>
  <si>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</si>
  <si>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</si>
  <si>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</si>
  <si>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</si>
  <si>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</si>
  <si>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</si>
  <si>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</si>
  <si>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</si>
  <si>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</si>
  <si>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</si>
  <si>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</si>
  <si>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</si>
  <si>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</si>
  <si>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</si>
  <si>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</si>
  <si>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</si>
  <si>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</si>
  <si>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</si>
  <si>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</si>
  <si>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</si>
  <si>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</si>
  <si>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</si>
  <si>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</si>
  <si>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</si>
  <si>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</si>
  <si>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</si>
  <si>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</si>
  <si>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</si>
  <si>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</si>
  <si>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</si>
  <si>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</si>
  <si>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</si>
  <si>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</si>
  <si>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</si>
  <si>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</si>
  <si>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</si>
  <si>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</si>
  <si>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</si>
  <si>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</si>
  <si>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</si>
  <si>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</si>
  <si>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</si>
  <si>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</si>
  <si>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</si>
  <si>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</si>
  <si>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</si>
  <si>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</si>
  <si>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</si>
  <si>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</si>
  <si>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</si>
  <si>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</si>
  <si>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</si>
  <si>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</si>
  <si>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</si>
  <si>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</si>
  <si>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</si>
  <si>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</si>
  <si>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</si>
  <si>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</si>
  <si>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</si>
  <si>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</si>
  <si>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</si>
  <si>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</si>
  <si>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</si>
  <si>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</si>
  <si>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</si>
  <si>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</si>
  <si>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</si>
  <si>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</si>
  <si>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</si>
  <si>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</si>
  <si>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</si>
  <si>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</si>
  <si>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</si>
  <si>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</si>
  <si>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</si>
  <si>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</si>
  <si>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</si>
  <si>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</si>
  <si>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</si>
  <si>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</si>
  <si>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</si>
  <si>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</si>
  <si>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</si>
  <si>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</si>
  <si>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</si>
  <si>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</si>
  <si>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</si>
  <si>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</si>
  <si>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</si>
  <si>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</si>
  <si>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</si>
  <si>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</si>
  <si>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</si>
  <si>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</si>
  <si>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</si>
  <si>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</si>
  <si>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</si>
  <si>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</si>
  <si>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</si>
  <si>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</si>
  <si>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</si>
  <si>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</si>
  <si>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</si>
  <si>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</si>
  <si>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</si>
  <si>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</si>
  <si>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</si>
  <si>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</si>
  <si>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</si>
  <si>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</si>
  <si>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</si>
  <si>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</si>
  <si>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</si>
  <si>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</si>
  <si>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</si>
  <si>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</si>
  <si>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</si>
  <si>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</si>
  <si>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</si>
  <si>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</si>
  <si>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</si>
  <si>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</si>
  <si>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</si>
  <si>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</si>
  <si>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</si>
  <si>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</si>
  <si>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</si>
  <si>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</si>
  <si>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</si>
  <si>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</si>
  <si>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</si>
  <si>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</si>
  <si>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</si>
  <si>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</si>
  <si>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</si>
  <si>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</si>
  <si>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</si>
  <si>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</si>
  <si>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</si>
  <si>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</si>
  <si>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</si>
  <si>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</si>
  <si>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</si>
  <si>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</si>
  <si>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</si>
  <si>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</si>
  <si>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</si>
  <si>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</si>
  <si>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</si>
  <si>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</si>
  <si>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</si>
  <si>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</si>
  <si>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</si>
  <si>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</si>
  <si>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</si>
  <si>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</si>
  <si>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</si>
  <si>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</si>
  <si>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</si>
  <si>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</si>
  <si>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</si>
  <si>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</si>
  <si>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</si>
  <si>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</si>
  <si>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</si>
  <si>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</si>
  <si>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</si>
  <si>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</si>
  <si>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</si>
  <si>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</si>
  <si>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</si>
  <si>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</si>
  <si>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</si>
  <si>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</si>
  <si>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</si>
  <si>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</si>
  <si>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</si>
  <si>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</si>
  <si>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</si>
  <si>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</si>
  <si>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</si>
  <si>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</si>
  <si>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</si>
  <si>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</si>
  <si>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</si>
  <si>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</si>
  <si>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</si>
  <si>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</si>
  <si>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</si>
  <si>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</si>
  <si>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</si>
  <si>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</si>
  <si>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</si>
  <si>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</si>
  <si>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</si>
  <si>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</si>
  <si>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</si>
  <si>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</si>
  <si>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</si>
  <si>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</si>
  <si>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</si>
  <si>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</si>
  <si>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</si>
  <si>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</si>
  <si>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</si>
  <si>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</si>
  <si>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</si>
  <si>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</si>
  <si>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</si>
  <si>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</si>
  <si>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</si>
  <si>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</si>
  <si>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</si>
  <si>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</si>
  <si>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</si>
  <si>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</si>
  <si>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</si>
  <si>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</si>
  <si>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</si>
  <si>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</si>
  <si>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</si>
  <si>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</si>
  <si>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</si>
  <si>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</si>
  <si>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</si>
  <si>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</si>
  <si>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</si>
  <si>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</si>
  <si>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</si>
  <si>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</si>
  <si>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</si>
  <si>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</si>
  <si>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</si>
  <si>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</si>
  <si>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</si>
  <si>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</si>
  <si>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</si>
  <si>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</si>
  <si>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</si>
  <si>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</si>
  <si>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</si>
  <si>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</si>
  <si>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</si>
  <si>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</si>
  <si>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</si>
  <si>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</si>
  <si>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</si>
  <si>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</si>
  <si>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</si>
  <si>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</si>
  <si>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</si>
  <si>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</si>
  <si>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</si>
  <si>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</si>
  <si>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</si>
  <si>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</si>
  <si>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</si>
  <si>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</si>
  <si>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</si>
  <si>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</si>
  <si>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</si>
  <si>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</si>
  <si>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</si>
  <si>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</si>
  <si>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</si>
  <si>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</si>
  <si>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</si>
  <si>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</si>
  <si>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</si>
  <si>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</si>
  <si>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</si>
  <si>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</si>
  <si>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</si>
  <si>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</si>
  <si>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</si>
  <si>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</si>
  <si>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</si>
  <si>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</si>
  <si>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</si>
  <si>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</si>
  <si>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</si>
  <si>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</si>
  <si>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</si>
  <si>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</si>
  <si>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</si>
  <si>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</si>
  <si>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</si>
  <si>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</si>
  <si>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</si>
  <si>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</si>
  <si>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</si>
  <si>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</si>
  <si>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</si>
  <si>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</si>
  <si>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</si>
  <si>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</si>
  <si>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</si>
  <si>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</si>
  <si>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</si>
  <si>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</si>
  <si>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</si>
  <si>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</si>
  <si>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</si>
  <si>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</si>
  <si>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</si>
  <si>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</si>
  <si>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</si>
  <si>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</si>
  <si>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</si>
  <si>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</si>
  <si>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</si>
  <si>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</si>
  <si>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</si>
  <si>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</si>
  <si>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</si>
  <si>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</si>
  <si>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</si>
  <si>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</si>
  <si>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</si>
  <si>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</si>
  <si>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</si>
  <si>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</si>
  <si>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</si>
  <si>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</si>
  <si>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</si>
  <si>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</si>
  <si>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</si>
  <si>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</si>
  <si>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</si>
  <si>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</si>
  <si>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</si>
  <si>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</si>
  <si>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</si>
  <si>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</si>
  <si>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</si>
  <si>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</si>
  <si>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</si>
  <si>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</si>
  <si>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</si>
  <si>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</si>
  <si>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</si>
  <si>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</si>
  <si>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</si>
  <si>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</si>
  <si>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</si>
  <si>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</si>
  <si>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</si>
  <si>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</si>
  <si>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</si>
  <si>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</si>
  <si>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</si>
  <si>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</si>
  <si>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</si>
  <si>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</si>
  <si>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</si>
  <si>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</si>
  <si>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</si>
  <si>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</si>
  <si>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</si>
  <si>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</si>
  <si>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</si>
  <si>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</si>
  <si>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</si>
  <si>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</si>
  <si>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</si>
  <si>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</si>
  <si>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</si>
  <si>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</si>
  <si>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</si>
  <si>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</si>
  <si>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</si>
  <si>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</si>
  <si>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</si>
  <si>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</si>
  <si>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</si>
  <si>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</si>
  <si>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</si>
  <si>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</si>
  <si>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</si>
  <si>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</si>
  <si>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</si>
  <si>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</si>
  <si>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</si>
  <si>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</si>
  <si>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</si>
  <si>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</si>
  <si>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</si>
  <si>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</si>
  <si>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</si>
  <si>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</si>
  <si>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</si>
  <si>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</si>
  <si>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</si>
  <si>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</si>
  <si>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</si>
  <si>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</si>
  <si>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</si>
  <si>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</si>
  <si>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</si>
  <si>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</si>
  <si>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</si>
  <si>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</si>
  <si>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</si>
  <si>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</si>
  <si>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</si>
  <si>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</si>
  <si>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</si>
  <si>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</si>
  <si>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</si>
  <si>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</si>
  <si>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</si>
  <si>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</si>
  <si>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</si>
  <si>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</si>
  <si>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</si>
  <si>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</si>
  <si>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</si>
  <si>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</si>
  <si>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</si>
  <si>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</si>
  <si>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</si>
  <si>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</si>
  <si>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</si>
  <si>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</si>
  <si>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</si>
  <si>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</si>
  <si>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</si>
  <si>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</si>
  <si>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</si>
  <si>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</si>
  <si>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</si>
  <si>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</si>
  <si>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</si>
  <si>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</si>
  <si>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</si>
  <si>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</si>
  <si>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</si>
  <si>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</si>
  <si>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</si>
  <si>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</si>
  <si>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</si>
  <si>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</si>
  <si>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</si>
  <si>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</si>
  <si>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</si>
  <si>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</si>
  <si>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</si>
  <si>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</si>
  <si>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</si>
  <si>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</si>
  <si>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</si>
  <si>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</si>
  <si>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</si>
  <si>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</si>
  <si>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</si>
  <si>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</si>
  <si>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</si>
  <si>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</si>
  <si>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</si>
  <si>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</si>
  <si>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</si>
  <si>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</si>
  <si>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</si>
  <si>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</si>
  <si>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</si>
  <si>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</si>
  <si>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</si>
  <si>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</si>
  <si>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</si>
  <si>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</si>
  <si>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</si>
  <si>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</si>
  <si>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</si>
  <si>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</si>
  <si>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</si>
  <si>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</si>
  <si>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</si>
  <si>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</si>
  <si>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</si>
  <si>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</si>
  <si>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</si>
  <si>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</si>
  <si>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</si>
  <si>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</si>
  <si>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</si>
  <si>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</si>
  <si>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</si>
  <si>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</si>
  <si>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</si>
  <si>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</si>
  <si>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</si>
  <si>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</si>
  <si>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</si>
  <si>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</si>
  <si>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</si>
  <si>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</si>
  <si>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</si>
  <si>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</si>
  <si>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</si>
  <si>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</si>
  <si>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</si>
  <si>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</si>
  <si>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</si>
  <si>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</si>
  <si>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</si>
  <si>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</si>
  <si>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</si>
  <si>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</si>
  <si>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</si>
  <si>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</si>
  <si>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</si>
  <si>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</si>
  <si>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</si>
  <si>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</si>
  <si>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</si>
  <si>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</si>
  <si>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</si>
  <si>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</si>
  <si>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</si>
  <si>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</si>
  <si>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</si>
  <si>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</si>
  <si>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</si>
  <si>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</si>
  <si>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</si>
  <si>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</si>
  <si>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</si>
  <si>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</si>
  <si>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</si>
  <si>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</si>
  <si>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</si>
  <si>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</si>
  <si>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</si>
  <si>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</si>
  <si>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</si>
  <si>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</si>
  <si>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</si>
  <si>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</si>
  <si>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</si>
  <si>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</si>
  <si>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</si>
  <si>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</si>
  <si>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</si>
  <si>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</si>
  <si>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</si>
  <si>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</si>
  <si>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</si>
  <si>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</si>
  <si>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</si>
  <si>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</si>
  <si>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</si>
  <si>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</si>
  <si>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</si>
  <si>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</si>
  <si>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</si>
  <si>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</si>
  <si>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</si>
  <si>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</si>
  <si>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</si>
  <si>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</si>
  <si>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</si>
  <si>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</si>
  <si>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</si>
  <si>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</si>
  <si>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</si>
  <si>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</si>
  <si>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</si>
  <si>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</si>
  <si>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</si>
  <si>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</si>
  <si>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</si>
  <si>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</si>
  <si>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</si>
  <si>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</si>
  <si>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</si>
  <si>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</si>
  <si>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</si>
  <si>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</si>
  <si>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</si>
  <si>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</si>
  <si>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</si>
  <si>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</si>
  <si>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</si>
  <si>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</si>
  <si>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</si>
  <si>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</si>
  <si>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</si>
  <si>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</si>
  <si>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</si>
  <si>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</si>
  <si>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</si>
  <si>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</si>
  <si>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</si>
  <si>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</si>
  <si>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</si>
  <si>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</si>
  <si>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</si>
  <si>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</si>
  <si>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</si>
  <si>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</si>
  <si>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</si>
  <si>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</si>
  <si>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</si>
  <si>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</si>
  <si>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</si>
  <si>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</si>
  <si>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</si>
  <si>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</si>
  <si>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</si>
  <si>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</si>
  <si>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</si>
  <si>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</si>
  <si>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</si>
  <si>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</si>
  <si>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</si>
  <si>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</si>
  <si>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</si>
  <si>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</si>
  <si>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</si>
  <si>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</si>
  <si>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</si>
  <si>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</si>
  <si>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</si>
  <si>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</si>
  <si>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</si>
  <si>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</si>
  <si>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</si>
  <si>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</si>
  <si>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</si>
  <si>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</si>
  <si>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</si>
  <si>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</si>
  <si>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</si>
  <si>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</si>
  <si>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</si>
  <si>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</si>
  <si>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</si>
  <si>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</si>
  <si>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</si>
  <si>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</si>
  <si>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</si>
  <si>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</si>
  <si>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</si>
  <si>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</si>
  <si>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</si>
  <si>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</si>
  <si>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</si>
  <si>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</si>
  <si>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</si>
  <si>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</si>
  <si>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</si>
  <si>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</si>
  <si>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</si>
  <si>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</si>
  <si>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</si>
  <si>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</si>
  <si>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</si>
  <si>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</si>
  <si>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</si>
  <si>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</si>
  <si>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</si>
  <si>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</si>
  <si>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</si>
  <si>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</si>
  <si>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</si>
  <si>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</si>
  <si>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</si>
  <si>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</si>
  <si>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</si>
  <si>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</si>
  <si>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</si>
  <si>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</si>
  <si>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</si>
  <si>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</si>
  <si>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</si>
  <si>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</si>
  <si>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</si>
  <si>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</si>
  <si>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</si>
  <si>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</si>
  <si>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</si>
  <si>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</si>
  <si>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</si>
  <si>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</si>
  <si>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</si>
  <si>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</si>
  <si>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</si>
  <si>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</si>
  <si>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</si>
  <si>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</si>
  <si>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</si>
  <si>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</si>
  <si>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</si>
  <si>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</si>
  <si>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</si>
  <si>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</si>
  <si>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</si>
  <si>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</si>
  <si>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</si>
  <si>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</si>
  <si>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</si>
  <si>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</si>
  <si>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</si>
  <si>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</si>
  <si>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</si>
  <si>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</si>
  <si>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</si>
  <si>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</si>
  <si>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</si>
  <si>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</si>
  <si>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</si>
  <si>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</si>
  <si>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</si>
  <si>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</si>
  <si>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</si>
  <si>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</si>
  <si>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</si>
  <si>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</si>
  <si>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</si>
  <si>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</si>
  <si>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</si>
  <si>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</si>
  <si>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</si>
  <si>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</si>
  <si>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</si>
  <si>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</si>
  <si>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</si>
  <si>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</si>
  <si>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</si>
  <si>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</si>
  <si>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</si>
  <si>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</si>
  <si>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</si>
  <si>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</si>
  <si>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</si>
  <si>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</si>
  <si>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</si>
  <si>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</si>
  <si>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</si>
  <si>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</si>
  <si>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</si>
  <si>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</si>
  <si>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</si>
  <si>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</si>
  <si>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</si>
  <si>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</si>
  <si>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</si>
  <si>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</si>
  <si>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</si>
  <si>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</si>
  <si>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</si>
  <si>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</si>
  <si>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</si>
  <si>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</si>
  <si>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</si>
  <si>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</si>
  <si>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</si>
  <si>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</si>
  <si>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</si>
  <si>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</si>
  <si>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</si>
  <si>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</si>
  <si>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</si>
  <si>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</si>
  <si>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</si>
  <si>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</si>
  <si>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</si>
  <si>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</si>
  <si>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</si>
  <si>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</si>
  <si>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</si>
  <si>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</si>
  <si>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</si>
  <si>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</si>
  <si>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</si>
  <si>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</si>
  <si>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</si>
  <si>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</si>
  <si>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</si>
  <si>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</si>
  <si>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</si>
  <si>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</si>
  <si>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</si>
  <si>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</si>
  <si>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</si>
  <si>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</si>
  <si>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</si>
  <si>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</si>
  <si>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</si>
  <si>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</si>
  <si>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</si>
  <si>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</si>
  <si>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</si>
  <si>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</si>
  <si>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</si>
  <si>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</si>
  <si>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</si>
  <si>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</si>
  <si>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</si>
  <si>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</si>
  <si>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</si>
  <si>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</si>
  <si>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</si>
  <si>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</si>
  <si>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</si>
  <si>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</si>
  <si>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</si>
  <si>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</si>
  <si>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</si>
  <si>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</si>
  <si>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</si>
  <si>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</si>
  <si>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</si>
  <si>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</si>
  <si>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</si>
  <si>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</si>
  <si>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</si>
  <si>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</si>
  <si>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</si>
  <si>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</si>
  <si>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</si>
  <si>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</si>
  <si>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</si>
  <si>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</si>
  <si>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</si>
  <si>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</si>
  <si>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</si>
  <si>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</si>
  <si>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</si>
  <si>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</si>
  <si>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</si>
  <si>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</si>
  <si>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</si>
  <si>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</si>
  <si>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</si>
  <si>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</si>
  <si>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</si>
  <si>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</si>
  <si>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</si>
  <si>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</si>
  <si>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</si>
  <si>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</si>
  <si>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</si>
  <si>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</si>
  <si>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</si>
  <si>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</si>
  <si>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</si>
  <si>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</si>
  <si>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</si>
  <si>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</si>
  <si>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</si>
  <si>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</si>
  <si>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</si>
  <si>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</si>
  <si>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</si>
  <si>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</si>
  <si>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</si>
  <si>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</si>
  <si>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</si>
  <si>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</si>
  <si>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</si>
  <si>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</si>
  <si>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</si>
  <si>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</si>
  <si>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</si>
  <si>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</si>
  <si>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</si>
  <si>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</si>
  <si>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</si>
  <si>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</si>
  <si>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</si>
  <si>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</si>
  <si>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</si>
  <si>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</si>
  <si>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</si>
  <si>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</si>
  <si>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</si>
  <si>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</si>
  <si>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</si>
  <si>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</si>
  <si>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</si>
  <si>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</si>
  <si>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</si>
  <si>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</si>
  <si>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</si>
  <si>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</si>
  <si>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</si>
  <si>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</si>
  <si>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</si>
  <si>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</si>
  <si>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</si>
  <si>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</si>
  <si>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</si>
  <si>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</si>
  <si>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</si>
  <si>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</si>
  <si>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</si>
  <si>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</si>
  <si>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</si>
  <si>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</si>
  <si>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</si>
  <si>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</si>
  <si>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</si>
  <si>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</si>
  <si>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</si>
  <si>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</si>
  <si>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</si>
  <si>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</si>
  <si>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</si>
  <si>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</si>
  <si>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</si>
  <si>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</si>
  <si>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</si>
  <si>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</si>
  <si>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</si>
  <si>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</si>
  <si>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</si>
  <si>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</si>
  <si>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</si>
  <si>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</si>
  <si>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</si>
  <si>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</si>
  <si>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</si>
  <si>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</si>
  <si>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</si>
  <si>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</si>
  <si>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</si>
  <si>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</si>
  <si>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</si>
  <si>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</si>
  <si>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</si>
  <si>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</si>
  <si>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</si>
  <si>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</si>
  <si>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</si>
  <si>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</si>
  <si>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</si>
  <si>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</si>
  <si>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</si>
  <si>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</si>
  <si>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</si>
  <si>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</si>
  <si>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</si>
  <si>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</si>
  <si>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</si>
  <si>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</si>
  <si>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</si>
  <si>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</si>
  <si>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</si>
  <si>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</si>
  <si>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</si>
  <si>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</si>
  <si>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</si>
  <si>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</si>
  <si>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</si>
  <si>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</si>
  <si>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</si>
  <si>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</si>
  <si>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</si>
  <si>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</si>
  <si>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</si>
  <si>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</si>
  <si>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</si>
  <si>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</si>
  <si>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</si>
  <si>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</si>
  <si>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</si>
  <si>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</si>
  <si>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</si>
  <si>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</si>
  <si>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</si>
  <si>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</si>
  <si>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</si>
  <si>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</si>
  <si>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</si>
  <si>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</si>
  <si>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</si>
  <si>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</si>
  <si>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</si>
  <si>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</si>
  <si>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</si>
  <si>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</si>
  <si>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</si>
  <si>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</si>
  <si>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</si>
  <si>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</si>
  <si>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</si>
  <si>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</si>
  <si>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</si>
  <si>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</si>
  <si>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</si>
  <si>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</si>
  <si>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</si>
  <si>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</si>
  <si>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</si>
  <si>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</si>
  <si>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</si>
  <si>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</si>
  <si>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</si>
  <si>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</si>
  <si>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</si>
  <si>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</si>
  <si>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</si>
  <si>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</si>
  <si>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</si>
  <si>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</si>
  <si>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</si>
  <si>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</si>
  <si>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</si>
  <si>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</si>
  <si>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</si>
  <si>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</si>
  <si>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</si>
  <si>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</si>
  <si>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</si>
  <si>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</si>
  <si>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</si>
  <si>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</si>
  <si>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</si>
  <si>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</si>
  <si>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</si>
  <si>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</si>
  <si>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</si>
  <si>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</si>
  <si>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</si>
  <si>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</si>
  <si>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</si>
  <si>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</si>
  <si>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</si>
  <si>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</si>
  <si>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</si>
  <si>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</si>
  <si>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</si>
  <si>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</si>
  <si>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</si>
  <si>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</si>
  <si>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</si>
  <si>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</si>
  <si>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</si>
  <si>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</si>
  <si>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</si>
  <si>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</si>
  <si>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</si>
  <si>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</si>
  <si>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</si>
  <si>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</si>
  <si>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</si>
  <si>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</si>
  <si>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</si>
  <si>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</si>
  <si>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</si>
  <si>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</si>
  <si>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</si>
  <si>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</si>
  <si>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</si>
  <si>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</si>
  <si>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</si>
  <si>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</si>
  <si>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</si>
  <si>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</si>
  <si>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</si>
  <si>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</si>
  <si>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</si>
  <si>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</si>
  <si>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</si>
  <si>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</si>
  <si>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</si>
  <si>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</si>
  <si>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</si>
  <si>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</si>
  <si>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</si>
  <si>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</si>
  <si>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</si>
  <si>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</si>
  <si>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</si>
  <si>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</si>
  <si>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</si>
  <si>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</si>
  <si>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</si>
  <si>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</si>
  <si>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</si>
  <si>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</si>
  <si>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</si>
  <si>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</si>
  <si>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</si>
  <si>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</si>
  <si>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</si>
  <si>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</si>
  <si>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</si>
  <si>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</si>
  <si>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</si>
  <si>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</si>
  <si>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</si>
  <si>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</si>
  <si>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</si>
  <si>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</si>
  <si>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</si>
  <si>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</si>
  <si>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</si>
  <si>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</si>
  <si>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</si>
  <si>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</si>
  <si>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</si>
  <si>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</si>
  <si>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</si>
  <si>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</si>
  <si>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</si>
  <si>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</si>
  <si>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</si>
  <si>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</si>
  <si>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</si>
  <si>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</si>
  <si>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</si>
  <si>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</si>
  <si>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</si>
  <si>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</si>
  <si>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</si>
  <si>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</si>
  <si>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</si>
  <si>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</si>
  <si>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</si>
  <si>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</si>
  <si>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</si>
  <si>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</si>
  <si>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</si>
  <si>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</si>
  <si>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</si>
  <si>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</si>
  <si>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</si>
  <si>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</si>
  <si>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</si>
  <si>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</si>
  <si>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</si>
  <si>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</si>
  <si>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</si>
  <si>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</si>
  <si>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</si>
  <si>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</si>
  <si>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</si>
  <si>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</si>
  <si>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</si>
  <si>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</si>
  <si>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</si>
  <si>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</si>
  <si>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</si>
  <si>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</si>
  <si>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</si>
  <si>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</si>
  <si>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</si>
  <si>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</si>
  <si>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</si>
  <si>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</si>
  <si>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</si>
  <si>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</si>
  <si>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</si>
  <si>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</si>
  <si>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</si>
  <si>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</si>
  <si>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</si>
  <si>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</si>
  <si>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</si>
  <si>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</si>
  <si>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</si>
  <si>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</si>
  <si>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</si>
  <si>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</si>
  <si>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</si>
  <si>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</si>
  <si>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</si>
  <si>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</si>
  <si>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</si>
  <si>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</si>
  <si>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</si>
  <si>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</si>
  <si>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</si>
  <si>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</si>
  <si>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</si>
  <si>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</si>
  <si>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</si>
  <si>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</si>
  <si>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</si>
  <si>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</si>
  <si>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</si>
  <si>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</si>
  <si>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</si>
  <si>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</si>
  <si>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</si>
  <si>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</si>
  <si>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</si>
  <si>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</si>
  <si>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</si>
  <si>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</si>
  <si>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</si>
  <si>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</si>
  <si>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</si>
  <si>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</si>
  <si>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</si>
  <si>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</si>
  <si>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</si>
  <si>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</si>
  <si>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</si>
  <si>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</si>
  <si>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</si>
  <si>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</si>
  <si>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</si>
  <si>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</si>
  <si>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</si>
  <si>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</si>
  <si>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</si>
  <si>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</si>
  <si>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</si>
  <si>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</si>
  <si>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</si>
  <si>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</si>
  <si>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</si>
  <si>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</si>
  <si>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</si>
  <si>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</si>
  <si>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</si>
  <si>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</si>
  <si>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</si>
  <si>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</si>
  <si>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</si>
  <si>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</si>
  <si>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</si>
  <si>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</si>
  <si>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</si>
  <si>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</si>
  <si>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</si>
  <si>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</si>
  <si>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</si>
  <si>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</si>
  <si>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</si>
  <si>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</si>
  <si>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</si>
  <si>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</si>
  <si>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</si>
  <si>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</si>
  <si>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</si>
  <si>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</si>
  <si>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</si>
  <si>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</si>
  <si>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</si>
  <si>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</si>
  <si>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</si>
  <si>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</si>
  <si>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</si>
  <si>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</si>
  <si>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</si>
  <si>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</si>
  <si>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</si>
  <si>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</si>
  <si>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</si>
  <si>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</si>
  <si>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</si>
  <si>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</si>
  <si>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</si>
  <si>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</si>
  <si>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</si>
  <si>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</si>
  <si>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</si>
  <si>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</si>
  <si>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</si>
  <si>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</si>
  <si>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</si>
  <si>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</si>
  <si>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</si>
  <si>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</si>
  <si>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</si>
  <si>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</si>
  <si>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</si>
  <si>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</si>
  <si>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</si>
  <si>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</si>
  <si>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</si>
  <si>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</si>
  <si>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</si>
  <si>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</si>
  <si>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</si>
  <si>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</si>
  <si>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</si>
  <si>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</si>
  <si>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</si>
  <si>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</si>
  <si>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</si>
  <si>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</si>
  <si>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</si>
  <si>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</si>
  <si>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</si>
  <si>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</si>
  <si>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</si>
  <si>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</si>
  <si>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</si>
  <si>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</si>
  <si>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</si>
  <si>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</si>
  <si>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</si>
  <si>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</si>
  <si>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</si>
  <si>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</si>
  <si>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</si>
  <si>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</si>
  <si>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</si>
  <si>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</si>
  <si>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</si>
  <si>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</si>
  <si>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</si>
  <si>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</si>
  <si>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</si>
  <si>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</si>
  <si>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</si>
  <si>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</si>
  <si>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</si>
  <si>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</si>
  <si>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</si>
  <si>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</si>
  <si>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</si>
  <si>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</si>
  <si>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</si>
  <si>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</si>
  <si>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</si>
  <si>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</si>
  <si>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</si>
  <si>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</si>
  <si>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</si>
  <si>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</si>
  <si>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</si>
  <si>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</si>
  <si>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</si>
  <si>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</si>
  <si>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</si>
  <si>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</si>
  <si>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</si>
  <si>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</si>
  <si>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</si>
  <si>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</si>
  <si>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</si>
  <si>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</si>
  <si>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</si>
  <si>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</si>
  <si>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</si>
  <si>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</si>
  <si>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</si>
  <si>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</si>
  <si>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</si>
  <si>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</si>
  <si>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</si>
  <si>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</si>
  <si>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</si>
  <si>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</si>
  <si>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</si>
  <si>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</si>
  <si>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</si>
  <si>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</si>
  <si>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</si>
  <si>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</si>
  <si>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</si>
  <si>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</si>
  <si>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</si>
  <si>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</si>
  <si>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</si>
  <si>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</si>
  <si>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</si>
  <si>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</si>
  <si>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</si>
  <si>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</si>
  <si>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</si>
  <si>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</si>
  <si>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</si>
  <si>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</si>
  <si>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</si>
  <si>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</si>
  <si>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</si>
  <si>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</si>
  <si>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</si>
  <si>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</si>
  <si>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</si>
  <si>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</si>
  <si>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</si>
  <si>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</si>
  <si>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</si>
  <si>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</si>
  <si>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</si>
  <si>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</si>
  <si>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</si>
  <si>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</si>
  <si>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</si>
  <si>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</si>
  <si>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</si>
  <si>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</si>
  <si>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</si>
  <si>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</si>
  <si>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</si>
  <si>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</si>
  <si>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</si>
  <si>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</si>
  <si>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</si>
  <si>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</si>
  <si>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</si>
  <si>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</si>
  <si>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</si>
  <si>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</si>
  <si>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</si>
  <si>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</si>
  <si>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</si>
  <si>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</si>
  <si>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</si>
  <si>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</si>
  <si>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</si>
  <si>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</si>
  <si>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</si>
  <si>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</si>
  <si>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</si>
  <si>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</si>
  <si>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</si>
  <si>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</si>
  <si>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</si>
  <si>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</si>
  <si>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</si>
  <si>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</si>
  <si>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</si>
  <si>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</si>
  <si>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</si>
  <si>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</si>
  <si>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</si>
  <si>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</si>
  <si>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</si>
  <si>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</si>
  <si>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</si>
  <si>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</si>
  <si>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</si>
  <si>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</si>
  <si>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</si>
  <si>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</si>
  <si>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</si>
  <si>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</si>
  <si>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</si>
  <si>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</si>
  <si>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</si>
  <si>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</si>
  <si>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</si>
  <si>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</si>
  <si>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</si>
  <si>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</si>
  <si>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</si>
  <si>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</si>
  <si>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</si>
  <si>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</si>
  <si>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</si>
  <si>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</si>
  <si>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</si>
  <si>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</si>
  <si>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</si>
  <si>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</si>
  <si>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</si>
  <si>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</si>
  <si>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</si>
  <si>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</si>
  <si>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</si>
  <si>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</si>
  <si>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</si>
  <si>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</si>
  <si>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</si>
  <si>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</si>
  <si>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</si>
  <si>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</si>
  <si>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</si>
  <si>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</si>
  <si>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</si>
  <si>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</si>
  <si>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</si>
  <si>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</si>
  <si>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</si>
  <si>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</si>
  <si>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</si>
  <si>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</si>
  <si>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</si>
  <si>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</si>
  <si>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</si>
  <si>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</si>
  <si>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</si>
  <si>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</si>
  <si>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</si>
  <si>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</si>
  <si>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</si>
  <si>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</si>
  <si>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</si>
  <si>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</si>
  <si>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</si>
  <si>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</si>
  <si>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</si>
  <si>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</si>
  <si>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</si>
  <si>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</si>
  <si>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</si>
  <si>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</si>
  <si>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</si>
  <si>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</si>
  <si>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</si>
  <si>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</si>
  <si>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</si>
  <si>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</si>
  <si>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</si>
  <si>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</si>
  <si>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</si>
  <si>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</si>
  <si>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</si>
  <si>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</si>
  <si>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</si>
  <si>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</si>
  <si>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</si>
  <si>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</si>
  <si>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</si>
  <si>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</si>
  <si>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</si>
  <si>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</si>
  <si>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</si>
  <si>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</si>
  <si>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</si>
  <si>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</si>
  <si>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</si>
  <si>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</si>
  <si>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</si>
  <si>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</si>
  <si>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</si>
  <si>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</si>
  <si>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</si>
  <si>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</si>
  <si>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</si>
  <si>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</si>
  <si>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</si>
  <si>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</si>
  <si>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</si>
  <si>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</si>
  <si>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</si>
  <si>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</si>
  <si>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</si>
  <si>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</si>
  <si>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</si>
  <si>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</si>
  <si>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</si>
  <si>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</si>
  <si>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</si>
  <si>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</si>
  <si>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</si>
  <si>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</si>
  <si>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</si>
  <si>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</si>
  <si>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</si>
  <si>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</si>
  <si>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</si>
  <si>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</si>
  <si>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</si>
  <si>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</si>
  <si>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</si>
  <si>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</si>
  <si>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</si>
  <si>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</si>
  <si>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</si>
  <si>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</si>
  <si>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</si>
  <si>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</si>
  <si>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</si>
  <si>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</si>
  <si>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</si>
  <si>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</si>
  <si>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</si>
  <si>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</si>
  <si>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</si>
  <si>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</si>
  <si>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</si>
  <si>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</si>
  <si>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</si>
  <si>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</si>
  <si>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</si>
  <si>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</si>
  <si>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</si>
  <si>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</si>
  <si>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</si>
  <si>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</si>
  <si>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</si>
  <si>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</si>
  <si>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</si>
  <si>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</si>
  <si>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</si>
  <si>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</si>
  <si>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</si>
  <si>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</si>
  <si>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</si>
  <si>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</si>
  <si>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</si>
  <si>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</si>
  <si>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</si>
  <si>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</si>
  <si>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</si>
  <si>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</si>
  <si>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</si>
  <si>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</si>
  <si>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</si>
  <si>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</si>
  <si>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</si>
  <si>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</si>
  <si>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</si>
  <si>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</si>
  <si>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</si>
  <si>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</si>
  <si>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</si>
  <si>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</si>
  <si>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</si>
  <si>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</si>
  <si>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</si>
  <si>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</si>
  <si>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</si>
  <si>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</si>
  <si>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</si>
  <si>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</si>
  <si>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</si>
  <si>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</si>
  <si>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</si>
  <si>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</si>
  <si>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</si>
  <si>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</si>
  <si>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</si>
  <si>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</si>
  <si>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</si>
  <si>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</si>
  <si>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</si>
  <si>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</si>
  <si>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</si>
  <si>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</si>
  <si>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</si>
  <si>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</si>
  <si>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</si>
  <si>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</si>
  <si>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</si>
  <si>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</si>
  <si>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</si>
  <si>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</si>
  <si>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</si>
  <si>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</si>
  <si>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</si>
  <si>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</si>
  <si>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</si>
  <si>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</si>
  <si>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</si>
  <si>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</si>
  <si>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</si>
  <si>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</si>
  <si>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</si>
  <si>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</si>
  <si>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</si>
  <si>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</si>
  <si>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</si>
  <si>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</si>
  <si>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</si>
  <si>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</si>
  <si>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</si>
  <si>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</si>
  <si>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</si>
  <si>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</si>
  <si>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</si>
  <si>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</si>
  <si>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</si>
  <si>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</si>
  <si>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</si>
  <si>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</si>
  <si>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</si>
  <si>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</si>
  <si>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</si>
  <si>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</si>
  <si>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</si>
  <si>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</si>
  <si>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</si>
  <si>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</si>
  <si>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</si>
  <si>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</si>
  <si>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</si>
  <si>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</si>
  <si>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</si>
  <si>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</si>
  <si>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</si>
  <si>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</si>
  <si>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</si>
  <si>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</si>
  <si>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</si>
  <si>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</si>
  <si>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</si>
  <si>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</si>
  <si>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</si>
  <si>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</si>
  <si>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</si>
  <si>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</si>
  <si>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</si>
  <si>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</si>
  <si>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</si>
  <si>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</si>
  <si>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</si>
  <si>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</si>
  <si>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</si>
  <si>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</si>
  <si>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</si>
  <si>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</si>
  <si>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</si>
  <si>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</si>
  <si>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</si>
  <si>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</si>
  <si>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</si>
  <si>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</si>
  <si>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</si>
  <si>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</si>
  <si>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</si>
  <si>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</si>
  <si>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</si>
  <si>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</si>
  <si>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</si>
  <si>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</si>
  <si>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</si>
  <si>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</si>
  <si>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</si>
  <si>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</si>
  <si>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</si>
  <si>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</si>
  <si>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</si>
  <si>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</si>
  <si>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</si>
  <si>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</si>
  <si>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</si>
  <si>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</si>
  <si>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</si>
  <si>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</si>
  <si>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</si>
  <si>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</si>
  <si>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</si>
  <si>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</si>
  <si>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</si>
  <si>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</si>
  <si>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</si>
  <si>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</si>
  <si>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</si>
  <si>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</si>
  <si>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</si>
  <si>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</si>
  <si>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</si>
  <si>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</si>
  <si>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</si>
  <si>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</si>
  <si>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</si>
  <si>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</si>
  <si>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</si>
  <si>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</si>
  <si>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</si>
  <si>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</si>
  <si>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</si>
  <si>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</si>
  <si>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</si>
  <si>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</si>
  <si>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</si>
  <si>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</si>
  <si>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</si>
  <si>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</si>
  <si>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</si>
  <si>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</si>
  <si>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</si>
  <si>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</si>
  <si>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</si>
  <si>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</si>
  <si>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</si>
  <si>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</si>
  <si>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</si>
  <si>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</si>
  <si>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</si>
  <si>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</si>
  <si>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</si>
  <si>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</si>
  <si>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</si>
  <si>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</si>
  <si>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</si>
  <si>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</si>
  <si>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</si>
  <si>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</si>
  <si>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</si>
  <si>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</si>
  <si>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</si>
  <si>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</si>
  <si>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</si>
  <si>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</si>
  <si>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</si>
  <si>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</si>
  <si>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</si>
  <si>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</si>
  <si>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</si>
  <si>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</si>
  <si>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</si>
  <si>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</si>
  <si>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</si>
  <si>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</si>
  <si>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</si>
  <si>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</si>
  <si>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</si>
  <si>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</si>
  <si>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</si>
  <si>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</si>
  <si>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</si>
  <si>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</si>
  <si>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</si>
  <si>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</si>
  <si>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</si>
  <si>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</si>
  <si>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</si>
  <si>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</si>
  <si>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</si>
  <si>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</si>
  <si>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</si>
  <si>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</si>
  <si>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</si>
  <si>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</si>
  <si>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</si>
  <si>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</si>
  <si>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</si>
  <si>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</si>
  <si>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</si>
  <si>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</si>
  <si>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</si>
  <si>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</si>
  <si>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</si>
  <si>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</si>
  <si>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</si>
  <si>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</si>
  <si>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</si>
  <si>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</si>
  <si>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</si>
  <si>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</si>
  <si>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</si>
  <si>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</si>
  <si>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</si>
  <si>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</si>
  <si>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</si>
  <si>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</si>
  <si>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</si>
  <si>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</si>
  <si>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</si>
  <si>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</si>
  <si>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</si>
  <si>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</si>
  <si>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</si>
  <si>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</si>
  <si>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</si>
  <si>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</si>
  <si>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</si>
  <si>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</si>
  <si>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</si>
  <si>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</si>
  <si>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</si>
  <si>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</si>
  <si>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</si>
  <si>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</si>
  <si>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</si>
  <si>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</si>
  <si>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</si>
  <si>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</si>
  <si>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</si>
  <si>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</si>
  <si>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</si>
  <si>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</si>
  <si>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</si>
  <si>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</si>
  <si>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</si>
  <si>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</si>
  <si>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</si>
  <si>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</si>
  <si>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</si>
  <si>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</si>
  <si>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</si>
  <si>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</si>
  <si>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</si>
  <si>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</si>
  <si>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</si>
  <si>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</si>
  <si>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</si>
  <si>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</si>
  <si>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</si>
  <si>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</si>
  <si>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</si>
  <si>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</si>
  <si>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</si>
  <si>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</si>
  <si>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</si>
  <si>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</si>
  <si>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</si>
  <si>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</si>
  <si>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</si>
  <si>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</si>
  <si>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</si>
  <si>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</si>
  <si>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</si>
  <si>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</si>
  <si>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</si>
  <si>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</si>
  <si>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</si>
  <si>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</si>
  <si>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</si>
  <si>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</si>
  <si>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</si>
  <si>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</si>
  <si>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</si>
  <si>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</si>
  <si>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</si>
  <si>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</si>
  <si>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</si>
  <si>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</si>
  <si>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</si>
  <si>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</si>
  <si>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</si>
  <si>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</si>
  <si>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</si>
  <si>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</si>
  <si>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</si>
  <si>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</si>
  <si>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</si>
  <si>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</si>
  <si>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</si>
  <si>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</si>
  <si>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</si>
  <si>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</si>
  <si>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</si>
  <si>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</si>
  <si>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</si>
  <si>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</si>
  <si>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</si>
  <si>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</si>
  <si>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</si>
  <si>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</si>
  <si>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</si>
  <si>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</si>
  <si>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</si>
  <si>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</si>
  <si>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</si>
  <si>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</si>
  <si>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</si>
  <si>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</si>
  <si>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</si>
  <si>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</si>
  <si>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</si>
  <si>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</si>
  <si>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</si>
  <si>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</si>
  <si>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</si>
  <si>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</si>
  <si>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</si>
  <si>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</si>
  <si>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</si>
  <si>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</si>
  <si>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</si>
  <si>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</si>
  <si>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</si>
  <si>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</si>
  <si>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</si>
  <si>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</si>
  <si>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</si>
  <si>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</si>
  <si>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</si>
  <si>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</si>
  <si>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</si>
  <si>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</si>
  <si>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</si>
  <si>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</si>
  <si>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</si>
  <si>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</si>
  <si>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</si>
  <si>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</si>
  <si>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</si>
  <si>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</si>
  <si>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</si>
  <si>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</si>
  <si>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</si>
  <si>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</si>
  <si>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</si>
  <si>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</si>
  <si>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</si>
  <si>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</si>
  <si>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</si>
  <si>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</si>
  <si>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</si>
  <si>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</si>
  <si>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</si>
  <si>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</si>
  <si>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</si>
  <si>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</si>
  <si>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</si>
  <si>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</si>
  <si>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</si>
  <si>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</si>
  <si>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</si>
  <si>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</si>
  <si>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</si>
  <si>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</si>
  <si>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</si>
  <si>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</si>
  <si>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</si>
  <si>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</si>
  <si>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</si>
  <si>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</si>
  <si>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</si>
  <si>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</si>
  <si>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</si>
  <si>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</si>
  <si>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</si>
  <si>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</si>
  <si>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</si>
  <si>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</si>
  <si>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</si>
  <si>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</si>
  <si>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</si>
  <si>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</si>
  <si>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</si>
  <si>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</si>
  <si>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</si>
  <si>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</si>
  <si>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</si>
  <si>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</si>
  <si>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</si>
  <si>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</si>
  <si>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</si>
  <si>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</si>
  <si>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</si>
  <si>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</si>
  <si>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</si>
  <si>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</si>
  <si>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</si>
  <si>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</si>
  <si>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</si>
  <si>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</si>
  <si>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</si>
  <si>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</si>
  <si>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</si>
  <si>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</si>
  <si>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</si>
  <si>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</si>
  <si>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</si>
  <si>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</si>
  <si>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</si>
  <si>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</si>
  <si>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</si>
  <si>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</si>
  <si>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</si>
  <si>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</si>
  <si>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</si>
  <si>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</si>
  <si>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</si>
  <si>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</si>
  <si>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</si>
  <si>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</si>
  <si>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</si>
  <si>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</si>
  <si>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</si>
  <si>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</si>
  <si>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</si>
  <si>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</si>
  <si>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</si>
  <si>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</si>
  <si>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</si>
  <si>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</si>
  <si>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</si>
  <si>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</si>
  <si>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</si>
  <si>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</si>
  <si>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</si>
  <si>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</si>
  <si>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</si>
  <si>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</si>
  <si>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</si>
  <si>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</si>
  <si>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</si>
  <si>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</si>
  <si>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</si>
  <si>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</si>
  <si>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</si>
  <si>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</si>
  <si>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</si>
  <si>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</si>
  <si>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</si>
  <si>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</si>
  <si>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</si>
  <si>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</si>
  <si>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</si>
  <si>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</si>
  <si>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</si>
  <si>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</si>
  <si>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</si>
  <si>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</si>
  <si>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</si>
  <si>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</si>
  <si>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</si>
  <si>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</si>
  <si>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</si>
  <si>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</si>
  <si>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</si>
  <si>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</si>
  <si>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</si>
  <si>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</si>
  <si>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</si>
  <si>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</si>
  <si>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</si>
  <si>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</si>
  <si>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</si>
  <si>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</si>
  <si>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</si>
  <si>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</si>
  <si>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</si>
  <si>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</si>
  <si>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</si>
  <si>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</si>
  <si>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</si>
  <si>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</si>
  <si>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</si>
  <si>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</si>
  <si>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</si>
  <si>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</si>
  <si>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</si>
  <si>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</si>
  <si>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</si>
  <si>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</si>
  <si>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</si>
  <si>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</si>
  <si>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</si>
  <si>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</si>
  <si>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</si>
  <si>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</si>
  <si>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</si>
  <si>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</si>
  <si>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</si>
  <si>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</si>
  <si>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</si>
  <si>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</si>
  <si>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</si>
  <si>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</si>
  <si>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</si>
  <si>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</si>
  <si>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</si>
  <si>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</si>
  <si>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</si>
  <si>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</si>
  <si>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</si>
  <si>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</si>
  <si>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</si>
  <si>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</si>
  <si>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</si>
  <si>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</si>
  <si>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</si>
  <si>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</si>
  <si>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</si>
  <si>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</si>
  <si>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</si>
  <si>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</si>
  <si>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</si>
  <si>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</si>
  <si>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</si>
  <si>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</si>
  <si>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</si>
  <si>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</si>
  <si>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</si>
  <si>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</si>
  <si>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</si>
  <si>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</si>
  <si>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</si>
  <si>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</si>
  <si>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</si>
  <si>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</si>
  <si>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</si>
  <si>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</si>
  <si>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</si>
  <si>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</si>
  <si>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</si>
  <si>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</si>
  <si>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</si>
  <si>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</si>
  <si>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</si>
  <si>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</si>
  <si>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</si>
  <si>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</si>
  <si>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</si>
  <si>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</si>
  <si>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</si>
  <si>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</si>
  <si>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</si>
  <si>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</si>
  <si>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</si>
  <si>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</si>
  <si>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</si>
  <si>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</si>
  <si>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</si>
  <si>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</si>
  <si>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</si>
  <si>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</si>
  <si>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</si>
  <si>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</si>
  <si>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</si>
  <si>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</si>
  <si>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</si>
  <si>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</si>
  <si>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</si>
  <si>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</si>
  <si>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</si>
  <si>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</si>
  <si>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</si>
  <si>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</si>
  <si>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</si>
  <si>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</si>
  <si>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</si>
  <si>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</si>
  <si>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</si>
  <si>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</si>
  <si>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</si>
  <si>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</si>
  <si>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</si>
  <si>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</si>
  <si>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</si>
  <si>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</si>
  <si>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</si>
  <si>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</si>
  <si>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</si>
  <si>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</si>
  <si>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</si>
  <si>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</si>
  <si>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</si>
  <si>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</si>
  <si>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</si>
  <si>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</si>
  <si>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</si>
  <si>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</si>
  <si>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</si>
  <si>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</si>
  <si>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</si>
  <si>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</si>
  <si>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</si>
  <si>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</si>
  <si>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</si>
  <si>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</si>
  <si>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</si>
  <si>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</si>
  <si>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</si>
  <si>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</si>
  <si>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</si>
  <si>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</si>
  <si>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</si>
  <si>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</si>
  <si>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</si>
  <si>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</si>
  <si>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</si>
  <si>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</si>
  <si>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</si>
  <si>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</si>
  <si>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</si>
  <si>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</si>
  <si>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</si>
  <si>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</si>
  <si>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</si>
  <si>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</si>
  <si>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</si>
  <si>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</si>
  <si>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</si>
  <si>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</si>
  <si>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</si>
  <si>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</si>
  <si>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</si>
  <si>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</si>
  <si>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</si>
  <si>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</si>
  <si>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</si>
  <si>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</si>
  <si>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</si>
  <si>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</si>
  <si>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</si>
  <si>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</si>
  <si>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</si>
  <si>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</si>
  <si>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</si>
  <si>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</si>
  <si>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</si>
  <si>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</si>
  <si>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</si>
  <si>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</si>
  <si>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</si>
  <si>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</si>
  <si>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</si>
  <si>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</si>
  <si>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</si>
  <si>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</si>
  <si>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</si>
  <si>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</si>
  <si>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</si>
  <si>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</si>
  <si>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</si>
  <si>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</si>
  <si>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</si>
  <si>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</si>
  <si>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</si>
  <si>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</si>
  <si>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</si>
  <si>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</si>
  <si>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</si>
  <si>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</si>
  <si>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</si>
  <si>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</si>
  <si>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</si>
  <si>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</si>
  <si>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</si>
  <si>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</si>
  <si>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</si>
  <si>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</si>
  <si>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</si>
  <si>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</si>
  <si>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</si>
  <si>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</si>
  <si>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</si>
  <si>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</si>
  <si>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</si>
  <si>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</si>
  <si>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</si>
  <si>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</si>
  <si>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</si>
  <si>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</si>
  <si>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</si>
  <si>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</si>
  <si>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</si>
  <si>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</si>
  <si>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</si>
  <si>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</si>
  <si>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</si>
  <si>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</si>
  <si>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</si>
  <si>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</si>
  <si>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</si>
  <si>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</si>
  <si>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</si>
  <si>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</si>
  <si>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</si>
  <si>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</si>
  <si>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</si>
  <si>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</si>
  <si>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</si>
  <si>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</si>
  <si>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</si>
  <si>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</si>
  <si>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</si>
  <si>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</si>
  <si>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</si>
  <si>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</si>
  <si>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</si>
  <si>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</si>
  <si>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</si>
  <si>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</si>
  <si>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</si>
  <si>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</si>
  <si>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</si>
  <si>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</si>
  <si>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</si>
  <si>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</si>
  <si>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</si>
  <si>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</si>
  <si>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</si>
  <si>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</si>
  <si>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</si>
  <si>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</si>
  <si>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</si>
  <si>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</si>
  <si>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</si>
  <si>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</si>
  <si>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</si>
  <si>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</si>
  <si>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</si>
  <si>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</si>
  <si>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</si>
  <si>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</si>
  <si>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</si>
  <si>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</si>
  <si>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</si>
  <si>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</si>
  <si>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</si>
  <si>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</si>
  <si>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</si>
  <si>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</si>
  <si>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</si>
  <si>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</si>
  <si>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</si>
  <si>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</si>
  <si>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</si>
  <si>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</si>
  <si>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</si>
  <si>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</si>
  <si>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</si>
  <si>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</si>
  <si>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</si>
  <si>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</si>
  <si>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</si>
  <si>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</si>
  <si>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</si>
  <si>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</si>
  <si>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</si>
  <si>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</si>
  <si>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</si>
  <si>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</si>
  <si>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</si>
  <si>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</si>
  <si>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</si>
  <si>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</si>
  <si>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</si>
  <si>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</si>
  <si>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</si>
  <si>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</si>
  <si>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</si>
  <si>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</si>
  <si>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</si>
  <si>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</si>
  <si>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</si>
  <si>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</si>
  <si>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</si>
  <si>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</si>
  <si>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</si>
  <si>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</si>
  <si>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</si>
  <si>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</si>
  <si>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</si>
  <si>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</si>
  <si>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</si>
  <si>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</si>
  <si>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</si>
  <si>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</si>
  <si>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</si>
  <si>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</si>
  <si>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</si>
  <si>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</si>
  <si>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</si>
  <si>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</si>
  <si>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</si>
  <si>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</si>
  <si>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</si>
  <si>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</si>
  <si>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</si>
  <si>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</si>
  <si>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</si>
  <si>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</si>
  <si>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</si>
  <si>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</si>
  <si>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</si>
  <si>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</si>
  <si>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</si>
  <si>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</si>
  <si>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</si>
  <si>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</si>
  <si>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</si>
  <si>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</si>
  <si>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</si>
  <si>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</si>
  <si>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</si>
  <si>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</si>
  <si>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</si>
  <si>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</si>
  <si>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</si>
  <si>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</si>
  <si>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</si>
  <si>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</si>
  <si>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</si>
  <si>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</si>
  <si>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</si>
  <si>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</si>
  <si>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</si>
  <si>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</si>
  <si>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</si>
  <si>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</si>
  <si>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</si>
  <si>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</si>
  <si>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</si>
  <si>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</si>
  <si>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</si>
  <si>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</si>
  <si>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</si>
  <si>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</si>
  <si>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</si>
  <si>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</si>
  <si>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</si>
  <si>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</si>
  <si>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</si>
  <si>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</si>
  <si>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</si>
  <si>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</si>
  <si>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</si>
  <si>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</si>
  <si>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</si>
  <si>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</si>
  <si>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</si>
  <si>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</si>
  <si>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</si>
  <si>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</si>
  <si>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</si>
  <si>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</si>
  <si>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</si>
  <si>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</si>
  <si>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</si>
  <si>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</si>
  <si>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</si>
  <si>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</si>
  <si>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</si>
  <si>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</si>
  <si>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</si>
  <si>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</si>
  <si>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</si>
  <si>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</si>
  <si>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</si>
  <si>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</si>
  <si>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</si>
  <si>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</si>
  <si>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</si>
  <si>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</si>
  <si>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</si>
  <si>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</si>
  <si>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</si>
  <si>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</si>
  <si>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</si>
  <si>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</si>
  <si>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</si>
  <si>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</si>
  <si>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</si>
  <si>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</si>
  <si>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</si>
  <si>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</si>
  <si>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</si>
  <si>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</si>
  <si>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</si>
  <si>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</si>
  <si>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</si>
  <si>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</si>
  <si>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</si>
  <si>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</si>
  <si>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</si>
  <si>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</si>
  <si>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</si>
  <si>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</si>
  <si>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</si>
  <si>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</si>
  <si>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</si>
  <si>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</si>
  <si>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</si>
  <si>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</si>
  <si>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</si>
  <si>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</si>
  <si>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</si>
  <si>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</si>
  <si>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</si>
  <si>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</si>
  <si>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</si>
  <si>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</si>
  <si>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</si>
  <si>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</si>
  <si>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</si>
  <si>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</si>
  <si>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</si>
  <si>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</si>
  <si>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</si>
  <si>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</si>
  <si>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</si>
  <si>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</si>
  <si>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</si>
  <si>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</si>
  <si>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</si>
  <si>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</si>
  <si>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</si>
  <si>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</si>
  <si>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</si>
  <si>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</si>
  <si>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</si>
  <si>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</si>
  <si>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</si>
  <si>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</si>
  <si>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</si>
  <si>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</si>
  <si>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</si>
  <si>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</si>
  <si>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</si>
  <si>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</si>
  <si>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</si>
  <si>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</si>
  <si>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</si>
  <si>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</si>
  <si>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</si>
  <si>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</si>
  <si>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</si>
  <si>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</si>
  <si>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</si>
  <si>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</si>
  <si>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</si>
  <si>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</si>
  <si>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</si>
  <si>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</si>
  <si>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</si>
  <si>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</si>
  <si>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</si>
  <si>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</si>
  <si>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</si>
  <si>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</si>
  <si>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</si>
  <si>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</si>
  <si>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</si>
  <si>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</si>
  <si>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</si>
  <si>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</si>
  <si>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</si>
  <si>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</si>
  <si>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</si>
  <si>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</si>
  <si>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</si>
  <si>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</si>
  <si>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</si>
  <si>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</si>
  <si>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</si>
  <si>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</si>
  <si>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</si>
  <si>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</si>
  <si>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</si>
  <si>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</si>
  <si>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</si>
  <si>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</si>
  <si>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</si>
  <si>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</si>
  <si>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</si>
  <si>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</si>
  <si>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</si>
  <si>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</si>
  <si>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</si>
  <si>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</si>
  <si>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</si>
  <si>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</si>
  <si>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</si>
  <si>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</si>
  <si>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</si>
  <si>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</si>
  <si>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</si>
  <si>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</si>
  <si>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</si>
  <si>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</si>
  <si>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</si>
  <si>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</si>
  <si>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</si>
  <si>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</si>
  <si>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</si>
  <si>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</si>
  <si>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</si>
  <si>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</si>
  <si>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</si>
  <si>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</si>
  <si>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</si>
  <si>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</si>
  <si>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</si>
  <si>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</si>
  <si>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</si>
  <si>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</si>
  <si>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</si>
  <si>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</si>
  <si>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</si>
  <si>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</si>
  <si>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</si>
  <si>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</si>
  <si>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</si>
  <si>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</si>
  <si>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</si>
  <si>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</si>
  <si>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</si>
  <si>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</si>
  <si>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</si>
  <si>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</si>
  <si>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</si>
  <si>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</si>
  <si>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</si>
  <si>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</si>
  <si>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</si>
  <si>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</si>
  <si>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</si>
  <si>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</si>
  <si>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</si>
  <si>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</si>
  <si>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</si>
  <si>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</si>
  <si>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</si>
  <si>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</si>
  <si>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</si>
  <si>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</si>
  <si>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</si>
  <si>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</si>
  <si>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</si>
  <si>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</si>
  <si>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</si>
  <si>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</si>
  <si>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</si>
  <si>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</si>
  <si>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</si>
  <si>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</t>
  </si>
  <si>
    <t>Date Ended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</si>
  <si>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</si>
  <si>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</si>
  <si>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</si>
  <si>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</si>
  <si>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</si>
  <si>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</si>
  <si>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</si>
  <si>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</si>
  <si>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</si>
  <si>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</si>
  <si>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</si>
  <si>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</si>
  <si>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</si>
  <si>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</si>
  <si>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</si>
  <si>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</si>
  <si>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</si>
  <si>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</si>
  <si>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</si>
  <si>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</si>
  <si>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</si>
  <si>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</si>
  <si>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</si>
  <si>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</si>
  <si>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</si>
  <si>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</si>
  <si>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</si>
  <si>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</si>
  <si>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</si>
  <si>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</si>
  <si>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</si>
  <si>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</si>
  <si>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</si>
  <si>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</si>
  <si>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/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</si>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</sst>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0" xfId="0" quotePrefix="1"/>
  </cellXfs>
  <cellStyles count="1">
    <cellStyle name="Normal" xfId="0" builtinId="0"/>
  </cellStyles>
  <dxfs count="5"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 patternType="solid"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WORKFILE.xlsx]Category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3-4B28-824B-83C1676916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B3-4B28-824B-83C1676916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B3-4B28-824B-83C1676916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B3-4B28-824B-83C167691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002328"/>
        <c:axId val="215002656"/>
      </c:barChart>
      <c:catAx>
        <c:axId val="21500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02656"/>
        <c:crosses val="autoZero"/>
        <c:auto val="1"/>
        <c:lblAlgn val="ctr"/>
        <c:lblOffset val="100"/>
        <c:noMultiLvlLbl val="0"/>
      </c:catAx>
      <c:valAx>
        <c:axId val="2150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0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WORKFILE.xlsx]Subcategory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B-4E7E-A220-D459E02477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0B-4E7E-A220-D459E02477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0B-4E7E-A220-D459E02477B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0B-4E7E-A220-D459E0247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683656"/>
        <c:axId val="316464944"/>
      </c:barChart>
      <c:catAx>
        <c:axId val="62968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64944"/>
        <c:crosses val="autoZero"/>
        <c:auto val="1"/>
        <c:lblAlgn val="ctr"/>
        <c:lblOffset val="100"/>
        <c:noMultiLvlLbl val="0"/>
      </c:catAx>
      <c:valAx>
        <c:axId val="31646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8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WORKFILE.xlsx]Success Rate by Date Created!PivotTable15</c:name>
    <c:fmtId val="9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'Success Rate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F-48AA-86C2-92F0740B434C}"/>
            </c:ext>
          </c:extLst>
        </c:ser>
        <c:ser>
          <c:idx val="1"/>
          <c:order val="1"/>
          <c:tx>
            <c:strRef>
              <c:f>'Success Rate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'Success Rate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F-48AA-86C2-92F0740B434C}"/>
            </c:ext>
          </c:extLst>
        </c:ser>
        <c:ser>
          <c:idx val="2"/>
          <c:order val="2"/>
          <c:tx>
            <c:strRef>
              <c:f>'Success Rate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'Success Rate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F-48AA-86C2-92F0740B4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063848"/>
        <c:axId val="589064176"/>
      </c:lineChart>
      <c:catAx>
        <c:axId val="58906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64176"/>
        <c:crosses val="autoZero"/>
        <c:auto val="1"/>
        <c:lblAlgn val="ctr"/>
        <c:lblOffset val="100"/>
        <c:noMultiLvlLbl val="0"/>
      </c:catAx>
      <c:valAx>
        <c:axId val="5890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6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185737</xdr:rowOff>
    </xdr:from>
    <xdr:to>
      <xdr:col>18</xdr:col>
      <xdr:colOff>133350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185736</xdr:rowOff>
    </xdr:from>
    <xdr:to>
      <xdr:col>17</xdr:col>
      <xdr:colOff>600076</xdr:colOff>
      <xdr:row>41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171450</xdr:rowOff>
    </xdr:from>
    <xdr:to>
      <xdr:col>12</xdr:col>
      <xdr:colOff>441960</xdr:colOff>
      <xdr:row>18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14E251-2989-4B49-A8A8-9E939A1BF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trick Hreha" refreshedDate="43588.611953125001" backgroundQuery="1" createdVersion="6" refreshedVersion="6" minRefreshableVersion="3" recordCount="0" supportSubquery="1" supportAdvancedDrill="1" xr:uid="{69B7BF04-4FC5-4BF0-999D-B7698561E3C5}">
  <cacheSource type="external" connectionId="1"/>
  <cacheFields count="6">
    <cacheField name="[Range].[state].[state]" caption="state" numFmtId="0" hierarchy="20" level="1">
      <sharedItems count="3">
        <s v="canceled"/>
        <s v="failed"/>
        <s v="successful"/>
      </sharedItems>
    </cacheField>
    <cacheField name="[Range].[Date Created].[Date Created]" caption="Date Created" numFmtId="0" hierarchy="7" level="1">
      <sharedItems containsSemiMixedTypes="0" containsNonDate="0" containsDate="1" containsString="0" minDate="2010-01-14T08:00:49" maxDate="2017-01-31T19:45:37" count="366">
        <d v="2010-01-14T08:00:49"/>
        <d v="2010-01-16T17:04:52"/>
        <d v="2010-01-20T05:11:47"/>
        <d v="2010-01-26T23:11:47"/>
        <d v="2011-01-12T00:57:08"/>
        <d v="2011-01-12T02:44:38"/>
        <d v="2011-01-12T02:49:21"/>
        <d v="2011-01-14T05:18:49"/>
        <d v="2011-01-20T20:56:41"/>
        <d v="2011-01-21T10:35:13"/>
        <d v="2011-01-21T18:52:34"/>
        <d v="2011-01-21T19:46:49"/>
        <d v="2011-01-24T11:40:10"/>
        <d v="2011-01-24T14:48:47"/>
        <d v="2011-01-25T18:20:30"/>
        <d v="2011-01-26T19:37:10"/>
        <d v="2012-01-01T10:34:51"/>
        <d v="2012-01-03T14:26:13"/>
        <d v="2012-01-10T12:44:04"/>
        <d v="2012-01-12T16:43:03"/>
        <d v="2012-01-12T21:49:26"/>
        <d v="2012-01-13T17:03:51"/>
        <d v="2012-01-15T12:31:08"/>
        <d v="2012-01-16T10:37:15"/>
        <d v="2012-01-17T09:23:31"/>
        <d v="2012-01-17T20:08:55"/>
        <d v="2012-01-18T02:39:27"/>
        <d v="2012-01-18T19:53:15"/>
        <d v="2012-01-19T06:21:47"/>
        <d v="2012-01-19T12:33:46"/>
        <d v="2012-01-25T14:14:45"/>
        <d v="2012-01-25T15:33:58"/>
        <d v="2012-01-25T15:34:02"/>
        <d v="2012-01-26T04:01:39"/>
        <d v="2012-01-26T19:07:21"/>
        <d v="2012-01-28T11:17:03"/>
        <d v="2012-01-29T11:18:34"/>
        <d v="2012-01-29T20:29:58"/>
        <d v="2012-01-30T19:28:50"/>
        <d v="2012-01-31T13:16:58"/>
        <d v="2012-01-31T15:06:15"/>
        <d v="2012-01-31T17:46:14"/>
        <d v="2012-01-31T18:30:39"/>
        <d v="2013-01-01T20:08:59"/>
        <d v="2013-01-02T06:55:27"/>
        <d v="2013-01-02T15:19:25"/>
        <d v="2013-01-02T23:28:00"/>
        <d v="2013-01-07T19:25:52"/>
        <d v="2013-01-08T17:40:01"/>
        <d v="2013-01-14T11:29:28"/>
        <d v="2013-01-14T17:37:49"/>
        <d v="2013-01-15T18:59:29"/>
        <d v="2013-01-16T09:21:49"/>
        <d v="2013-01-17T10:52:38"/>
        <d v="2013-01-24T07:14:21"/>
        <d v="2013-01-25T04:09:15"/>
        <d v="2013-01-25T14:02:26"/>
        <d v="2013-01-25T16:04:32"/>
        <d v="2013-01-27T10:42:15"/>
        <d v="2013-01-28T20:03:23"/>
        <d v="2013-01-29T09:15:15"/>
        <d v="2013-01-30T13:01:51"/>
        <d v="2013-01-30T14:59:48"/>
        <d v="2013-01-30T18:05:37"/>
        <d v="2013-01-31T14:25:29"/>
        <d v="2014-01-02T19:07:25"/>
        <d v="2014-01-03T13:02:06"/>
        <d v="2014-01-04T06:41:32"/>
        <d v="2014-01-06T14:58:17"/>
        <d v="2014-01-06T15:48:53"/>
        <d v="2014-01-07T10:04:22"/>
        <d v="2014-01-07T14:00:48"/>
        <d v="2014-01-08T10:10:27"/>
        <d v="2014-01-09T04:30:31"/>
        <d v="2014-01-10T19:21:41"/>
        <d v="2014-01-13T12:49:11"/>
        <d v="2014-01-15T17:43:20"/>
        <d v="2014-01-16T12:01:24"/>
        <d v="2014-01-17T13:18:12"/>
        <d v="2014-01-18T17:10:17"/>
        <d v="2014-01-18T18:38:31"/>
        <d v="2014-01-21T12:00:17"/>
        <d v="2014-01-21T14:01:17"/>
        <d v="2014-01-22T04:08:42"/>
        <d v="2014-01-22T20:08:24"/>
        <d v="2014-01-23T15:31:11"/>
        <d v="2014-01-24T07:00:57"/>
        <d v="2014-01-24T08:39:51"/>
        <d v="2014-01-24T13:43:38"/>
        <d v="2014-01-25T11:25:07"/>
        <d v="2014-01-27T15:13:40"/>
        <d v="2014-01-27T17:11:35"/>
        <d v="2014-01-28T01:36:27"/>
        <d v="2014-01-28T14:45:32"/>
        <d v="2014-01-29T09:33:19"/>
        <d v="2015-01-01T00:59:59"/>
        <d v="2015-01-01T19:31:47"/>
        <d v="2015-01-02T16:48:31"/>
        <d v="2015-01-02T19:23:42"/>
        <d v="2015-01-03T13:55:42"/>
        <d v="2015-01-05T06:50:18"/>
        <d v="2015-01-05T10:22:29"/>
        <d v="2015-01-05T14:36:46"/>
        <d v="2015-01-05T18:22:29"/>
        <d v="2015-01-06T11:11:18"/>
        <d v="2015-01-06T14:44:01"/>
        <d v="2015-01-06T18:14:16"/>
        <d v="2015-01-06T23:51:43"/>
        <d v="2015-01-07T08:13:42"/>
        <d v="2015-01-07T10:04:31"/>
        <d v="2015-01-07T17:13:21"/>
        <d v="2015-01-08T13:26:21"/>
        <d v="2015-01-08T20:25:00"/>
        <d v="2015-01-08T22:39:39"/>
        <d v="2015-01-09T05:11:17"/>
        <d v="2015-01-09T16:58:29"/>
        <d v="2015-01-10T14:58:33"/>
        <d v="2015-01-11T20:12:39"/>
        <d v="2015-01-11T21:53:41"/>
        <d v="2015-01-12T10:23:40"/>
        <d v="2015-01-12T11:57:37"/>
        <d v="2015-01-12T14:12:18"/>
        <d v="2015-01-12T14:58:45"/>
        <d v="2015-01-12T17:31:43"/>
        <d v="2015-01-12T18:33:28"/>
        <d v="2015-01-13T09:15:42"/>
        <d v="2015-01-13T15:14:20"/>
        <d v="2015-01-13T16:07:51"/>
        <d v="2015-01-13T16:46:34"/>
        <d v="2015-01-13T17:15:29"/>
        <d v="2015-01-13T18:13:07"/>
        <d v="2015-01-13T20:43:02"/>
        <d v="2015-01-14T11:14:44"/>
        <d v="2015-01-14T17:34:19"/>
        <d v="2015-01-14T17:35:54"/>
        <d v="2015-01-14T18:58:02"/>
        <d v="2015-01-15T09:09:51"/>
        <d v="2015-01-15T11:24:37"/>
        <d v="2015-01-15T12:42:23"/>
        <d v="2015-01-15T13:28:00"/>
        <d v="2015-01-15T18:02:10"/>
        <d v="2015-01-16T09:05:47"/>
        <d v="2015-01-16T11:48:49"/>
        <d v="2015-01-16T13:26:50"/>
        <d v="2015-01-16T14:21:39"/>
        <d v="2015-01-16T15:19:12"/>
        <d v="2015-01-16T15:30:07"/>
        <d v="2015-01-16T22:21:13"/>
        <d v="2015-01-17T02:13:43"/>
        <d v="2015-01-17T13:48:03"/>
        <d v="2015-01-17T14:58:29"/>
        <d v="2015-01-17T19:08:47"/>
        <d v="2015-01-17T20:40:47"/>
        <d v="2015-01-18T10:52:36"/>
        <d v="2015-01-18T22:26:31"/>
        <d v="2015-01-19T10:14:22"/>
        <d v="2015-01-19T14:38:49"/>
        <d v="2015-01-20T11:52:10"/>
        <d v="2015-01-20T15:45:48"/>
        <d v="2015-01-20T16:19:43"/>
        <d v="2015-01-20T22:57:17"/>
        <d v="2015-01-21T03:34:13"/>
        <d v="2015-01-21T10:18:38"/>
        <d v="2015-01-21T23:13:42"/>
        <d v="2015-01-22T03:53:50"/>
        <d v="2015-01-22T09:31:17"/>
        <d v="2015-01-22T11:29:56"/>
        <d v="2015-01-22T16:08:54"/>
        <d v="2015-01-22T17:05:25"/>
        <d v="2015-01-22T17:11:58"/>
        <d v="2015-01-22T20:21:47"/>
        <d v="2015-01-22T22:18:58"/>
        <d v="2015-01-23T03:29:23"/>
        <d v="2015-01-23T14:59:14"/>
        <d v="2015-01-23T15:09:13"/>
        <d v="2015-01-23T15:34:04"/>
        <d v="2015-01-23T21:51:10"/>
        <d v="2015-01-24T06:55:03"/>
        <d v="2015-01-24T20:42:42"/>
        <d v="2015-01-24T22:15:40"/>
        <d v="2015-01-25T16:47:19"/>
        <d v="2015-01-26T19:16:12"/>
        <d v="2015-01-26T22:19:55"/>
        <d v="2015-01-27T03:41:33"/>
        <d v="2015-01-27T06:19:12"/>
        <d v="2015-01-27T10:09:41"/>
        <d v="2015-01-27T11:00:20"/>
        <d v="2015-01-27T13:28:38"/>
        <d v="2015-01-27T15:00:22"/>
        <d v="2015-01-27T15:06:04"/>
        <d v="2015-01-27T16:13:54"/>
        <d v="2015-01-27T17:17:09"/>
        <d v="2015-01-27T18:09:48"/>
        <d v="2015-01-27T23:02:41"/>
        <d v="2015-01-28T01:00:18"/>
        <d v="2015-01-28T07:14:45"/>
        <d v="2015-01-28T11:37:59"/>
        <d v="2015-01-28T12:11:15"/>
        <d v="2015-01-28T14:49:06"/>
        <d v="2015-01-28T19:01:34"/>
        <d v="2015-01-29T02:32:16"/>
        <d v="2015-01-29T07:24:20"/>
        <d v="2015-01-29T08:45:08"/>
        <d v="2015-01-29T09:00:59"/>
        <d v="2015-01-29T15:17:35"/>
        <d v="2015-01-30T03:08:41"/>
        <d v="2015-01-30T10:21:16"/>
        <d v="2015-01-30T13:07:20"/>
        <d v="2015-01-30T15:33:49"/>
        <d v="2015-01-30T17:16:41"/>
        <d v="2015-01-30T18:02:35"/>
        <d v="2015-01-30T19:42:05"/>
        <d v="2016-01-01T08:43:28"/>
        <d v="2016-01-01T08:56:03"/>
        <d v="2016-01-01T16:40:37"/>
        <d v="2016-01-02T03:32:15"/>
        <d v="2016-01-02T05:43:33"/>
        <d v="2016-01-02T09:48:43"/>
        <d v="2016-01-02T17:27:15"/>
        <d v="2016-01-03T09:58:48"/>
        <d v="2016-01-03T11:38:00"/>
        <d v="2016-01-04T01:03:17"/>
        <d v="2016-01-04T12:05:53"/>
        <d v="2016-01-04T18:36:10"/>
        <d v="2016-01-05T10:38:10"/>
        <d v="2016-01-05T10:43:19"/>
        <d v="2016-01-05T14:44:56"/>
        <d v="2016-01-05T16:52:10"/>
        <d v="2016-01-05T21:00:53"/>
        <d v="2016-01-05T21:45:35"/>
        <d v="2016-01-06T00:31:22"/>
        <d v="2016-01-06T18:55:31"/>
        <d v="2016-01-07T14:00:34"/>
        <d v="2016-01-08T08:18:51"/>
        <d v="2016-01-08T08:51:09"/>
        <d v="2016-01-08T11:58:00"/>
        <d v="2016-01-09T06:28:49"/>
        <d v="2016-01-10T12:51:38"/>
        <d v="2016-01-11T08:56:54"/>
        <d v="2016-01-11T11:34:01"/>
        <d v="2016-01-11T11:42:44"/>
        <d v="2016-01-11T14:30:11"/>
        <d v="2016-01-11T16:14:13"/>
        <d v="2016-01-11T17:13:36"/>
        <d v="2016-01-12T06:29:44"/>
        <d v="2016-01-12T11:07:27"/>
        <d v="2016-01-12T11:29:03"/>
        <d v="2016-01-12T14:10:22"/>
        <d v="2016-01-12T15:47:27"/>
        <d v="2016-01-12T22:08:24"/>
        <d v="2016-01-12T23:33:11"/>
        <d v="2016-01-13T00:51:57"/>
        <d v="2016-01-13T05:20:45"/>
        <d v="2016-01-13T12:45:44"/>
        <d v="2016-01-13T15:14:20"/>
        <d v="2016-01-13T16:45:24"/>
        <d v="2016-01-14T14:02:06"/>
        <d v="2016-01-14T16:35:13"/>
        <d v="2016-01-14T17:24:57"/>
        <d v="2016-01-14T21:39:31"/>
        <d v="2016-01-15T02:21:51"/>
        <d v="2016-01-15T11:20:32"/>
        <d v="2016-01-18T04:33:48"/>
        <d v="2016-01-18T07:04:39"/>
        <d v="2016-01-18T12:26:38"/>
        <d v="2016-01-19T07:33:09"/>
        <d v="2016-01-19T08:48:09"/>
        <d v="2016-01-19T09:08:17"/>
        <d v="2016-01-19T12:00:27"/>
        <d v="2016-01-19T14:09:29"/>
        <d v="2016-01-20T19:03:49"/>
        <d v="2016-01-20T23:06:37"/>
        <d v="2016-01-21T15:07:47"/>
        <d v="2016-01-22T03:24:17"/>
        <d v="2016-01-22T06:24:25"/>
        <d v="2016-01-22T13:33:07"/>
        <d v="2016-01-22T17:36:37"/>
        <d v="2016-01-24T18:05:09"/>
        <d v="2016-01-25T08:56:16"/>
        <d v="2016-01-25T16:36:40"/>
        <d v="2016-01-26T02:25:01"/>
        <d v="2016-01-26T05:57:14"/>
        <d v="2016-01-26T11:57:16"/>
        <d v="2016-01-27T06:52:12"/>
        <d v="2016-01-27T15:15:27"/>
        <d v="2016-01-27T16:52:52"/>
        <d v="2016-01-27T18:22:17"/>
        <d v="2016-01-28T01:45:36"/>
        <d v="2016-01-28T11:18:30"/>
        <d v="2016-01-28T16:35:43"/>
        <d v="2016-01-28T23:42:12"/>
        <d v="2016-01-29T15:22:56"/>
        <d v="2016-01-30T11:58:40"/>
        <d v="2016-01-30T16:10:58"/>
        <d v="2016-01-30T23:13:59"/>
        <d v="2016-01-31T11:54:32"/>
        <d v="2016-01-31T12:05:14"/>
        <d v="2016-01-31T17:43:06"/>
        <d v="2016-01-31T22:43:06"/>
        <d v="2017-01-01T12:35:22"/>
        <d v="2017-01-01T16:45:31"/>
        <d v="2017-01-02T08:05:19"/>
        <d v="2017-01-02T10:55:59"/>
        <d v="2017-01-02T16:50:36"/>
        <d v="2017-01-03T09:46:01"/>
        <d v="2017-01-03T11:36:49"/>
        <d v="2017-01-05T11:38:55"/>
        <d v="2017-01-05T15:05:30"/>
        <d v="2017-01-06T09:23:31"/>
        <d v="2017-01-06T11:25:39"/>
        <d v="2017-01-06T15:21:40"/>
        <d v="2017-01-07T00:54:57"/>
        <d v="2017-01-07T02:16:47"/>
        <d v="2017-01-07T11:20:30"/>
        <d v="2017-01-09T04:59:05"/>
        <d v="2017-01-09T16:40:35"/>
        <d v="2017-01-09T19:45:19"/>
        <d v="2017-01-10T03:46:17"/>
        <d v="2017-01-10T09:24:21"/>
        <d v="2017-01-10T12:52:15"/>
        <d v="2017-01-10T19:28:18"/>
        <d v="2017-01-10T20:22:14"/>
        <d v="2017-01-10T21:19:05"/>
        <d v="2017-01-11T01:16:58"/>
        <d v="2017-01-11T01:28:53"/>
        <d v="2017-01-11T23:40:05"/>
        <d v="2017-01-12T00:16:10"/>
        <d v="2017-01-12T07:09:38"/>
        <d v="2017-01-13T20:26:00"/>
        <d v="2017-01-15T07:43:39"/>
        <d v="2017-01-16T07:48:05"/>
        <d v="2017-01-16T22:28:46"/>
        <d v="2017-01-17T10:32:48"/>
        <d v="2017-01-17T14:51:10"/>
        <d v="2017-01-17T15:17:27"/>
        <d v="2017-01-17T23:56:06"/>
        <d v="2017-01-18T02:53:49"/>
        <d v="2017-01-18T11:17:25"/>
        <d v="2017-01-19T11:39:08"/>
        <d v="2017-01-20T06:49:34"/>
        <d v="2017-01-20T10:03:25"/>
        <d v="2017-01-20T19:26:39"/>
        <d v="2017-01-21T07:01:30"/>
        <d v="2017-01-22T23:43:42"/>
        <d v="2017-01-23T03:50:02"/>
        <d v="2017-01-23T08:25:52"/>
        <d v="2017-01-23T18:25:21"/>
        <d v="2017-01-24T00:51:36"/>
        <d v="2017-01-24T09:14:22"/>
        <d v="2017-01-24T10:05:11"/>
        <d v="2017-01-24T12:23:40"/>
        <d v="2017-01-25T00:51:40"/>
        <d v="2017-01-25T06:58:28"/>
        <d v="2017-01-26T04:01:47"/>
        <d v="2017-01-26T15:18:25"/>
        <d v="2017-01-26T18:03:59"/>
        <d v="2017-01-27T08:05:58"/>
        <d v="2017-01-27T17:37:06"/>
        <d v="2017-01-27T18:05:18"/>
        <d v="2017-01-28T13:44:10"/>
        <d v="2017-01-31T09:24:43"/>
        <d v="2017-01-31T10:02:35"/>
        <d v="2017-01-31T14:19:15"/>
        <d v="2017-01-31T14:51:40"/>
        <d v="2017-01-31T17:57:58"/>
        <d v="2017-01-31T19:45:37"/>
      </sharedItems>
      <extLst>
        <ext xmlns:x15="http://schemas.microsoft.com/office/spreadsheetml/2010/11/main" uri="{4F2E5C28-24EA-4eb8-9CBF-B6C8F9C3D259}">
          <x15:cachedUniqueNames>
            <x15:cachedUniqueName index="0" name="[Range].[Date Created].&amp;[2010-01-14T08:00:49]"/>
            <x15:cachedUniqueName index="1" name="[Range].[Date Created].&amp;[2010-01-16T17:04:52]"/>
            <x15:cachedUniqueName index="2" name="[Range].[Date Created].&amp;[2010-01-20T05:11:47]"/>
            <x15:cachedUniqueName index="3" name="[Range].[Date Created].&amp;[2010-01-26T23:11:47]"/>
            <x15:cachedUniqueName index="4" name="[Range].[Date Created].&amp;[2011-01-12T00:57:08]"/>
            <x15:cachedUniqueName index="5" name="[Range].[Date Created].&amp;[2011-01-12T02:44:38]"/>
            <x15:cachedUniqueName index="6" name="[Range].[Date Created].&amp;[2011-01-12T02:49:21]"/>
            <x15:cachedUniqueName index="7" name="[Range].[Date Created].&amp;[2011-01-14T05:18:49]"/>
            <x15:cachedUniqueName index="8" name="[Range].[Date Created].&amp;[2011-01-20T20:56:41]"/>
            <x15:cachedUniqueName index="9" name="[Range].[Date Created].&amp;[2011-01-21T10:35:13]"/>
            <x15:cachedUniqueName index="10" name="[Range].[Date Created].&amp;[2011-01-21T18:52:34]"/>
            <x15:cachedUniqueName index="11" name="[Range].[Date Created].&amp;[2011-01-21T19:46:49]"/>
            <x15:cachedUniqueName index="12" name="[Range].[Date Created].&amp;[2011-01-24T11:40:10]"/>
            <x15:cachedUniqueName index="13" name="[Range].[Date Created].&amp;[2011-01-24T14:48:47]"/>
            <x15:cachedUniqueName index="14" name="[Range].[Date Created].&amp;[2011-01-25T18:20:30]"/>
            <x15:cachedUniqueName index="15" name="[Range].[Date Created].&amp;[2011-01-26T19:37:10]"/>
            <x15:cachedUniqueName index="16" name="[Range].[Date Created].&amp;[2012-01-01T10:34:51]"/>
            <x15:cachedUniqueName index="17" name="[Range].[Date Created].&amp;[2012-01-03T14:26:13]"/>
            <x15:cachedUniqueName index="18" name="[Range].[Date Created].&amp;[2012-01-10T12:44:04]"/>
            <x15:cachedUniqueName index="19" name="[Range].[Date Created].&amp;[2012-01-12T16:43:03]"/>
            <x15:cachedUniqueName index="20" name="[Range].[Date Created].&amp;[2012-01-12T21:49:26]"/>
            <x15:cachedUniqueName index="21" name="[Range].[Date Created].&amp;[2012-01-13T17:03:51]"/>
            <x15:cachedUniqueName index="22" name="[Range].[Date Created].&amp;[2012-01-15T12:31:08]"/>
            <x15:cachedUniqueName index="23" name="[Range].[Date Created].&amp;[2012-01-16T10:37:15]"/>
            <x15:cachedUniqueName index="24" name="[Range].[Date Created].&amp;[2012-01-17T09:23:31]"/>
            <x15:cachedUniqueName index="25" name="[Range].[Date Created].&amp;[2012-01-17T20:08:55]"/>
            <x15:cachedUniqueName index="26" name="[Range].[Date Created].&amp;[2012-01-18T02:39:27]"/>
            <x15:cachedUniqueName index="27" name="[Range].[Date Created].&amp;[2012-01-18T19:53:15]"/>
            <x15:cachedUniqueName index="28" name="[Range].[Date Created].&amp;[2012-01-19T06:21:47]"/>
            <x15:cachedUniqueName index="29" name="[Range].[Date Created].&amp;[2012-01-19T12:33:46]"/>
            <x15:cachedUniqueName index="30" name="[Range].[Date Created].&amp;[2012-01-25T14:14:45]"/>
            <x15:cachedUniqueName index="31" name="[Range].[Date Created].&amp;[2012-01-25T15:33:58]"/>
            <x15:cachedUniqueName index="32" name="[Range].[Date Created].&amp;[2012-01-25T15:34:02]"/>
            <x15:cachedUniqueName index="33" name="[Range].[Date Created].&amp;[2012-01-26T04:01:39]"/>
            <x15:cachedUniqueName index="34" name="[Range].[Date Created].&amp;[2012-01-26T19:07:21]"/>
            <x15:cachedUniqueName index="35" name="[Range].[Date Created].&amp;[2012-01-28T11:17:03]"/>
            <x15:cachedUniqueName index="36" name="[Range].[Date Created].&amp;[2012-01-29T11:18:34]"/>
            <x15:cachedUniqueName index="37" name="[Range].[Date Created].&amp;[2012-01-29T20:29:58]"/>
            <x15:cachedUniqueName index="38" name="[Range].[Date Created].&amp;[2012-01-30T19:28:50]"/>
            <x15:cachedUniqueName index="39" name="[Range].[Date Created].&amp;[2012-01-31T13:16:58]"/>
            <x15:cachedUniqueName index="40" name="[Range].[Date Created].&amp;[2012-01-31T15:06:15]"/>
            <x15:cachedUniqueName index="41" name="[Range].[Date Created].&amp;[2012-01-31T17:46:14]"/>
            <x15:cachedUniqueName index="42" name="[Range].[Date Created].&amp;[2012-01-31T18:30:39]"/>
            <x15:cachedUniqueName index="43" name="[Range].[Date Created].&amp;[2013-01-01T20:08:59]"/>
            <x15:cachedUniqueName index="44" name="[Range].[Date Created].&amp;[2013-01-02T06:55:27]"/>
            <x15:cachedUniqueName index="45" name="[Range].[Date Created].&amp;[2013-01-02T15:19:25]"/>
            <x15:cachedUniqueName index="46" name="[Range].[Date Created].&amp;[2013-01-02T23:28:00]"/>
            <x15:cachedUniqueName index="47" name="[Range].[Date Created].&amp;[2013-01-07T19:25:52]"/>
            <x15:cachedUniqueName index="48" name="[Range].[Date Created].&amp;[2013-01-08T17:40:01]"/>
            <x15:cachedUniqueName index="49" name="[Range].[Date Created].&amp;[2013-01-14T11:29:28]"/>
            <x15:cachedUniqueName index="50" name="[Range].[Date Created].&amp;[2013-01-14T17:37:49]"/>
            <x15:cachedUniqueName index="51" name="[Range].[Date Created].&amp;[2013-01-15T18:59:29]"/>
            <x15:cachedUniqueName index="52" name="[Range].[Date Created].&amp;[2013-01-16T09:21:49]"/>
            <x15:cachedUniqueName index="53" name="[Range].[Date Created].&amp;[2013-01-17T10:52:38]"/>
            <x15:cachedUniqueName index="54" name="[Range].[Date Created].&amp;[2013-01-24T07:14:21]"/>
            <x15:cachedUniqueName index="55" name="[Range].[Date Created].&amp;[2013-01-25T04:09:15]"/>
            <x15:cachedUniqueName index="56" name="[Range].[Date Created].&amp;[2013-01-25T14:02:26]"/>
            <x15:cachedUniqueName index="57" name="[Range].[Date Created].&amp;[2013-01-25T16:04:32]"/>
            <x15:cachedUniqueName index="58" name="[Range].[Date Created].&amp;[2013-01-27T10:42:15]"/>
            <x15:cachedUniqueName index="59" name="[Range].[Date Created].&amp;[2013-01-28T20:03:23]"/>
            <x15:cachedUniqueName index="60" name="[Range].[Date Created].&amp;[2013-01-29T09:15:15]"/>
            <x15:cachedUniqueName index="61" name="[Range].[Date Created].&amp;[2013-01-30T13:01:51]"/>
            <x15:cachedUniqueName index="62" name="[Range].[Date Created].&amp;[2013-01-30T14:59:48]"/>
            <x15:cachedUniqueName index="63" name="[Range].[Date Created].&amp;[2013-01-30T18:05:37]"/>
            <x15:cachedUniqueName index="64" name="[Range].[Date Created].&amp;[2013-01-31T14:25:29]"/>
            <x15:cachedUniqueName index="65" name="[Range].[Date Created].&amp;[2014-01-02T19:07:25]"/>
            <x15:cachedUniqueName index="66" name="[Range].[Date Created].&amp;[2014-01-03T13:02:06]"/>
            <x15:cachedUniqueName index="67" name="[Range].[Date Created].&amp;[2014-01-04T06:41:32]"/>
            <x15:cachedUniqueName index="68" name="[Range].[Date Created].&amp;[2014-01-06T14:58:17]"/>
            <x15:cachedUniqueName index="69" name="[Range].[Date Created].&amp;[2014-01-06T15:48:53]"/>
            <x15:cachedUniqueName index="70" name="[Range].[Date Created].&amp;[2014-01-07T10:04:22]"/>
            <x15:cachedUniqueName index="71" name="[Range].[Date Created].&amp;[2014-01-07T14:00:48]"/>
            <x15:cachedUniqueName index="72" name="[Range].[Date Created].&amp;[2014-01-08T10:10:27]"/>
            <x15:cachedUniqueName index="73" name="[Range].[Date Created].&amp;[2014-01-09T04:30:31]"/>
            <x15:cachedUniqueName index="74" name="[Range].[Date Created].&amp;[2014-01-10T19:21:41]"/>
            <x15:cachedUniqueName index="75" name="[Range].[Date Created].&amp;[2014-01-13T12:49:11]"/>
            <x15:cachedUniqueName index="76" name="[Range].[Date Created].&amp;[2014-01-15T17:43:20]"/>
            <x15:cachedUniqueName index="77" name="[Range].[Date Created].&amp;[2014-01-16T12:01:24]"/>
            <x15:cachedUniqueName index="78" name="[Range].[Date Created].&amp;[2014-01-17T13:18:12]"/>
            <x15:cachedUniqueName index="79" name="[Range].[Date Created].&amp;[2014-01-18T17:10:17]"/>
            <x15:cachedUniqueName index="80" name="[Range].[Date Created].&amp;[2014-01-18T18:38:31]"/>
            <x15:cachedUniqueName index="81" name="[Range].[Date Created].&amp;[2014-01-21T12:00:17]"/>
            <x15:cachedUniqueName index="82" name="[Range].[Date Created].&amp;[2014-01-21T14:01:17]"/>
            <x15:cachedUniqueName index="83" name="[Range].[Date Created].&amp;[2014-01-22T04:08:42]"/>
            <x15:cachedUniqueName index="84" name="[Range].[Date Created].&amp;[2014-01-22T20:08:24]"/>
            <x15:cachedUniqueName index="85" name="[Range].[Date Created].&amp;[2014-01-23T15:31:11]"/>
            <x15:cachedUniqueName index="86" name="[Range].[Date Created].&amp;[2014-01-24T07:00:57]"/>
            <x15:cachedUniqueName index="87" name="[Range].[Date Created].&amp;[2014-01-24T08:39:51]"/>
            <x15:cachedUniqueName index="88" name="[Range].[Date Created].&amp;[2014-01-24T13:43:38]"/>
            <x15:cachedUniqueName index="89" name="[Range].[Date Created].&amp;[2014-01-25T11:25:07]"/>
            <x15:cachedUniqueName index="90" name="[Range].[Date Created].&amp;[2014-01-27T15:13:40]"/>
            <x15:cachedUniqueName index="91" name="[Range].[Date Created].&amp;[2014-01-27T17:11:35]"/>
            <x15:cachedUniqueName index="92" name="[Range].[Date Created].&amp;[2014-01-28T01:36:27]"/>
            <x15:cachedUniqueName index="93" name="[Range].[Date Created].&amp;[2014-01-28T14:45:32]"/>
            <x15:cachedUniqueName index="94" name="[Range].[Date Created].&amp;[2014-01-29T09:33:19]"/>
            <x15:cachedUniqueName index="95" name="[Range].[Date Created].&amp;[2015-01-01T00:59:59]"/>
            <x15:cachedUniqueName index="96" name="[Range].[Date Created].&amp;[2015-01-01T19:31:47]"/>
            <x15:cachedUniqueName index="97" name="[Range].[Date Created].&amp;[2015-01-02T16:48:31]"/>
            <x15:cachedUniqueName index="98" name="[Range].[Date Created].&amp;[2015-01-02T19:23:42]"/>
            <x15:cachedUniqueName index="99" name="[Range].[Date Created].&amp;[2015-01-03T13:55:42]"/>
            <x15:cachedUniqueName index="100" name="[Range].[Date Created].&amp;[2015-01-05T06:50:18]"/>
            <x15:cachedUniqueName index="101" name="[Range].[Date Created].&amp;[2015-01-05T10:22:29]"/>
            <x15:cachedUniqueName index="102" name="[Range].[Date Created].&amp;[2015-01-05T14:36:46]"/>
            <x15:cachedUniqueName index="103" name="[Range].[Date Created].&amp;[2015-01-05T18:22:29]"/>
            <x15:cachedUniqueName index="104" name="[Range].[Date Created].&amp;[2015-01-06T11:11:18]"/>
            <x15:cachedUniqueName index="105" name="[Range].[Date Created].&amp;[2015-01-06T14:44:01]"/>
            <x15:cachedUniqueName index="106" name="[Range].[Date Created].&amp;[2015-01-06T18:14:16]"/>
            <x15:cachedUniqueName index="107" name="[Range].[Date Created].&amp;[2015-01-06T23:51:43]"/>
            <x15:cachedUniqueName index="108" name="[Range].[Date Created].&amp;[2015-01-07T08:13:42]"/>
            <x15:cachedUniqueName index="109" name="[Range].[Date Created].&amp;[2015-01-07T10:04:31]"/>
            <x15:cachedUniqueName index="110" name="[Range].[Date Created].&amp;[2015-01-07T17:13:21]"/>
            <x15:cachedUniqueName index="111" name="[Range].[Date Created].&amp;[2015-01-08T13:26:21]"/>
            <x15:cachedUniqueName index="112" name="[Range].[Date Created].&amp;[2015-01-08T20:25:00]"/>
            <x15:cachedUniqueName index="113" name="[Range].[Date Created].&amp;[2015-01-08T22:39:39]"/>
            <x15:cachedUniqueName index="114" name="[Range].[Date Created].&amp;[2015-01-09T05:11:17]"/>
            <x15:cachedUniqueName index="115" name="[Range].[Date Created].&amp;[2015-01-09T16:58:29]"/>
            <x15:cachedUniqueName index="116" name="[Range].[Date Created].&amp;[2015-01-10T14:58:33]"/>
            <x15:cachedUniqueName index="117" name="[Range].[Date Created].&amp;[2015-01-11T20:12:39]"/>
            <x15:cachedUniqueName index="118" name="[Range].[Date Created].&amp;[2015-01-11T21:53:41]"/>
            <x15:cachedUniqueName index="119" name="[Range].[Date Created].&amp;[2015-01-12T10:23:40]"/>
            <x15:cachedUniqueName index="120" name="[Range].[Date Created].&amp;[2015-01-12T11:57:37]"/>
            <x15:cachedUniqueName index="121" name="[Range].[Date Created].&amp;[2015-01-12T14:12:18]"/>
            <x15:cachedUniqueName index="122" name="[Range].[Date Created].&amp;[2015-01-12T14:58:45]"/>
            <x15:cachedUniqueName index="123" name="[Range].[Date Created].&amp;[2015-01-12T17:31:43]"/>
            <x15:cachedUniqueName index="124" name="[Range].[Date Created].&amp;[2015-01-12T18:33:28]"/>
            <x15:cachedUniqueName index="125" name="[Range].[Date Created].&amp;[2015-01-13T09:15:42]"/>
            <x15:cachedUniqueName index="126" name="[Range].[Date Created].&amp;[2015-01-13T15:14:20]"/>
            <x15:cachedUniqueName index="127" name="[Range].[Date Created].&amp;[2015-01-13T16:07:51]"/>
            <x15:cachedUniqueName index="128" name="[Range].[Date Created].&amp;[2015-01-13T16:46:34]"/>
            <x15:cachedUniqueName index="129" name="[Range].[Date Created].&amp;[2015-01-13T17:15:29]"/>
            <x15:cachedUniqueName index="130" name="[Range].[Date Created].&amp;[2015-01-13T18:13:07]"/>
            <x15:cachedUniqueName index="131" name="[Range].[Date Created].&amp;[2015-01-13T20:43:02]"/>
            <x15:cachedUniqueName index="132" name="[Range].[Date Created].&amp;[2015-01-14T11:14:44]"/>
            <x15:cachedUniqueName index="133" name="[Range].[Date Created].&amp;[2015-01-14T17:34:19]"/>
            <x15:cachedUniqueName index="134" name="[Range].[Date Created].&amp;[2015-01-14T17:35:54]"/>
            <x15:cachedUniqueName index="135" name="[Range].[Date Created].&amp;[2015-01-14T18:58:02]"/>
            <x15:cachedUniqueName index="136" name="[Range].[Date Created].&amp;[2015-01-15T09:09:51]"/>
            <x15:cachedUniqueName index="137" name="[Range].[Date Created].&amp;[2015-01-15T11:24:37]"/>
            <x15:cachedUniqueName index="138" name="[Range].[Date Created].&amp;[2015-01-15T12:42:23]"/>
            <x15:cachedUniqueName index="139" name="[Range].[Date Created].&amp;[2015-01-15T13:28:00]"/>
            <x15:cachedUniqueName index="140" name="[Range].[Date Created].&amp;[2015-01-15T18:02:10]"/>
            <x15:cachedUniqueName index="141" name="[Range].[Date Created].&amp;[2015-01-16T09:05:47]"/>
            <x15:cachedUniqueName index="142" name="[Range].[Date Created].&amp;[2015-01-16T11:48:49]"/>
            <x15:cachedUniqueName index="143" name="[Range].[Date Created].&amp;[2015-01-16T13:26:50]"/>
            <x15:cachedUniqueName index="144" name="[Range].[Date Created].&amp;[2015-01-16T14:21:39]"/>
            <x15:cachedUniqueName index="145" name="[Range].[Date Created].&amp;[2015-01-16T15:19:12]"/>
            <x15:cachedUniqueName index="146" name="[Range].[Date Created].&amp;[2015-01-16T15:30:07]"/>
            <x15:cachedUniqueName index="147" name="[Range].[Date Created].&amp;[2015-01-16T22:21:13]"/>
            <x15:cachedUniqueName index="148" name="[Range].[Date Created].&amp;[2015-01-17T02:13:43]"/>
            <x15:cachedUniqueName index="149" name="[Range].[Date Created].&amp;[2015-01-17T13:48:03]"/>
            <x15:cachedUniqueName index="150" name="[Range].[Date Created].&amp;[2015-01-17T14:58:29]"/>
            <x15:cachedUniqueName index="151" name="[Range].[Date Created].&amp;[2015-01-17T19:08:47]"/>
            <x15:cachedUniqueName index="152" name="[Range].[Date Created].&amp;[2015-01-17T20:40:47]"/>
            <x15:cachedUniqueName index="153" name="[Range].[Date Created].&amp;[2015-01-18T10:52:36]"/>
            <x15:cachedUniqueName index="154" name="[Range].[Date Created].&amp;[2015-01-18T22:26:31]"/>
            <x15:cachedUniqueName index="155" name="[Range].[Date Created].&amp;[2015-01-19T10:14:22]"/>
            <x15:cachedUniqueName index="156" name="[Range].[Date Created].&amp;[2015-01-19T14:38:49]"/>
            <x15:cachedUniqueName index="157" name="[Range].[Date Created].&amp;[2015-01-20T11:52:10]"/>
            <x15:cachedUniqueName index="158" name="[Range].[Date Created].&amp;[2015-01-20T15:45:48]"/>
            <x15:cachedUniqueName index="159" name="[Range].[Date Created].&amp;[2015-01-20T16:19:43]"/>
            <x15:cachedUniqueName index="160" name="[Range].[Date Created].&amp;[2015-01-20T22:57:17]"/>
            <x15:cachedUniqueName index="161" name="[Range].[Date Created].&amp;[2015-01-21T03:34:13]"/>
            <x15:cachedUniqueName index="162" name="[Range].[Date Created].&amp;[2015-01-21T10:18:38]"/>
            <x15:cachedUniqueName index="163" name="[Range].[Date Created].&amp;[2015-01-21T23:13:42]"/>
            <x15:cachedUniqueName index="164" name="[Range].[Date Created].&amp;[2015-01-22T03:53:50]"/>
            <x15:cachedUniqueName index="165" name="[Range].[Date Created].&amp;[2015-01-22T09:31:17]"/>
            <x15:cachedUniqueName index="166" name="[Range].[Date Created].&amp;[2015-01-22T11:29:56]"/>
            <x15:cachedUniqueName index="167" name="[Range].[Date Created].&amp;[2015-01-22T16:08:54]"/>
            <x15:cachedUniqueName index="168" name="[Range].[Date Created].&amp;[2015-01-22T17:05:25]"/>
            <x15:cachedUniqueName index="169" name="[Range].[Date Created].&amp;[2015-01-22T17:11:58]"/>
            <x15:cachedUniqueName index="170" name="[Range].[Date Created].&amp;[2015-01-22T20:21:47]"/>
            <x15:cachedUniqueName index="171" name="[Range].[Date Created].&amp;[2015-01-22T22:18:58]"/>
            <x15:cachedUniqueName index="172" name="[Range].[Date Created].&amp;[2015-01-23T03:29:23]"/>
            <x15:cachedUniqueName index="173" name="[Range].[Date Created].&amp;[2015-01-23T14:59:14]"/>
            <x15:cachedUniqueName index="174" name="[Range].[Date Created].&amp;[2015-01-23T15:09:13]"/>
            <x15:cachedUniqueName index="175" name="[Range].[Date Created].&amp;[2015-01-23T15:34:04]"/>
            <x15:cachedUniqueName index="176" name="[Range].[Date Created].&amp;[2015-01-23T21:51:10]"/>
            <x15:cachedUniqueName index="177" name="[Range].[Date Created].&amp;[2015-01-24T06:55:03]"/>
            <x15:cachedUniqueName index="178" name="[Range].[Date Created].&amp;[2015-01-24T20:42:42]"/>
            <x15:cachedUniqueName index="179" name="[Range].[Date Created].&amp;[2015-01-24T22:15:40]"/>
            <x15:cachedUniqueName index="180" name="[Range].[Date Created].&amp;[2015-01-25T16:47:19]"/>
            <x15:cachedUniqueName index="181" name="[Range].[Date Created].&amp;[2015-01-26T19:16:12]"/>
            <x15:cachedUniqueName index="182" name="[Range].[Date Created].&amp;[2015-01-26T22:19:55]"/>
            <x15:cachedUniqueName index="183" name="[Range].[Date Created].&amp;[2015-01-27T03:41:33]"/>
            <x15:cachedUniqueName index="184" name="[Range].[Date Created].&amp;[2015-01-27T06:19:12]"/>
            <x15:cachedUniqueName index="185" name="[Range].[Date Created].&amp;[2015-01-27T10:09:41]"/>
            <x15:cachedUniqueName index="186" name="[Range].[Date Created].&amp;[2015-01-27T11:00:20]"/>
            <x15:cachedUniqueName index="187" name="[Range].[Date Created].&amp;[2015-01-27T13:28:38]"/>
            <x15:cachedUniqueName index="188" name="[Range].[Date Created].&amp;[2015-01-27T15:00:22]"/>
            <x15:cachedUniqueName index="189" name="[Range].[Date Created].&amp;[2015-01-27T15:06:04]"/>
            <x15:cachedUniqueName index="190" name="[Range].[Date Created].&amp;[2015-01-27T16:13:54]"/>
            <x15:cachedUniqueName index="191" name="[Range].[Date Created].&amp;[2015-01-27T17:17:09]"/>
            <x15:cachedUniqueName index="192" name="[Range].[Date Created].&amp;[2015-01-27T18:09:48]"/>
            <x15:cachedUniqueName index="193" name="[Range].[Date Created].&amp;[2015-01-27T23:02:41]"/>
            <x15:cachedUniqueName index="194" name="[Range].[Date Created].&amp;[2015-01-28T01:00:18]"/>
            <x15:cachedUniqueName index="195" name="[Range].[Date Created].&amp;[2015-01-28T07:14:45]"/>
            <x15:cachedUniqueName index="196" name="[Range].[Date Created].&amp;[2015-01-28T11:37:59]"/>
            <x15:cachedUniqueName index="197" name="[Range].[Date Created].&amp;[2015-01-28T12:11:15]"/>
            <x15:cachedUniqueName index="198" name="[Range].[Date Created].&amp;[2015-01-28T14:49:06]"/>
            <x15:cachedUniqueName index="199" name="[Range].[Date Created].&amp;[2015-01-28T19:01:34]"/>
            <x15:cachedUniqueName index="200" name="[Range].[Date Created].&amp;[2015-01-29T02:32:16]"/>
            <x15:cachedUniqueName index="201" name="[Range].[Date Created].&amp;[2015-01-29T07:24:20]"/>
            <x15:cachedUniqueName index="202" name="[Range].[Date Created].&amp;[2015-01-29T08:45:08]"/>
            <x15:cachedUniqueName index="203" name="[Range].[Date Created].&amp;[2015-01-29T09:00:59]"/>
            <x15:cachedUniqueName index="204" name="[Range].[Date Created].&amp;[2015-01-29T15:17:35]"/>
            <x15:cachedUniqueName index="205" name="[Range].[Date Created].&amp;[2015-01-30T03:08:41]"/>
            <x15:cachedUniqueName index="206" name="[Range].[Date Created].&amp;[2015-01-30T10:21:16]"/>
            <x15:cachedUniqueName index="207" name="[Range].[Date Created].&amp;[2015-01-30T13:07:20]"/>
            <x15:cachedUniqueName index="208" name="[Range].[Date Created].&amp;[2015-01-30T15:33:49]"/>
            <x15:cachedUniqueName index="209" name="[Range].[Date Created].&amp;[2015-01-30T17:16:41]"/>
            <x15:cachedUniqueName index="210" name="[Range].[Date Created].&amp;[2015-01-30T18:02:35]"/>
            <x15:cachedUniqueName index="211" name="[Range].[Date Created].&amp;[2015-01-30T19:42:05]"/>
            <x15:cachedUniqueName index="212" name="[Range].[Date Created].&amp;[2016-01-01T08:43:28]"/>
            <x15:cachedUniqueName index="213" name="[Range].[Date Created].&amp;[2016-01-01T08:56:03]"/>
            <x15:cachedUniqueName index="214" name="[Range].[Date Created].&amp;[2016-01-01T16:40:37]"/>
            <x15:cachedUniqueName index="215" name="[Range].[Date Created].&amp;[2016-01-02T03:32:15]"/>
            <x15:cachedUniqueName index="216" name="[Range].[Date Created].&amp;[2016-01-02T05:43:33]"/>
            <x15:cachedUniqueName index="217" name="[Range].[Date Created].&amp;[2016-01-02T09:48:43]"/>
            <x15:cachedUniqueName index="218" name="[Range].[Date Created].&amp;[2016-01-02T17:27:15]"/>
            <x15:cachedUniqueName index="219" name="[Range].[Date Created].&amp;[2016-01-03T09:58:48]"/>
            <x15:cachedUniqueName index="220" name="[Range].[Date Created].&amp;[2016-01-03T11:38:00]"/>
            <x15:cachedUniqueName index="221" name="[Range].[Date Created].&amp;[2016-01-04T01:03:17]"/>
            <x15:cachedUniqueName index="222" name="[Range].[Date Created].&amp;[2016-01-04T12:05:53]"/>
            <x15:cachedUniqueName index="223" name="[Range].[Date Created].&amp;[2016-01-04T18:36:10]"/>
            <x15:cachedUniqueName index="224" name="[Range].[Date Created].&amp;[2016-01-05T10:38:10]"/>
            <x15:cachedUniqueName index="225" name="[Range].[Date Created].&amp;[2016-01-05T10:43:19]"/>
            <x15:cachedUniqueName index="226" name="[Range].[Date Created].&amp;[2016-01-05T14:44:56]"/>
            <x15:cachedUniqueName index="227" name="[Range].[Date Created].&amp;[2016-01-05T16:52:10]"/>
            <x15:cachedUniqueName index="228" name="[Range].[Date Created].&amp;[2016-01-05T21:00:53]"/>
            <x15:cachedUniqueName index="229" name="[Range].[Date Created].&amp;[2016-01-05T21:45:35]"/>
            <x15:cachedUniqueName index="230" name="[Range].[Date Created].&amp;[2016-01-06T00:31:22]"/>
            <x15:cachedUniqueName index="231" name="[Range].[Date Created].&amp;[2016-01-06T18:55:31]"/>
            <x15:cachedUniqueName index="232" name="[Range].[Date Created].&amp;[2016-01-07T14:00:34]"/>
            <x15:cachedUniqueName index="233" name="[Range].[Date Created].&amp;[2016-01-08T08:18:51]"/>
            <x15:cachedUniqueName index="234" name="[Range].[Date Created].&amp;[2016-01-08T08:51:09]"/>
            <x15:cachedUniqueName index="235" name="[Range].[Date Created].&amp;[2016-01-08T11:58:00]"/>
            <x15:cachedUniqueName index="236" name="[Range].[Date Created].&amp;[2016-01-09T06:28:49]"/>
            <x15:cachedUniqueName index="237" name="[Range].[Date Created].&amp;[2016-01-10T12:51:38]"/>
            <x15:cachedUniqueName index="238" name="[Range].[Date Created].&amp;[2016-01-11T08:56:54]"/>
            <x15:cachedUniqueName index="239" name="[Range].[Date Created].&amp;[2016-01-11T11:34:01]"/>
            <x15:cachedUniqueName index="240" name="[Range].[Date Created].&amp;[2016-01-11T11:42:44]"/>
            <x15:cachedUniqueName index="241" name="[Range].[Date Created].&amp;[2016-01-11T14:30:11]"/>
            <x15:cachedUniqueName index="242" name="[Range].[Date Created].&amp;[2016-01-11T16:14:13]"/>
            <x15:cachedUniqueName index="243" name="[Range].[Date Created].&amp;[2016-01-11T17:13:36]"/>
            <x15:cachedUniqueName index="244" name="[Range].[Date Created].&amp;[2016-01-12T06:29:44]"/>
            <x15:cachedUniqueName index="245" name="[Range].[Date Created].&amp;[2016-01-12T11:07:27]"/>
            <x15:cachedUniqueName index="246" name="[Range].[Date Created].&amp;[2016-01-12T11:29:03]"/>
            <x15:cachedUniqueName index="247" name="[Range].[Date Created].&amp;[2016-01-12T14:10:22]"/>
            <x15:cachedUniqueName index="248" name="[Range].[Date Created].&amp;[2016-01-12T15:47:27]"/>
            <x15:cachedUniqueName index="249" name="[Range].[Date Created].&amp;[2016-01-12T22:08:24]"/>
            <x15:cachedUniqueName index="250" name="[Range].[Date Created].&amp;[2016-01-12T23:33:11]"/>
            <x15:cachedUniqueName index="251" name="[Range].[Date Created].&amp;[2016-01-13T00:51:57]"/>
            <x15:cachedUniqueName index="252" name="[Range].[Date Created].&amp;[2016-01-13T05:20:45]"/>
            <x15:cachedUniqueName index="253" name="[Range].[Date Created].&amp;[2016-01-13T12:45:44]"/>
            <x15:cachedUniqueName index="254" name="[Range].[Date Created].&amp;[2016-01-13T15:14:20]"/>
            <x15:cachedUniqueName index="255" name="[Range].[Date Created].&amp;[2016-01-13T16:45:24]"/>
            <x15:cachedUniqueName index="256" name="[Range].[Date Created].&amp;[2016-01-14T14:02:06]"/>
            <x15:cachedUniqueName index="257" name="[Range].[Date Created].&amp;[2016-01-14T16:35:13]"/>
            <x15:cachedUniqueName index="258" name="[Range].[Date Created].&amp;[2016-01-14T17:24:57]"/>
            <x15:cachedUniqueName index="259" name="[Range].[Date Created].&amp;[2016-01-14T21:39:31]"/>
            <x15:cachedUniqueName index="260" name="[Range].[Date Created].&amp;[2016-01-15T02:21:51]"/>
            <x15:cachedUniqueName index="261" name="[Range].[Date Created].&amp;[2016-01-15T11:20:32]"/>
            <x15:cachedUniqueName index="262" name="[Range].[Date Created].&amp;[2016-01-18T04:33:48]"/>
            <x15:cachedUniqueName index="263" name="[Range].[Date Created].&amp;[2016-01-18T07:04:39]"/>
            <x15:cachedUniqueName index="264" name="[Range].[Date Created].&amp;[2016-01-18T12:26:38]"/>
            <x15:cachedUniqueName index="265" name="[Range].[Date Created].&amp;[2016-01-19T07:33:09]"/>
            <x15:cachedUniqueName index="266" name="[Range].[Date Created].&amp;[2016-01-19T08:48:09]"/>
            <x15:cachedUniqueName index="267" name="[Range].[Date Created].&amp;[2016-01-19T09:08:17]"/>
            <x15:cachedUniqueName index="268" name="[Range].[Date Created].&amp;[2016-01-19T12:00:27]"/>
            <x15:cachedUniqueName index="269" name="[Range].[Date Created].&amp;[2016-01-19T14:09:29]"/>
            <x15:cachedUniqueName index="270" name="[Range].[Date Created].&amp;[2016-01-20T19:03:49]"/>
            <x15:cachedUniqueName index="271" name="[Range].[Date Created].&amp;[2016-01-20T23:06:37]"/>
            <x15:cachedUniqueName index="272" name="[Range].[Date Created].&amp;[2016-01-21T15:07:47]"/>
            <x15:cachedUniqueName index="273" name="[Range].[Date Created].&amp;[2016-01-22T03:24:17]"/>
            <x15:cachedUniqueName index="274" name="[Range].[Date Created].&amp;[2016-01-22T06:24:25]"/>
            <x15:cachedUniqueName index="275" name="[Range].[Date Created].&amp;[2016-01-22T13:33:07]"/>
            <x15:cachedUniqueName index="276" name="[Range].[Date Created].&amp;[2016-01-22T17:36:37]"/>
            <x15:cachedUniqueName index="277" name="[Range].[Date Created].&amp;[2016-01-24T18:05:09]"/>
            <x15:cachedUniqueName index="278" name="[Range].[Date Created].&amp;[2016-01-25T08:56:16]"/>
            <x15:cachedUniqueName index="279" name="[Range].[Date Created].&amp;[2016-01-25T16:36:40]"/>
            <x15:cachedUniqueName index="280" name="[Range].[Date Created].&amp;[2016-01-26T02:25:01]"/>
            <x15:cachedUniqueName index="281" name="[Range].[Date Created].&amp;[2016-01-26T05:57:14]"/>
            <x15:cachedUniqueName index="282" name="[Range].[Date Created].&amp;[2016-01-26T11:57:16]"/>
            <x15:cachedUniqueName index="283" name="[Range].[Date Created].&amp;[2016-01-27T06:52:12]"/>
            <x15:cachedUniqueName index="284" name="[Range].[Date Created].&amp;[2016-01-27T15:15:27]"/>
            <x15:cachedUniqueName index="285" name="[Range].[Date Created].&amp;[2016-01-27T16:52:52]"/>
            <x15:cachedUniqueName index="286" name="[Range].[Date Created].&amp;[2016-01-27T18:22:17]"/>
            <x15:cachedUniqueName index="287" name="[Range].[Date Created].&amp;[2016-01-28T01:45:36]"/>
            <x15:cachedUniqueName index="288" name="[Range].[Date Created].&amp;[2016-01-28T11:18:30]"/>
            <x15:cachedUniqueName index="289" name="[Range].[Date Created].&amp;[2016-01-28T16:35:43]"/>
            <x15:cachedUniqueName index="290" name="[Range].[Date Created].&amp;[2016-01-28T23:42:12]"/>
            <x15:cachedUniqueName index="291" name="[Range].[Date Created].&amp;[2016-01-29T15:22:56]"/>
            <x15:cachedUniqueName index="292" name="[Range].[Date Created].&amp;[2016-01-30T11:58:40]"/>
            <x15:cachedUniqueName index="293" name="[Range].[Date Created].&amp;[2016-01-30T16:10:58]"/>
            <x15:cachedUniqueName index="294" name="[Range].[Date Created].&amp;[2016-01-30T23:13:59]"/>
            <x15:cachedUniqueName index="295" name="[Range].[Date Created].&amp;[2016-01-31T11:54:32]"/>
            <x15:cachedUniqueName index="296" name="[Range].[Date Created].&amp;[2016-01-31T12:05:14]"/>
            <x15:cachedUniqueName index="297" name="[Range].[Date Created].&amp;[2016-01-31T17:43:06]"/>
            <x15:cachedUniqueName index="298" name="[Range].[Date Created].&amp;[2016-01-31T22:43:06]"/>
            <x15:cachedUniqueName index="299" name="[Range].[Date Created].&amp;[2017-01-01T12:35:22]"/>
            <x15:cachedUniqueName index="300" name="[Range].[Date Created].&amp;[2017-01-01T16:45:31]"/>
            <x15:cachedUniqueName index="301" name="[Range].[Date Created].&amp;[2017-01-02T08:05:19]"/>
            <x15:cachedUniqueName index="302" name="[Range].[Date Created].&amp;[2017-01-02T10:55:59]"/>
            <x15:cachedUniqueName index="303" name="[Range].[Date Created].&amp;[2017-01-02T16:50:36]"/>
            <x15:cachedUniqueName index="304" name="[Range].[Date Created].&amp;[2017-01-03T09:46:01]"/>
            <x15:cachedUniqueName index="305" name="[Range].[Date Created].&amp;[2017-01-03T11:36:49]"/>
            <x15:cachedUniqueName index="306" name="[Range].[Date Created].&amp;[2017-01-05T11:38:55]"/>
            <x15:cachedUniqueName index="307" name="[Range].[Date Created].&amp;[2017-01-05T15:05:30]"/>
            <x15:cachedUniqueName index="308" name="[Range].[Date Created].&amp;[2017-01-06T09:23:31]"/>
            <x15:cachedUniqueName index="309" name="[Range].[Date Created].&amp;[2017-01-06T11:25:39]"/>
            <x15:cachedUniqueName index="310" name="[Range].[Date Created].&amp;[2017-01-06T15:21:40]"/>
            <x15:cachedUniqueName index="311" name="[Range].[Date Created].&amp;[2017-01-07T00:54:57]"/>
            <x15:cachedUniqueName index="312" name="[Range].[Date Created].&amp;[2017-01-07T02:16:47]"/>
            <x15:cachedUniqueName index="313" name="[Range].[Date Created].&amp;[2017-01-07T11:20:30]"/>
            <x15:cachedUniqueName index="314" name="[Range].[Date Created].&amp;[2017-01-09T04:59:05]"/>
            <x15:cachedUniqueName index="315" name="[Range].[Date Created].&amp;[2017-01-09T16:40:35]"/>
            <x15:cachedUniqueName index="316" name="[Range].[Date Created].&amp;[2017-01-09T19:45:19]"/>
            <x15:cachedUniqueName index="317" name="[Range].[Date Created].&amp;[2017-01-10T03:46:17]"/>
            <x15:cachedUniqueName index="318" name="[Range].[Date Created].&amp;[2017-01-10T09:24:21]"/>
            <x15:cachedUniqueName index="319" name="[Range].[Date Created].&amp;[2017-01-10T12:52:15]"/>
            <x15:cachedUniqueName index="320" name="[Range].[Date Created].&amp;[2017-01-10T19:28:18]"/>
            <x15:cachedUniqueName index="321" name="[Range].[Date Created].&amp;[2017-01-10T20:22:14]"/>
            <x15:cachedUniqueName index="322" name="[Range].[Date Created].&amp;[2017-01-10T21:19:05]"/>
            <x15:cachedUniqueName index="323" name="[Range].[Date Created].&amp;[2017-01-11T01:16:58]"/>
            <x15:cachedUniqueName index="324" name="[Range].[Date Created].&amp;[2017-01-11T01:28:53]"/>
            <x15:cachedUniqueName index="325" name="[Range].[Date Created].&amp;[2017-01-11T23:40:05]"/>
            <x15:cachedUniqueName index="326" name="[Range].[Date Created].&amp;[2017-01-12T00:16:10]"/>
            <x15:cachedUniqueName index="327" name="[Range].[Date Created].&amp;[2017-01-12T07:09:38]"/>
            <x15:cachedUniqueName index="328" name="[Range].[Date Created].&amp;[2017-01-13T20:26:00]"/>
            <x15:cachedUniqueName index="329" name="[Range].[Date Created].&amp;[2017-01-15T07:43:39]"/>
            <x15:cachedUniqueName index="330" name="[Range].[Date Created].&amp;[2017-01-16T07:48:05]"/>
            <x15:cachedUniqueName index="331" name="[Range].[Date Created].&amp;[2017-01-16T22:28:46]"/>
            <x15:cachedUniqueName index="332" name="[Range].[Date Created].&amp;[2017-01-17T10:32:48]"/>
            <x15:cachedUniqueName index="333" name="[Range].[Date Created].&amp;[2017-01-17T14:51:10]"/>
            <x15:cachedUniqueName index="334" name="[Range].[Date Created].&amp;[2017-01-17T15:17:27]"/>
            <x15:cachedUniqueName index="335" name="[Range].[Date Created].&amp;[2017-01-17T23:56:06]"/>
            <x15:cachedUniqueName index="336" name="[Range].[Date Created].&amp;[2017-01-18T02:53:49]"/>
            <x15:cachedUniqueName index="337" name="[Range].[Date Created].&amp;[2017-01-18T11:17:25]"/>
            <x15:cachedUniqueName index="338" name="[Range].[Date Created].&amp;[2017-01-19T11:39:08]"/>
            <x15:cachedUniqueName index="339" name="[Range].[Date Created].&amp;[2017-01-20T06:49:34]"/>
            <x15:cachedUniqueName index="340" name="[Range].[Date Created].&amp;[2017-01-20T10:03:25]"/>
            <x15:cachedUniqueName index="341" name="[Range].[Date Created].&amp;[2017-01-20T19:26:39]"/>
            <x15:cachedUniqueName index="342" name="[Range].[Date Created].&amp;[2017-01-21T07:01:30]"/>
            <x15:cachedUniqueName index="343" name="[Range].[Date Created].&amp;[2017-01-22T23:43:42]"/>
            <x15:cachedUniqueName index="344" name="[Range].[Date Created].&amp;[2017-01-23T03:50:02]"/>
            <x15:cachedUniqueName index="345" name="[Range].[Date Created].&amp;[2017-01-23T08:25:52]"/>
            <x15:cachedUniqueName index="346" name="[Range].[Date Created].&amp;[2017-01-23T18:25:21]"/>
            <x15:cachedUniqueName index="347" name="[Range].[Date Created].&amp;[2017-01-24T00:51:36]"/>
            <x15:cachedUniqueName index="348" name="[Range].[Date Created].&amp;[2017-01-24T09:14:22]"/>
            <x15:cachedUniqueName index="349" name="[Range].[Date Created].&amp;[2017-01-24T10:05:11]"/>
            <x15:cachedUniqueName index="350" name="[Range].[Date Created].&amp;[2017-01-24T12:23:40]"/>
            <x15:cachedUniqueName index="351" name="[Range].[Date Created].&amp;[2017-01-25T00:51:40]"/>
            <x15:cachedUniqueName index="352" name="[Range].[Date Created].&amp;[2017-01-25T06:58:28]"/>
            <x15:cachedUniqueName index="353" name="[Range].[Date Created].&amp;[2017-01-26T04:01:47]"/>
            <x15:cachedUniqueName index="354" name="[Range].[Date Created].&amp;[2017-01-26T15:18:25]"/>
            <x15:cachedUniqueName index="355" name="[Range].[Date Created].&amp;[2017-01-26T18:03:59]"/>
            <x15:cachedUniqueName index="356" name="[Range].[Date Created].&amp;[2017-01-27T08:05:58]"/>
            <x15:cachedUniqueName index="357" name="[Range].[Date Created].&amp;[2017-01-27T17:37:06]"/>
            <x15:cachedUniqueName index="358" name="[Range].[Date Created].&amp;[2017-01-27T18:05:18]"/>
            <x15:cachedUniqueName index="359" name="[Range].[Date Created].&amp;[2017-01-28T13:44:10]"/>
            <x15:cachedUniqueName index="360" name="[Range].[Date Created].&amp;[2017-01-31T09:24:43]"/>
            <x15:cachedUniqueName index="361" name="[Range].[Date Created].&amp;[2017-01-31T10:02:35]"/>
            <x15:cachedUniqueName index="362" name="[Range].[Date Created].&amp;[2017-01-31T14:19:15]"/>
            <x15:cachedUniqueName index="363" name="[Range].[Date Created].&amp;[2017-01-31T14:51:40]"/>
            <x15:cachedUniqueName index="364" name="[Range].[Date Created].&amp;[2017-01-31T17:57:58]"/>
            <x15:cachedUniqueName index="365" name="[Range].[Date Created].&amp;[2017-01-31T19:45:37]"/>
          </x15:cachedUniqueNames>
        </ext>
      </extLst>
    </cacheField>
    <cacheField name="[Measures].[Count of state]" caption="Count of state" numFmtId="0" hierarchy="25" level="32767"/>
    <cacheField name="[Range].[Category].[Category]" caption="Category" numFmtId="0" hierarchy="3" level="1">
      <sharedItems containsSemiMixedTypes="0" containsNonDate="0" containsString="0"/>
    </cacheField>
    <cacheField name="[Range].[Date Created (Month)].[Date Created (Month)]" caption="Date Created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(Year)].[Date Created (Year)]" caption="Date Created (Year)" numFmtId="0" hierarchy="9" level="1">
      <sharedItems containsSemiMixedTypes="0" containsNonDate="0" containsString="0"/>
    </cacheField>
  </cacheFields>
  <cacheHierarchies count="2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]" caption="Date Created" attribute="1" time="1" defaultMemberUniqueName="[Range].[Date Created].[All]" allUniqueName="[Range].[Date Created].[All]" dimensionUniqueName="[Range]" displayFolder="" count="2" memberValueDatatype="7" unbalanced="0">
      <fieldsUsage count="2">
        <fieldUsage x="-1"/>
        <fieldUsage x="1"/>
      </fieldsUsage>
    </cacheHierarchy>
    <cacheHierarchy uniqueName="[Range].[Date Created (Month)]" caption="Date Created (Month)" attribute="1" defaultMemberUniqueName="[Range].[Date Created (Month)].[All]" allUniqueName="[Range].[Date Created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(Year)]" caption="Date Created (Year)" attribute="1" defaultMemberUniqueName="[Range].[Date Created (Year)].[All]" allUniqueName="[Range].[Date Created (Yea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Ended]" caption="Date Ended" attribute="1" time="1" defaultMemberUniqueName="[Range].[Date Ended].[All]" allUniqueName="[Range].[Date Ended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(Month Index)]" caption="Date Created (Month Index)" attribute="1" defaultMemberUniqueName="[Range].[Date Created (Month Index)].[All]" allUniqueName="[Range].[Date Created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atrick Hreha" refreshedDate="43593.772007870371" createdVersion="6" refreshedVersion="6" minRefreshableVersion="3" recordCount="4115" xr:uid="{00000000-000A-0000-FFFF-FFFF0900000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Ended" numFmtId="0">
      <sharedItems containsNonDate="0" containsDate="1" containsString="0" containsBlank="1" minDate="2009-08-10T14:26:00" maxDate="2017-05-03T14:12:00"/>
    </cacheField>
    <cacheField name="Date Created" numFmtId="0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2T22:00:00"/>
    <d v="2015-06-21T19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09:24:43"/>
    <d v="2017-01-31T09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1:51:23"/>
    <d v="2016-02-05T11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07:21:47"/>
    <d v="2014-07-08T07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15:01:19"/>
    <d v="2015-11-19T15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0:35:00"/>
    <d v="2016-07-12T17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3T20:44:10"/>
    <d v="2014-06-03T20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4T20:07:47"/>
    <d v="2016-05-25T20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16:00:00"/>
    <d v="2016-04-08T17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6T21:29:04"/>
    <d v="2016-03-17T21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4T20:37:59"/>
    <d v="2014-05-20T20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1T22:00:00"/>
    <d v="2016-07-21T13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5T22:00:00"/>
    <d v="2014-06-01T12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15:27:00"/>
    <d v="2016-05-18T11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08:59:00"/>
    <d v="2014-06-17T19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15:14:00"/>
    <d v="2015-09-09T04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0:30:00"/>
    <d v="2014-05-01T14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3:33:42"/>
    <d v="2014-10-05T12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08:00:56"/>
    <d v="2014-08-18T08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4:35:34"/>
    <d v="2015-06-20T14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3:11:52"/>
    <d v="2015-07-15T13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0:03:09"/>
    <d v="2014-08-27T10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2:59:00"/>
    <d v="2014-12-16T16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0:20:00"/>
    <d v="2015-04-03T13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4:39:00"/>
    <d v="2015-08-13T14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8T19:36:01"/>
    <d v="2015-11-09T19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07:22:24"/>
    <d v="2014-07-08T07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5T23:57:13"/>
    <d v="2014-10-16T22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18:08:04"/>
    <d v="2015-11-16T18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1:09:28"/>
    <d v="2014-06-22T11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2:01:55"/>
    <d v="2014-07-22T02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4:00:34"/>
    <d v="2016-01-07T14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2T22:59:00"/>
    <d v="2016-04-01T10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1:51:41"/>
    <d v="2015-10-09T10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2:43:21"/>
    <d v="2014-07-21T02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7T19:00:00"/>
    <d v="2015-04-04T02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1:22:05"/>
    <d v="2015-03-05T02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1:37:59"/>
    <d v="2015-01-28T11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0T20:22:24"/>
    <d v="2013-04-10T20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17:59:00"/>
    <d v="2014-04-24T20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8T23:00:00"/>
    <d v="2014-05-30T00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08:39:14"/>
    <d v="2014-09-05T08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0:20:26"/>
    <d v="2014-11-28T10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2T19:00:00"/>
    <d v="2014-06-12T13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6T21:22:17"/>
    <d v="2014-08-22T21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09:58:27"/>
    <d v="2016-03-28T09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18:09:34"/>
    <d v="2015-11-15T18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15:40:07"/>
    <d v="2014-10-20T14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07:00:00"/>
    <d v="2015-01-29T07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3T23:14:05"/>
    <d v="2015-09-23T23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2:00:00"/>
    <d v="2014-12-22T13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17:17:17"/>
    <d v="2015-07-11T17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1:50:46"/>
    <d v="2014-06-17T11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17:00:00"/>
    <d v="2014-03-21T08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2:07:01"/>
    <d v="2015-11-25T12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18:15:16"/>
    <d v="2016-05-06T18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1:00:00"/>
    <d v="2015-05-25T08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4:59:22"/>
    <d v="2015-03-26T14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3:52:52"/>
    <d v="2014-10-20T12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16:00:00"/>
    <d v="2015-08-14T00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2T19:00:00"/>
    <d v="2014-03-03T16:38:3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4:32:37"/>
    <d v="2013-05-15T14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4:11:18"/>
    <d v="2013-02-06T14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7T23:59:00"/>
    <d v="2013-12-04T16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7T19:26:21"/>
    <d v="2013-06-07T19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0:59:00"/>
    <d v="2014-07-15T14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15:23:40"/>
    <d v="2016-06-18T15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09:00:04"/>
    <d v="2012-06-15T09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08:39:51"/>
    <d v="2014-01-24T08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1:59:00"/>
    <d v="2011-08-30T23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16:30:45"/>
    <d v="2011-07-06T16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1:30:57"/>
    <d v="2012-03-29T01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4T19:00:00"/>
    <d v="2012-10-25T19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2T22:59:00"/>
    <d v="2011-02-13T13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06:41:35"/>
    <d v="2015-12-22T06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0:01:12"/>
    <d v="2013-03-24T00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2:35:58"/>
    <d v="2011-10-28T11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0T21:59:00"/>
    <d v="2012-03-28T22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2:32:01"/>
    <d v="2016-08-22T12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3:38:13"/>
    <d v="2014-03-26T13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09T21:00:56"/>
    <d v="2013-11-04T21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3T22:02:00"/>
    <d v="2012-07-09T22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4:41:01"/>
    <d v="2011-09-09T14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06:30:00"/>
    <d v="2015-02-07T09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3:11:26"/>
    <d v="2011-04-15T13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2T22:00:37"/>
    <d v="2011-08-23T22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09:20:45"/>
    <d v="2015-10-14T08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2T20:41:00"/>
    <d v="2010-05-24T07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0:48:51"/>
    <d v="2014-05-27T10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3:03:12"/>
    <d v="2013-05-08T13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2:08:19"/>
    <d v="2011-06-12T02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4:39:24"/>
    <d v="2011-03-17T04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3:00:00"/>
    <d v="2016-12-16T23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16:00:00"/>
    <d v="2012-06-05T15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2:13:42"/>
    <d v="2014-03-18T12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5T19:07:21"/>
    <d v="2012-01-26T19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7-31T22:00:00"/>
    <d v="2010-05-26T10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1T22:14:42"/>
    <d v="2011-06-11T22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18:30:00"/>
    <d v="2012-11-01T14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16:39:59"/>
    <d v="2013-12-23T16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4:04:46"/>
    <d v="2012-10-15T13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3:38:30"/>
    <d v="2012-12-31T13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2T22:08:53"/>
    <d v="2010-11-22T22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4:20:30"/>
    <d v="2014-02-12T14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2T20:00:00"/>
    <d v="2011-03-10T11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3T19:00:00"/>
    <d v="2016-04-25T12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4-02T13:38:21"/>
    <d v="2012-03-19T13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18:34:47"/>
    <d v="2011-04-02T18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09:42:50"/>
    <d v="2013-04-01T09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5T19:37:10"/>
    <d v="2011-01-26T19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0:59:00"/>
    <d v="2013-10-10T17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2:59:47"/>
    <d v="2015-05-01T02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2T21:00:00"/>
    <d v="2014-03-19T20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0:00:00"/>
    <d v="2011-07-29T13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1:34:48"/>
    <d v="2011-11-14T01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2:44:04"/>
    <d v="2012-01-10T12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05:55:55"/>
    <d v="2011-02-21T06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4:00:00"/>
    <d v="2010-03-11T15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8T20:17:16"/>
    <d v="2011-06-28T20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18:00:00"/>
    <d v="2011-07-14T20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2T20:11:47"/>
    <d v="2016-09-02T20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05:16:00"/>
    <d v="2015-04-02T11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05:21:47"/>
    <d v="2016-08-11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17:00:00"/>
    <d v="2014-09-22T13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17:17:22"/>
    <d v="2015-04-20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18:51:20"/>
    <d v="2016-12-05T18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0T21:00:00"/>
    <d v="2015-05-11T09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08:59:01"/>
    <d v="2015-03-04T09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0:28:13"/>
    <d v="2016-09-15T00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17:29:43"/>
    <d v="2014-08-31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15:16:00"/>
    <d v="2014-05-19T16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d v="2016-07-05T19:00:00"/>
    <d v="2016-06-20T15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15:30:07"/>
    <d v="2014-09-23T14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2:31:00"/>
    <d v="2016-05-01T14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2:00:00"/>
    <d v="2015-08-05T16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4:00:00"/>
    <d v="2014-05-29T04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05:16:00"/>
    <d v="2015-04-02T04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08:46:33"/>
    <d v="2015-08-23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31T23:59:00"/>
    <d v="2015-07-01T01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17:06:12"/>
    <d v="2015-07-02T17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19T22:45:32"/>
    <d v="2015-02-17T2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0T22:40:23"/>
    <d v="2015-04-15T22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17:26:18"/>
    <d v="2014-10-26T16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0:55:00"/>
    <d v="2016-07-07T20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2:17:52"/>
    <d v="2015-02-12T13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08:00:52"/>
    <d v="2015-07-15T08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7T19:23:18"/>
    <d v="2016-11-18T19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3:18:00"/>
    <d v="2014-11-26T13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1:45:36"/>
    <d v="2016-01-28T01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3:00:00"/>
    <d v="2014-11-24T23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5T22:53:02"/>
    <d v="2015-03-26T22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08:13:11"/>
    <d v="2015-04-19T08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2T20:51:40"/>
    <d v="2014-08-23T20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0:04:04"/>
    <d v="2014-10-21T09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08:08:15"/>
    <d v="2015-04-21T08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08:25:35"/>
    <d v="2015-06-13T08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2T21:59:56"/>
    <d v="2014-06-03T21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16:52:52"/>
    <d v="2016-01-27T16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1T20:50:28"/>
    <d v="2014-09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05:25:45"/>
    <d v="2016-05-24T05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16:54:51"/>
    <d v="2015-06-16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1:29:55"/>
    <d v="2014-06-02T11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18:42:00"/>
    <d v="2014-07-14T22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9-30T19:00:00"/>
    <d v="2015-08-27T18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3:18:21"/>
    <d v="2014-07-21T13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0:48:44"/>
    <d v="2015-12-13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5T20:49:22"/>
    <d v="2016-12-16T20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17:15:35"/>
    <d v="2015-06-05T17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4:02:50"/>
    <d v="2015-02-17T15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07:07:39"/>
    <d v="2014-09-18T07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0:28:00"/>
    <d v="2015-07-31T18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1T23:20:14"/>
    <d v="2016-06-12T23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3:28:43"/>
    <d v="2015-02-12T04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08:45:08"/>
    <d v="2015-01-29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3:12:56"/>
    <d v="2015-03-09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3:40:11"/>
    <d v="2014-08-04T13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4:46:39"/>
    <d v="2015-07-06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3T19:08:46"/>
    <d v="2015-03-06T2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18:55:45"/>
    <d v="2015-10-27T17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3T20:55:55"/>
    <d v="2016-02-02T20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4:00:00"/>
    <d v="2015-03-04T18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2:48:15"/>
    <d v="2015-05-23T12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6T19:17:12"/>
    <d v="2016-12-07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1-26T15:26:50"/>
    <d v="2014-10-27T14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8-31T22:59:00"/>
    <d v="2014-07-05T13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8-18T16:52:19"/>
    <d v="2016-07-19T16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15:00:00"/>
    <d v="2017-02-01T14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1:59:00"/>
    <d v="2015-06-27T00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4T23:23:35"/>
    <d v="2014-08-05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1:34:37"/>
    <d v="2016-07-05T11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16T10:37:26"/>
    <d v="2016-06-06T10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05:35:38"/>
    <d v="2015-08-23T05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4:00:32"/>
    <d v="2014-09-17T14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18:26:06"/>
    <d v="2014-09-29T17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18:55:31"/>
    <d v="2016-01-06T18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1:05:32"/>
    <d v="2015-05-11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16:00:00"/>
    <d v="2015-09-12T08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16:00:00"/>
    <d v="2017-01-06T15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4:12:02"/>
    <d v="2014-09-05T04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31T21:58:22"/>
    <d v="2016-08-0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4T21:00:03"/>
    <d v="2014-08-15T21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4:38:49"/>
    <d v="2015-01-19T14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10-08T15:59:00"/>
    <d v="2015-09-08T17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15:21:04"/>
    <d v="2014-11-30T15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09:00:03"/>
    <d v="2016-07-05T09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0:10:22"/>
    <d v="2015-09-01T10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5T19:06:23"/>
    <d v="2016-07-1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3T23:43:58"/>
    <d v="2014-12-04T23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3:52:47"/>
    <d v="2014-11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17:08:55"/>
    <d v="2015-06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0:00:00"/>
    <d v="2015-09-01T20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8T22:50:17"/>
    <d v="2015-08-19T22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15:08:40"/>
    <d v="2016-02-16T16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09:06:41"/>
    <d v="2015-07-17T09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0:22:29"/>
    <d v="2015-01-05T10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18:59:00"/>
    <d v="2016-01-06T00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17:00:37"/>
    <d v="2015-03-03T18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2-28T10:22:29"/>
    <d v="2014-11-27T10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0:04:49"/>
    <d v="2015-03-16T10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1:59:00"/>
    <d v="2016-02-29T02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15:06:00"/>
    <d v="2015-07-10T10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3-28T14:06:04"/>
    <d v="2015-01-27T15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6T21:39:00"/>
    <d v="2015-01-27T13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1T20:05:00"/>
    <d v="2016-04-21T20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0:38:46"/>
    <d v="2015-05-11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17:04:14"/>
    <d v="2016-03-09T18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4:29:00"/>
    <d v="2015-04-12T10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16:27:21"/>
    <d v="2015-06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1:28:25"/>
    <d v="2015-04-02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17:24:57"/>
    <d v="2016-01-14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3:39:11"/>
    <d v="2015-05-05T13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18:00:51"/>
    <d v="2015-12-03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4:49:06"/>
    <d v="2015-01-28T14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16:52:52"/>
    <d v="2016-08-30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0T19:50:59"/>
    <d v="2015-05-11T19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16:48:17"/>
    <d v="2015-06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4T19:00:00"/>
    <d v="2015-11-12T21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08:51:09"/>
    <d v="2016-01-08T08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4:00:00"/>
    <d v="2016-12-09T18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07:00:00"/>
    <d v="2015-10-19T21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2:00:11"/>
    <d v="2013-03-21T12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1:45:04"/>
    <d v="2014-11-06T11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06:49:50"/>
    <d v="2011-11-15T06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1T20:08:24"/>
    <d v="2014-01-22T20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2:06:00"/>
    <d v="2010-02-04T02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5T20:16:25"/>
    <d v="2012-07-16T20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4:43:25"/>
    <d v="2010-10-29T03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5T22:39:00"/>
    <d v="2010-09-09T09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3:35:09"/>
    <d v="2011-11-23T13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2:40:00"/>
    <d v="2010-06-03T17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08:34:51"/>
    <d v="2013-05-07T08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4:00:00"/>
    <d v="2012-04-14T13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5-31T22:59:00"/>
    <d v="2010-03-29T10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0:37:15"/>
    <d v="2012-01-16T10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6T21:00:00"/>
    <d v="2015-09-16T17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06:38:02"/>
    <d v="2011-02-14T07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3:27:47"/>
    <d v="2013-02-14T13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0:02:42"/>
    <d v="2016-04-19T10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7T20:14:26"/>
    <d v="2011-05-18T20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2:42:49"/>
    <d v="2015-03-09T12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4:59:00"/>
    <d v="2010-06-01T13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09:55:00"/>
    <d v="2012-04-18T16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0:57:08"/>
    <d v="2011-01-12T00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17:54:54"/>
    <d v="2012-08-28T17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09:53:15"/>
    <d v="2012-04-11T09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15:16:00"/>
    <d v="2010-03-30T00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2T22:51:00"/>
    <d v="2010-01-26T23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05:51:39"/>
    <d v="2014-05-26T05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6T23:39:38"/>
    <d v="2011-09-22T22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1T23:43:42"/>
    <d v="2017-01-22T23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4T23:00:00"/>
    <d v="2011-04-04T15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3:00:00"/>
    <d v="2013-12-03T21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3:49:00"/>
    <d v="2010-02-26T16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06:57:46"/>
    <d v="2011-06-03T06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1:59:00"/>
    <d v="2012-03-01T16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09T20:46:06"/>
    <d v="2012-10-10T19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7T19:57:54"/>
    <d v="2012-02-27T2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16:23:39"/>
    <d v="2015-04-23T16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1T19:58:59"/>
    <d v="2012-09-11T19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6T21:01:00"/>
    <d v="2017-01-24T00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09:10:35"/>
    <d v="2014-04-15T09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4:26:00"/>
    <d v="2009-05-16T22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17:00:00"/>
    <d v="2010-01-16T17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31T23:59:00"/>
    <d v="2011-05-12T12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2:43:00"/>
    <d v="2011-12-27T12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3:08:48"/>
    <d v="2013-08-20T13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3:35:24"/>
    <d v="2013-02-08T14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1T23:00:00"/>
    <d v="2012-10-02T01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5T23:03:13"/>
    <d v="2012-05-21T23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05:57:14"/>
    <d v="2013-10-03T05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2:59:00"/>
    <d v="2010-12-14T03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30T19:01:00"/>
    <d v="2013-04-12T13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8T22:59:00"/>
    <d v="2011-09-26T14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1:01:54"/>
    <d v="2014-03-21T11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1:00:00"/>
    <d v="2010-06-13T21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0-31T19:00:00"/>
    <d v="2013-09-01T19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06:24:43"/>
    <d v="2012-08-13T06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4-30T22:59:00"/>
    <d v="2015-03-26T12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16:00:00"/>
    <d v="2014-03-11T06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1:24:20"/>
    <d v="2010-10-18T00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18:02:18"/>
    <d v="2011-03-24T18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1:42:15"/>
    <d v="2013-02-07T12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15:33:58"/>
    <d v="2012-01-25T15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1T20:42:26"/>
    <d v="2012-05-02T20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8-31T21:00:00"/>
    <d v="2012-07-23T21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0:07:29"/>
    <d v="2012-02-09T10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4:05:33"/>
    <d v="2013-02-28T15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2-07T17:40:01"/>
    <d v="2013-01-08T17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1:40:10"/>
    <d v="2011-01-24T11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3:02:14"/>
    <d v="2012-08-13T13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19T21:00:00"/>
    <d v="2011-10-04T23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2:59:00"/>
    <d v="2011-11-21T00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16:03:52"/>
    <d v="2013-03-15T16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0:59:00"/>
    <d v="2010-06-28T00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4:59:48"/>
    <d v="2013-01-30T14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3:32:14"/>
    <d v="2012-07-23T13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0T23:59:00"/>
    <d v="2014-11-07T17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1:14:43"/>
    <d v="2013-11-11T11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18:55:51"/>
    <d v="2013-02-24T19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2:59:00"/>
    <d v="2009-11-06T15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18:00:00"/>
    <d v="2015-11-23T08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06:43:06"/>
    <d v="2016-10-04T05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08:40:48"/>
    <d v="2016-04-13T08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2:59:00"/>
    <d v="2016-11-23T02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0:01:48"/>
    <d v="2015-06-29T10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19T23:30:33"/>
    <d v="2016-11-14T23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17:57:00"/>
    <d v="2017-02-09T02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3:00:00"/>
    <d v="2015-02-23T00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31T23:00:00"/>
    <d v="2015-10-01T17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6T23:00:00"/>
    <d v="2015-10-14T06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6T22:59:00"/>
    <d v="2013-04-15T07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08:57:14"/>
    <d v="2016-05-17T08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3:00:00"/>
    <d v="2015-09-16T11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09:16:31"/>
    <d v="2016-03-08T10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4:00:00"/>
    <d v="2015-04-07T11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17:00:00"/>
    <d v="2015-04-07T12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0:18:38"/>
    <d v="2015-10-14T09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3T21:05:08"/>
    <d v="2015-02-11T2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2T20:00:00"/>
    <d v="2016-07-08T13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3:14:28"/>
    <d v="2015-03-30T13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16:00:00"/>
    <d v="2017-02-06T11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30T22:59:00"/>
    <d v="2014-09-12T16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3:44:25"/>
    <d v="2016-03-30T13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3T22:00:00"/>
    <d v="2014-10-14T12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5-31T21:20:00"/>
    <d v="2015-04-17T18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17:39:50"/>
    <d v="2015-04-20T17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07:00:21"/>
    <d v="2015-09-14T07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07:53:29"/>
    <d v="2015-10-15T06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09:05:16"/>
    <d v="2015-07-22T09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06:58:28"/>
    <d v="2017-01-25T06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0T22:59:00"/>
    <d v="2016-08-03T20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17:09:14"/>
    <d v="2016-02-27T18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7T23:01:08"/>
    <d v="2014-09-07T23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15:00:19"/>
    <d v="2015-10-20T14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3:52:01"/>
    <d v="2016-03-09T14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3:03:14"/>
    <d v="2014-10-31T02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3:16:33"/>
    <d v="2016-02-15T14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0:19:57"/>
    <d v="2015-03-15T00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0:00:00"/>
    <d v="2016-05-17T15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0:12:00"/>
    <d v="2014-10-22T20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2T22:11:00"/>
    <d v="2015-06-08T16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2T20:01:46"/>
    <d v="2014-10-23T19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7T19:00:00"/>
    <d v="2014-07-17T00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4:22:00"/>
    <d v="2010-03-18T12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0T22:59:00"/>
    <d v="2014-05-21T15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09:33:19"/>
    <d v="2014-01-29T09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4:01:58"/>
    <d v="2012-04-20T14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4-30T23:59:00"/>
    <d v="2013-03-22T08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08:32:02"/>
    <d v="2015-02-08T09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08:14:29"/>
    <d v="2011-12-16T08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4:05:00"/>
    <d v="2016-12-07T14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3:25:39"/>
    <d v="2012-12-18T13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1:00:00"/>
    <d v="2016-02-25T08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16:53:18"/>
    <d v="2012-06-18T16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16:20:31"/>
    <d v="2011-08-02T16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2:18:00"/>
    <d v="2014-01-18T18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05:51:56"/>
    <d v="2016-07-25T05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2:01:00"/>
    <d v="2015-10-15T01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18:52:00"/>
    <d v="2016-01-01T08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1:31:12"/>
    <d v="2012-03-19T11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2:16:32"/>
    <d v="2015-12-29T12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0:00:00"/>
    <d v="2012-06-25T11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2:01:40"/>
    <d v="2012-08-23T12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8T21:49:19"/>
    <d v="2014-04-25T21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3:45:47"/>
    <d v="2014-12-07T13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0:01:41"/>
    <d v="2014-10-22T09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17:49:51"/>
    <d v="2015-07-26T17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1:00:00"/>
    <d v="2015-07-15T11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7T20:49:40"/>
    <d v="2016-06-27T20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17:59:00"/>
    <d v="2014-02-03T20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7T19:52:52"/>
    <d v="2015-04-17T19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7T19:59:00"/>
    <d v="2011-11-17T20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7T22:00:00"/>
    <d v="2011-08-08T12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2:00:52"/>
    <d v="2013-09-09T12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3:38:02"/>
    <d v="2016-02-17T14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16:32:00"/>
    <d v="2012-03-22T16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08:33:26"/>
    <d v="2012-06-22T08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8-31T22:44:00"/>
    <d v="2010-07-20T13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4:02:06"/>
    <d v="2015-03-15T14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07:00:00"/>
    <d v="2016-11-13T16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6T22:30:00"/>
    <d v="2014-04-16T10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15:12:50"/>
    <d v="2011-07-08T15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08:56:57"/>
    <d v="2015-10-15T07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2:08:00"/>
    <d v="2011-06-24T02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18:04:00"/>
    <d v="2014-01-07T10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5T21:02:19"/>
    <d v="2014-02-03T21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0:59:00"/>
    <d v="2011-04-04T22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16:54:10"/>
    <d v="2011-09-20T15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3:39:50"/>
    <d v="2013-09-26T12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15:42:24"/>
    <d v="2016-06-22T15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18:33:17"/>
    <d v="2015-04-19T18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0:00:00"/>
    <d v="2013-11-19T23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2:49:38"/>
    <d v="2012-07-09T12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16:03:31"/>
    <d v="2012-06-19T16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1T20:31:05"/>
    <d v="2013-09-11T20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07:00:00"/>
    <d v="2014-09-22T15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4:30:31"/>
    <d v="2014-01-09T04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7T23:33:00"/>
    <d v="2013-03-27T18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1:46:37"/>
    <d v="2015-06-23T01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15:13:07"/>
    <d v="2013-04-30T15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3T23:40:31"/>
    <d v="2014-02-12T00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06:47:36"/>
    <d v="2015-06-22T06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1:14:57"/>
    <d v="2014-08-12T01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17:13:50"/>
    <d v="2013-05-06T17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3:01:39"/>
    <d v="2012-01-26T04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16:40:04"/>
    <d v="2015-09-28T15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2:05:14"/>
    <d v="2016-01-31T12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3:59:00"/>
    <d v="2015-10-08T16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17:00:00"/>
    <d v="2014-05-19T13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6T23:59:00"/>
    <d v="2009-09-14T16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0T21:34:27"/>
    <d v="2013-08-26T21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15:54:43"/>
    <d v="2016-06-05T15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2:26:21"/>
    <d v="2015-08-22T12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0:07:02"/>
    <d v="2015-08-12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16:01:42"/>
    <d v="2013-10-29T15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2:56:20"/>
    <d v="2013-08-14T12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3:41:53"/>
    <d v="2013-07-0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2:38:46"/>
    <d v="2016-08-09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2:15:58"/>
    <d v="2015-10-19T01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3:16:58"/>
    <d v="2014-10-0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17:39:13"/>
    <d v="2016-02-23T18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4:03:16"/>
    <d v="2013-10-03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d v="2015-02-19T16:19:43"/>
    <d v="2015-01-20T16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09T19:21:41"/>
    <d v="2014-01-10T19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16:46:01"/>
    <d v="2011-12-17T16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3:02:55"/>
    <d v="2015-05-06T03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3T21:00:20"/>
    <d v="2015-02-01T21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07:19:23"/>
    <d v="2013-02-26T08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3:11:35"/>
    <d v="2014-04-24T13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08:38:05"/>
    <d v="2013-09-17T08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17:43:20"/>
    <d v="2014-01-15T17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2:09:51"/>
    <d v="2013-12-26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1:53:35"/>
    <d v="2015-04-13T11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4:47:59"/>
    <d v="2015-02-03T14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08:14:00"/>
    <d v="2014-10-26T12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6T19:31:00"/>
    <d v="2012-03-02T19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1T22:59:00"/>
    <d v="2013-09-30T11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3:25:12"/>
    <d v="2014-07-17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1:47:40"/>
    <d v="2013-04-14T11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1:22:07"/>
    <d v="2011-09-14T10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5-31T23:00:00"/>
    <d v="2014-04-30T08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15:19:27"/>
    <d v="2013-05-13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09T22:02:21"/>
    <d v="2011-06-10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2:02:33"/>
    <d v="2011-07-26T12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15:22:15"/>
    <d v="2016-04-28T15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6T21:52:54"/>
    <d v="2014-06-10T21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17:37:44"/>
    <d v="2012-08-08T17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1:18:54"/>
    <d v="2012-08-14T11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0T22:51:05"/>
    <d v="2012-05-11T23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18:45:24"/>
    <d v="2014-07-07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5T23:00:00"/>
    <d v="2013-11-26T23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1:19:39"/>
    <d v="2014-03-05T12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17:08:38"/>
    <d v="2014-07-24T17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1:45:19"/>
    <d v="2014-08-18T11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2:53:49"/>
    <d v="2017-01-18T02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5T21:04:03"/>
    <d v="2015-04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2T22:59:00"/>
    <d v="2014-04-28T18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15:02:14"/>
    <d v="2012-03-19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15:51:49"/>
    <d v="2015-03-02T16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05:47:15"/>
    <d v="2014-09-22T04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07:00:15"/>
    <d v="2013-07-10T07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1:08:09"/>
    <d v="2012-09-10T11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09:34:00"/>
    <d v="2016-03-18T16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8T23:44:32"/>
    <d v="2012-11-29T23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18:32:52"/>
    <d v="2015-09-25T17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07:08:19"/>
    <d v="2013-04-17T07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17:37:19"/>
    <d v="2014-05-02T17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0:16:34"/>
    <d v="2016-10-26T09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8T20:18:20"/>
    <d v="2016-12-09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06:33:00"/>
    <d v="2011-12-05T06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8-22T18:14:45"/>
    <d v="2012-07-23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18:34:59"/>
    <d v="2015-12-28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2T19:50:30"/>
    <d v="2016-08-13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2:25:38"/>
    <d v="2015-04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2T22:00:00"/>
    <d v="2014-06-09T14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4:51:45"/>
    <d v="2015-06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17:21:14"/>
    <d v="2013-12-12T17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2-25T00:00:00"/>
    <d v="2014-11-01T19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3:17:29"/>
    <d v="2011-11-11T13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15:59:00"/>
    <d v="2009-08-18T16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17:16:00"/>
    <d v="2010-03-10T16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0:37:31"/>
    <d v="2011-06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07:17:05"/>
    <d v="2012-02-17T08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07:38:23"/>
    <d v="2014-12-18T07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17:36:27"/>
    <d v="2012-02-10T18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4T21:21:26"/>
    <d v="2015-11-09T21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08:15:20"/>
    <d v="2013-07-11T08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18:00:57"/>
    <d v="2012-09-04T18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09:14:00"/>
    <d v="2012-03-26T19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0:09:30"/>
    <d v="2015-05-29T10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2-29T23:13:59"/>
    <d v="2016-01-30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1:16:22"/>
    <d v="2013-03-07T02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3:48:47"/>
    <d v="2016-10-06T12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2:00:00"/>
    <d v="2016-07-01T10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09:44:07"/>
    <d v="2014-07-10T09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06:46:41"/>
    <d v="2015-11-19T06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3:41:20"/>
    <d v="2015-03-28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09:46:01"/>
    <d v="2017-01-03T09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09:46:00"/>
    <d v="2015-08-07T09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4:23:41"/>
    <d v="2012-11-05T04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1:51:01"/>
    <d v="2015-11-10T11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31T23:59:00"/>
    <d v="2016-10-02T21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18:58:45"/>
    <d v="2016-02-29T19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0T22:11:16"/>
    <d v="2015-08-21T22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2:12:49"/>
    <d v="2016-05-02T12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4:37:21"/>
    <d v="2014-07-30T04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2:00:00"/>
    <d v="2015-07-07T09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1:05:00"/>
    <d v="2017-01-17T23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16:20:00"/>
    <d v="2015-05-31T17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0:00:00"/>
    <d v="2016-12-20T19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3T21:00:00"/>
    <d v="2015-06-02T09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1:59:00"/>
    <d v="2016-11-01T20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2T19:10:08"/>
    <d v="2016-04-12T19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05:26:05"/>
    <d v="2016-04-22T05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18:00:00"/>
    <d v="2015-09-23T14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08:05:05"/>
    <d v="2016-12-07T08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3:00:00"/>
    <d v="2015-06-24T03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4:26:31"/>
    <d v="2015-10-05T13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4:04:23"/>
    <d v="2016-04-13T14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4T20:11:47"/>
    <d v="2016-06-13T20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4:36:46"/>
    <d v="2015-01-05T14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8T20:07:14"/>
    <d v="2015-09-28T20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1:41:56"/>
    <d v="2016-03-04T12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31T21:12:42"/>
    <d v="2014-10-01T21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0:46:00"/>
    <d v="2016-06-04T10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0:13:09"/>
    <d v="2015-10-06T09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1:01:55"/>
    <d v="2015-09-02T11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1:42:44"/>
    <d v="2016-01-11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16:40:48"/>
    <d v="2015-09-29T16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0:17:02"/>
    <d v="2015-06-08T10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0:00:00"/>
    <d v="2017-01-18T11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2:53:00"/>
    <d v="2015-06-18T01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09:48:16"/>
    <d v="2015-11-10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3:16:31"/>
    <d v="2014-10-15T12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1:26:12"/>
    <d v="2014-09-19T11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3:29:03"/>
    <d v="2016-05-13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15:38:37"/>
    <d v="2015-12-07T15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18:36:43"/>
    <d v="2016-11-02T17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15:11:45"/>
    <d v="2015-02-22T16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1:47:40"/>
    <d v="2015-11-13T01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3:30:45"/>
    <d v="2014-11-17T13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0:48:33"/>
    <d v="2015-09-21T10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4:20:15"/>
    <d v="2016-11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6T20:40:47"/>
    <d v="2015-01-17T20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17:37:55"/>
    <d v="2016-02-11T17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3:50:49"/>
    <d v="2015-06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1:25:33"/>
    <d v="2016-06-14T11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15:13:14"/>
    <d v="2014-12-02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06:00:00"/>
    <d v="2015-12-10T17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15:20:12"/>
    <d v="2015-12-02T15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4:09:29"/>
    <d v="2016-01-19T14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6T22:59:00"/>
    <d v="2015-07-07T14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3:11:28"/>
    <d v="2015-10-05T12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7T20:12:00"/>
    <d v="2014-11-19T20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05:38:27"/>
    <d v="2016-09-19T05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1:37:23"/>
    <d v="2015-05-14T11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05:19:12"/>
    <d v="2015-01-27T06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09:08:22"/>
    <d v="2016-03-21T09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08:53:13"/>
    <d v="2015-08-14T08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15:27:03"/>
    <d v="2014-11-25T15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16:47:47"/>
    <d v="2016-08-23T16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1T19:18:24"/>
    <d v="2015-07-02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3:00:00"/>
    <d v="2015-02-20T12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16:31:27"/>
    <d v="2015-02-17T17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1:11:56"/>
    <d v="2015-02-14T12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1-30T19:00:00"/>
    <d v="2015-10-06T04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15:30:07"/>
    <d v="2015-01-16T15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3:10:33"/>
    <d v="2015-03-17T13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4:28:06"/>
    <d v="2016-09-18T13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7-08T09:44:59"/>
    <d v="2015-06-23T09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08:01:00"/>
    <d v="2016-01-08T08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08:02:10"/>
    <d v="2015-06-22T08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0:34:20"/>
    <d v="2014-11-03T00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0:15:45"/>
    <d v="2015-03-07T11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3:43:26"/>
    <d v="2016-03-17T13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3T20:40:38"/>
    <d v="2015-03-19T20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16:31:32"/>
    <d v="2016-10-03T16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1:00:00"/>
    <d v="2016-06-24T11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4T19:03:01"/>
    <d v="2014-11-04T19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0:16:00"/>
    <d v="2015-02-12T14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4:09:22"/>
    <d v="2015-03-10T14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15:35:39"/>
    <d v="2014-11-26T15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4:03:35"/>
    <d v="2015-05-19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0:20:23"/>
    <d v="2014-07-15T10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7T19:50:56"/>
    <d v="2014-07-28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3:35:08"/>
    <d v="2015-07-09T03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0:00:00"/>
    <d v="2015-04-08T10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15:48:56"/>
    <d v="2015-10-23T14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17:06:20"/>
    <d v="2015-05-16T17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8T20:49:04"/>
    <d v="2015-10-29T19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4:56:26"/>
    <d v="2015-03-23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08:27:17"/>
    <d v="2015-11-20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1T19:45:46"/>
    <d v="2016-08-02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9-30T23:59:00"/>
    <d v="2015-08-31T06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3T20:29:00"/>
    <d v="2016-05-24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4T21:55:59"/>
    <d v="2015-08-25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4:01:47"/>
    <d v="2017-01-26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3:14:03"/>
    <d v="2015-03-24T03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4:26:43"/>
    <d v="2015-11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1:36:30"/>
    <d v="2014-09-26T10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2:12:18"/>
    <d v="2014-07-11T12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18:42:17"/>
    <d v="2016-06-07T18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3:35:38"/>
    <d v="2016-06-11T13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7T19:13:17"/>
    <d v="2015-04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18:44:01"/>
    <d v="2015-04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15:29:37"/>
    <d v="2017-02-24T16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08:22:00"/>
    <d v="2015-07-13T08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18:00:00"/>
    <d v="2016-01-15T02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1:37:37"/>
    <d v="2014-06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0:18:28"/>
    <d v="2016-04-14T10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0:10:00"/>
    <d v="2015-08-07T09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3:32:09"/>
    <d v="2016-04-29T13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1:49:25"/>
    <d v="2015-10-26T10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18:00:00"/>
    <d v="2016-05-17T02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17:17:09"/>
    <d v="2015-01-27T17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1T21:12:42"/>
    <d v="2015-03-12T21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05:47:00"/>
    <d v="2015-05-07T05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18:04:00"/>
    <d v="2017-01-27T18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d v="2017-03-25T08:14:22"/>
    <d v="2017-01-24T09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08:59:55"/>
    <d v="2014-08-14T08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18:00:00"/>
    <d v="2016-11-09T05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08:40:48"/>
    <d v="2015-07-14T08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0:37:54"/>
    <d v="2015-07-14T10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0:24:35"/>
    <d v="2015-04-06T10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8T20:00:00"/>
    <d v="2014-09-16T10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1T19:37:54"/>
    <d v="2016-07-12T19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15:27:47"/>
    <d v="2014-07-12T15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2:25:49"/>
    <d v="2016-02-16T13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1:38:28"/>
    <d v="2014-09-09T11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16:53:33"/>
    <d v="2014-08-26T16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8T20:53:04"/>
    <d v="2014-10-19T19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2T19:25:11"/>
    <d v="2014-11-12T19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2:34:10"/>
    <d v="2016-11-01T11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09:50:40"/>
    <d v="2015-07-14T09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17:58:33"/>
    <d v="2015-06-08T17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16:58:32"/>
    <d v="2015-02-10T17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3:18:39"/>
    <d v="2016-02-17T14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15:17:52"/>
    <d v="2015-11-23T15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3:00:00"/>
    <d v="2015-06-23T22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8-23T09:14:55"/>
    <d v="2015-07-24T09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3:47:59"/>
    <d v="2014-10-10T12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0:29:19"/>
    <d v="2016-09-23T10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05:30:47"/>
    <d v="2014-12-17T05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15:14:16"/>
    <d v="2015-06-18T15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0:59:35"/>
    <d v="2015-03-14T10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2:04:21"/>
    <d v="2016-11-14T12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4:58:18"/>
    <d v="2014-07-18T14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3:57:43"/>
    <d v="2016-09-19T03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4:57:02"/>
    <d v="2015-03-27T14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0:00:58"/>
    <d v="2016-06-06T10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3:10:00"/>
    <d v="2016-05-16T12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3T23:00:00"/>
    <d v="2014-12-11T11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31T23:59:00"/>
    <d v="2014-12-01T00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15:10:17"/>
    <d v="2014-07-18T15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1T21:47:07"/>
    <d v="2014-06-12T21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1:59:00"/>
    <d v="2014-12-02T17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3:26:21"/>
    <d v="2015-01-08T13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4:41:35"/>
    <d v="2016-05-14T04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4:02:18"/>
    <d v="2016-04-21T04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1:41:49"/>
    <d v="2016-07-05T11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07:02:11"/>
    <d v="2014-08-13T07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4:20:04"/>
    <d v="2016-09-26T14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2:22:02"/>
    <d v="2017-02-12T13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16:36:04"/>
    <d v="2016-09-21T16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4T22:00:00"/>
    <d v="2014-06-19T06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15:47:52"/>
    <d v="2014-11-28T15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1:09:30"/>
    <d v="2015-07-04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3:00:53"/>
    <d v="2016-12-07T13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4T21:30:53"/>
    <d v="2015-09-14T21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7T23:59:00"/>
    <d v="2016-11-01T11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1:00:00"/>
    <d v="2016-07-28T10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30T19:40:46"/>
    <d v="2015-06-02T19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4:01:03"/>
    <d v="2016-11-22T04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4:23:47"/>
    <d v="2015-03-31T14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0:55:59"/>
    <d v="2017-01-02T10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07:30:20"/>
    <d v="2014-10-01T07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17:15:02"/>
    <d v="2014-06-25T17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07:33:09"/>
    <d v="2016-01-19T07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7T21:00:00"/>
    <d v="2014-08-15T17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1:00:00"/>
    <d v="2013-10-16T06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1:31:21"/>
    <d v="2016-12-11T11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0:54:40"/>
    <d v="2014-06-23T10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3:26:27"/>
    <d v="2016-10-25T12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18:32:00"/>
    <d v="2016-12-07T17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19T23:37:48"/>
    <d v="2016-12-21T23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06:47:58"/>
    <d v="2016-12-22T06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3:39:00"/>
    <d v="2016-11-02T18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0:55:27"/>
    <d v="2016-11-22T10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08:56:40"/>
    <d v="2014-07-15T08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4T19:59:19"/>
    <d v="2014-11-04T19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19T19:44:00"/>
    <d v="2014-07-17T18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07:01:08"/>
    <d v="2016-11-04T06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1:20:32"/>
    <d v="2016-01-15T11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07:42:12"/>
    <d v="2016-05-06T07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3:54:42"/>
    <d v="2016-12-30T13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4T22:10:40"/>
    <d v="2015-09-25T21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1-30T19:00:00"/>
    <d v="2014-10-28T10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9-05T15:30:02"/>
    <d v="2014-08-06T15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0:59:00"/>
    <d v="2017-01-17T15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2T19:57:56"/>
    <d v="2016-02-08T19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0:34:51"/>
    <d v="2012-01-01T10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08:43:27"/>
    <d v="2014-06-17T08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3:19:38"/>
    <d v="2012-03-09T14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29T22:59:00"/>
    <d v="2015-06-29T14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0:19:23"/>
    <d v="2011-05-31T10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0:01:52"/>
    <d v="2015-11-13T10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1T20:01:27"/>
    <d v="2013-03-12T20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16:20:00"/>
    <d v="2012-12-03T19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15:05:57"/>
    <d v="2011-07-07T15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8T23:27:41"/>
    <d v="2012-07-20T23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2:53:11"/>
    <d v="2011-11-07T12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1:00:00"/>
    <d v="2011-12-02T14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05:11:01"/>
    <d v="2013-07-31T05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05:04:52"/>
    <d v="2013-11-20T05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0:00:00"/>
    <d v="2015-04-07T22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3T19:39:00"/>
    <d v="2014-11-02T19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0T23:59:00"/>
    <d v="2013-11-01T12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15:00:00"/>
    <d v="2014-01-28T01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1-30T23:59:00"/>
    <d v="2014-10-31T09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07:03:49"/>
    <d v="2014-07-09T07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0T22:31:22"/>
    <d v="2015-06-06T22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0:33:26"/>
    <d v="2013-05-07T10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16:01:52"/>
    <d v="2014-02-19T17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16:00:00"/>
    <d v="2012-03-22T12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17:58:23"/>
    <d v="2012-11-13T17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08:44:05"/>
    <d v="2013-04-03T08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2T22:59:00"/>
    <d v="2012-09-04T20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05:54:00"/>
    <d v="2014-12-15T08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15:19:26"/>
    <d v="2014-07-11T15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17:35:30"/>
    <d v="2016-12-29T17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16:04:32"/>
    <d v="2013-01-25T16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0:07:55"/>
    <d v="2011-06-19T10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06:00:00"/>
    <d v="2016-09-26T05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09:09:51"/>
    <d v="2015-01-15T09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2:58:41"/>
    <d v="2012-12-06T12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19T19:41:00"/>
    <d v="2013-04-19T09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2:24:19"/>
    <d v="2011-02-16T13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5T20:18:34"/>
    <d v="2012-11-21T20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15:04:28"/>
    <d v="2010-09-08T15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2:55:39"/>
    <d v="2014-05-30T02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4:20:13"/>
    <d v="2016-10-27T13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3:02:06"/>
    <d v="2014-01-03T13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1:00:00"/>
    <d v="2016-11-16T15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05:43:28"/>
    <d v="2013-07-16T05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09T23:09:21"/>
    <d v="2015-08-10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08:01:24"/>
    <d v="2014-09-19T08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3:48:03"/>
    <d v="2015-01-17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0T22:26:50"/>
    <d v="2015-04-20T22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5T23:58:10"/>
    <d v="2013-11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18:54:54"/>
    <d v="2013-11-26T18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18:59:29"/>
    <d v="2013-01-15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4:46:42"/>
    <d v="2015-12-11T14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0-31T22:59:00"/>
    <d v="2009-09-11T20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18:01:00"/>
    <d v="2015-04-06T12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3:43:38"/>
    <d v="2014-01-24T13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5T20:26:35"/>
    <d v="2011-11-15T20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0:00:00"/>
    <d v="2015-09-03T11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18:32:57"/>
    <d v="2013-07-01T18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1:51:20"/>
    <d v="2014-03-31T11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4T23:00:00"/>
    <d v="2010-09-15T11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1:10:25"/>
    <d v="2011-04-03T11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7T19:01:14"/>
    <d v="2013-05-08T19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3:11:42"/>
    <d v="2012-07-26T13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17:00:00"/>
    <d v="2012-03-19T13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6T21:35:19"/>
    <d v="2014-02-04T2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09:15:15"/>
    <d v="2013-01-29T09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0:47:00"/>
    <d v="2012-03-14T20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0:03:46"/>
    <d v="2013-10-02T10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6T22:59:00"/>
    <d v="2012-05-29T19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2:59:00"/>
    <d v="2013-01-02T23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31T20:08:59"/>
    <d v="2013-01-01T20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0:59:00"/>
    <d v="2013-10-10T13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16:58:03"/>
    <d v="2013-10-08T15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2T23:59:00"/>
    <d v="2013-06-17T12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2:06:00"/>
    <d v="2011-07-11T21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6T23:59:00"/>
    <d v="2012-02-24T09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16:10:00"/>
    <d v="2013-08-16T16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8T23:00:00"/>
    <d v="2012-03-28T18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09:09:47"/>
    <d v="2014-08-31T09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1:00:46"/>
    <d v="2012-03-28T11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05:24:14"/>
    <d v="2014-08-12T05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4:05:20"/>
    <d v="2011-06-01T14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6T23:05:00"/>
    <d v="2012-08-01T19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8T20:00:00"/>
    <d v="2011-05-02T17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2T22:59:00"/>
    <d v="2011-07-05T21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18:00:00"/>
    <d v="2011-05-27T14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1:35:39"/>
    <d v="2011-08-08T11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2-28T21:00:00"/>
    <d v="2017-01-24T10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1T23:59:00"/>
    <d v="2014-11-18T21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15:00:30"/>
    <d v="2013-12-20T15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31T20:21:02"/>
    <d v="2012-08-01T20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1:52:00"/>
    <d v="2013-06-18T10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08:58:00"/>
    <d v="2013-01-07T19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18:02:45"/>
    <d v="2012-06-20T18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3:04:00"/>
    <d v="2011-05-16T12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17:01:43"/>
    <d v="2014-10-02T17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1:30:00"/>
    <d v="2013-03-08T15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0T23:59:00"/>
    <d v="2012-01-17T09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2:01:00"/>
    <d v="2012-07-30T16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20T23:44:00"/>
    <d v="2013-12-11T18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0:00:00"/>
    <d v="2014-05-09T15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3T23:01:00"/>
    <d v="2015-03-30T17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17:44:10"/>
    <d v="2012-09-05T17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17:20:52"/>
    <d v="2015-02-20T18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1:59:00"/>
    <d v="2010-03-13T00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2:21:24"/>
    <d v="2012-10-04T02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18:55:30"/>
    <d v="2012-03-04T19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4:49:00"/>
    <d v="2012-01-19T06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1:24:00"/>
    <d v="2012-06-12T20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4:14:00"/>
    <d v="2016-05-14T14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06:37:05"/>
    <d v="2013-02-20T07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0:31:34"/>
    <d v="2012-03-28T10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3:13:00"/>
    <d v="2011-11-22T11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4-19T16:04:35"/>
    <d v="2014-03-20T16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6-30T22:59:00"/>
    <d v="2013-05-28T14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8T22:00:00"/>
    <d v="2012-04-06T05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6T20:21:58"/>
    <d v="2013-09-06T20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18:57:42"/>
    <d v="2014-04-01T18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16:33:05"/>
    <d v="2011-12-18T16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3:19:16"/>
    <d v="2012-08-23T13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0:26:27"/>
    <d v="2016-08-25T00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16:07:43"/>
    <d v="2014-10-11T15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3T22:59:00"/>
    <d v="2013-09-09T09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3:00:00"/>
    <d v="2016-11-21T01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0-31T23:59:00"/>
    <d v="2014-09-23T11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4T22:59:00"/>
    <d v="2016-07-26T23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09:00:00"/>
    <d v="2014-02-24T04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7-10T14:09:36"/>
    <d v="2015-06-10T14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4:00:33"/>
    <d v="2015-03-15T14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5T21:34:24"/>
    <d v="2015-02-15T2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4T23:59:00"/>
    <d v="2016-03-23T14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4:45:00"/>
    <d v="2016-06-01T16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16:00:00"/>
    <d v="2016-10-13T14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4:58:29"/>
    <d v="2015-01-17T14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0:05:46"/>
    <d v="2016-11-28T00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3T22:00:17"/>
    <d v="2016-06-23T22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4:00:00"/>
    <d v="2016-08-27T02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09:57:11"/>
    <d v="2015-10-14T08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17:59:00"/>
    <d v="2015-03-16T12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3T19:00:00"/>
    <d v="2015-05-04T14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07:35:13"/>
    <d v="2013-10-23T06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18:10:04"/>
    <d v="2016-08-17T18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09:19:08"/>
    <d v="2013-10-12T08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1T21:49:26"/>
    <d v="2012-01-12T21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4:59:00"/>
    <d v="2013-09-23T21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3:33:17"/>
    <d v="2012-11-17T13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0:10:00"/>
    <d v="2015-01-21T10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1-30T23:59:00"/>
    <d v="2009-10-01T21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6T19:39:58"/>
    <d v="2013-12-07T19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4:17:37"/>
    <d v="2013-03-09T15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31T19:32:03"/>
    <d v="2013-08-01T19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09:28:15"/>
    <d v="2013-10-30T08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4:48:47"/>
    <d v="2011-01-24T14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0:00:40"/>
    <d v="2012-10-01T23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09:00:34"/>
    <d v="2013-04-04T09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2:22:11"/>
    <d v="2015-09-0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2-04T06:55:27"/>
    <d v="2013-01-02T06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3:56:00"/>
    <d v="2013-11-19T13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0:35:24"/>
    <d v="2010-11-23T00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4:55:05"/>
    <d v="2012-05-08T14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2:42:18"/>
    <d v="2012-09-27T02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1:01:26"/>
    <d v="2011-11-30T01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15:39:10"/>
    <d v="2011-08-04T15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17:27:15"/>
    <d v="2016-01-02T17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1T21:31:00"/>
    <d v="2012-03-13T14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17:35:11"/>
    <d v="2016-12-09T17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15:53:33"/>
    <d v="2016-08-21T15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18:00:55"/>
    <d v="2012-04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1:00:00"/>
    <d v="2011-07-27T13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3:49:03"/>
    <d v="2014-09-05T13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2:46:19"/>
    <d v="2013-10-22T11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0T19:45:30"/>
    <d v="2014-07-21T19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7-31T23:00:00"/>
    <d v="2010-05-05T23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15:32:43"/>
    <d v="2015-03-02T16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18:33:30"/>
    <d v="2016-05-06T18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4T22:03:49"/>
    <d v="2010-09-09T22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7T23:00:00"/>
    <d v="2015-08-02T15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2:31:48"/>
    <d v="2012-10-29T11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3:11:50"/>
    <d v="2011-12-01T13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7T21:22:42"/>
    <d v="2011-04-12T21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4:23:22"/>
    <d v="2016-02-29T15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4:11:00"/>
    <d v="2010-04-23T14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0:30:00"/>
    <d v="2014-07-09T18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2T21:25:00"/>
    <d v="2012-08-28T14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2T20:55:37"/>
    <d v="2015-12-03T20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0:45:26"/>
    <d v="2010-11-25T00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2T22:33:10"/>
    <d v="2014-02-10T2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0T23:37:03"/>
    <d v="2011-08-11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6T23:59:00"/>
    <d v="2010-06-11T14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2T23:00:00"/>
    <d v="2012-06-21T11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08:05:19"/>
    <d v="2017-01-02T08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3T19:07:25"/>
    <d v="2014-01-02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0T22:37:27"/>
    <d v="2012-10-11T21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4T22:20:19"/>
    <d v="2012-04-04T22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3:19:07"/>
    <d v="2012-07-26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2-29T23:59:00"/>
    <d v="2012-01-29T11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0:00:00"/>
    <d v="2010-09-13T15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3T21:30:00"/>
    <d v="2014-06-12T17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17:59:21"/>
    <d v="2014-11-01T16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2-19T10:24:05"/>
    <d v="2012-11-14T10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2:07:02"/>
    <d v="2013-10-15T11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0:06:16"/>
    <d v="2011-10-30T23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07:43:13"/>
    <d v="2014-08-27T07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1T19:02:03"/>
    <d v="2014-10-22T18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17:37:49"/>
    <d v="2013-01-14T17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17:08:31"/>
    <d v="2013-10-28T16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17:40:00"/>
    <d v="2010-06-08T19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4:44:55"/>
    <d v="2012-04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7T19:00:00"/>
    <d v="2012-09-28T15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8T23:42:49"/>
    <d v="2012-03-10T00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16:32:00"/>
    <d v="2010-05-14T16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17:00:00"/>
    <d v="2014-02-10T03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17:15:45"/>
    <d v="2013-02-05T18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1T23:03:29"/>
    <d v="2014-03-12T23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1:00:00"/>
    <d v="2014-04-04T12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3:00:29"/>
    <d v="2015-12-30T03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15:00:00"/>
    <d v="2011-12-05T19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15:09:17"/>
    <d v="2013-10-04T14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06:30:48"/>
    <d v="2012-08-03T06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4:58:00"/>
    <d v="2013-05-22T13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0T19:12:06"/>
    <d v="2015-06-26T19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09T21:19:05"/>
    <d v="2017-01-10T21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15:14:20"/>
    <d v="2016-01-13T15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2:01:45"/>
    <d v="2016-10-30T11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09:00:00"/>
    <d v="2016-03-15T09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18:59:00"/>
    <d v="2016-12-28T15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3:00:48"/>
    <d v="2016-08-10T13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3:45:06"/>
    <d v="2016-05-01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4:52:44"/>
    <d v="2016-02-11T14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0T20:02:56"/>
    <d v="2015-12-22T20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3:01:01"/>
    <d v="2015-12-18T13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6-04T10:41:12"/>
    <d v="2016-04-20T10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0:43:32"/>
    <d v="2016-10-19T09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4T22:56:39"/>
    <d v="2014-12-25T22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15:00:39"/>
    <d v="2015-07-09T15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2:05:00"/>
    <d v="2016-08-04T02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15:55:59"/>
    <d v="2015-02-25T16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09:15:33"/>
    <d v="2016-10-17T08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09T23:59:00"/>
    <d v="2015-03-19T14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8T23:11:05"/>
    <d v="2014-12-19T23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09:02:35"/>
    <d v="2017-01-31T10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4:00:00"/>
    <d v="2017-01-05T11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2:05:53"/>
    <d v="2016-01-04T12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0:15:19"/>
    <d v="2016-09-12T10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0:05:19"/>
    <d v="2015-07-23T10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5T22:59:00"/>
    <d v="2016-09-23T19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0:15:32"/>
    <d v="2016-09-06T10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0:06:14"/>
    <d v="2016-02-22T01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15:20:34"/>
    <d v="2014-07-16T15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2:16:47"/>
    <d v="2017-01-07T02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2T23:59:00"/>
    <d v="2016-12-17T00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2:01:00"/>
    <d v="2015-04-17T12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1:59:00"/>
    <d v="2014-08-05T15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8T20:21:33"/>
    <d v="2015-09-09T19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1:59:16"/>
    <d v="2016-02-24T12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1:43:05"/>
    <d v="2016-04-29T11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3T20:24:57"/>
    <d v="2015-06-29T20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17:36:37"/>
    <d v="2016-01-22T17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2:25:01"/>
    <d v="2016-01-26T02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3:59:00"/>
    <d v="2016-05-16T05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17:42:02"/>
    <d v="2014-10-16T16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17:43:42"/>
    <d v="2014-07-10T17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3:04:46"/>
    <d v="2016-09-02T13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15:54:00"/>
    <d v="2016-07-23T11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7T20:46:48"/>
    <d v="2015-02-25T2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18:00:00"/>
    <d v="2015-12-01T18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09T19:00:00"/>
    <d v="2015-11-16T13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2:04:10"/>
    <d v="2014-05-14T02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3:33:45"/>
    <d v="2016-09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9-28T17:24:55"/>
    <d v="2016-08-29T17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3:49:24"/>
    <d v="2014-08-04T13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3:51:00"/>
    <d v="2016-06-17T13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16:11:59"/>
    <d v="2016-03-08T17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0:00:00"/>
    <d v="2016-10-09T18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17:59:00"/>
    <d v="2014-10-09T01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1:00:00"/>
    <d v="2014-11-04T17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0:27:00"/>
    <d v="2014-06-27T15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7T22:28:17"/>
    <d v="2014-10-28T21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0:03:21"/>
    <d v="2015-10-04T23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3:02:00"/>
    <d v="2014-10-14T02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4T19:26:00"/>
    <d v="2017-01-13T2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2:16:53"/>
    <d v="2016-12-16T12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0:59:00"/>
    <d v="2015-11-17T11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1:01:01"/>
    <d v="2017-02-14T12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2:00:27"/>
    <d v="2016-01-19T12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09:59:43"/>
    <d v="2015-09-29T09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2:11:00"/>
    <d v="2014-12-03T19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0:00:23"/>
    <d v="2016-11-02T09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4:25:15"/>
    <d v="2016-11-28T14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09:30:46"/>
    <d v="2016-05-20T09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4T21:59:00"/>
    <d v="2016-07-10T14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16:33:15"/>
    <d v="2014-11-03T16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05:34:12"/>
    <d v="2016-12-10T05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15:00:00"/>
    <d v="2015-12-01T15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2-31T19:03:35"/>
    <d v="2014-11-11T19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17:04:55"/>
    <d v="2015-10-26T16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6T20:34:16"/>
    <d v="2016-02-21T2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2:12:15"/>
    <d v="2015-10-12T11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06:48:53"/>
    <d v="2016-06-14T06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18:22:29"/>
    <d v="2015-01-05T18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1T19:47:00"/>
    <d v="2015-05-02T20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6T23:00:00"/>
    <d v="2015-09-24T01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0:31:17"/>
    <d v="2015-04-17T10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17:04:21"/>
    <d v="2015-05-21T17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08:56:03"/>
    <d v="2016-01-01T08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4:00:37"/>
    <d v="2015-02-14T15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3:46:56"/>
    <d v="2016-02-26T04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2T19:49:07"/>
    <d v="2014-09-22T19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15:00:00"/>
    <d v="2017-01-20T10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16:59:00"/>
    <d v="2015-02-09T12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06:35:49"/>
    <d v="2016-08-29T06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3:20:10"/>
    <d v="2015-11-16T13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1:00:25"/>
    <d v="2016-05-24T11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2:34:40"/>
    <d v="2016-11-14T12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4T22:59:00"/>
    <d v="2016-07-03T23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0:23:40"/>
    <d v="2015-01-12T10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3:00:00"/>
    <d v="2012-12-06T05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0:00:00"/>
    <d v="2015-04-25T14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8T23:33:43"/>
    <d v="2016-02-18T00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2:59:00"/>
    <d v="2016-11-17T21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2:00:09"/>
    <d v="2016-07-28T12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0T20:26:32"/>
    <d v="2014-07-1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05:00:00"/>
    <d v="2014-07-31T11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1:04:15"/>
    <d v="2015-04-20T01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15:27:00"/>
    <d v="2015-01-07T17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15:59:10"/>
    <d v="2014-07-24T15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15:26:00"/>
    <d v="2015-11-11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15:38:35"/>
    <d v="2014-10-06T14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4T20:16:29"/>
    <d v="2016-08-15T20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d v="2016-02-12T05:20:45"/>
    <d v="2016-01-13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4:07:57"/>
    <d v="2015-08-15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6T19:20:25"/>
    <d v="2014-07-29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15:09:00"/>
    <d v="2016-04-23T14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5T23:08:52"/>
    <d v="2017-02-08T23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17:00:00"/>
    <d v="2014-07-11T15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18:49:05"/>
    <d v="2016-02-06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1:16:17"/>
    <d v="2015-02-23T12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16:54:43"/>
    <d v="2016-11-04T15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5T19:00:00"/>
    <d v="2015-02-12T16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3-13T12:57:36"/>
    <d v="2015-02-11T13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16:54:53"/>
    <d v="2015-03-16T16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1T20:00:00"/>
    <d v="2016-03-03T01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12T14:22:21"/>
    <d v="2016-07-05T14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0T19:44:22"/>
    <d v="2016-07-31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0:28:23"/>
    <d v="2013-05-23T00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4:08:42"/>
    <d v="2014-01-22T04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18:06:22"/>
    <d v="2013-06-20T18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15:32:11"/>
    <d v="2013-11-21T15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2:54:24"/>
    <d v="2016-03-11T03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1:30:59"/>
    <d v="2013-10-25T00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30T19:17:02"/>
    <d v="2012-09-10T19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4:04:53"/>
    <d v="2015-10-18T13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4:58:17"/>
    <d v="2014-01-06T14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18:09:01"/>
    <d v="2011-09-16T18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3T23:09:05"/>
    <d v="2013-12-04T23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16:41:56"/>
    <d v="2012-04-06T16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4:04:10"/>
    <d v="2014-07-18T04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3T23:00:11"/>
    <d v="2015-12-14T23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1T23:42:01"/>
    <d v="2011-06-06T23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08:35:36"/>
    <d v="2016-04-19T08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0T22:18:53"/>
    <d v="2014-04-10T22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17:14:52"/>
    <d v="2014-12-29T17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16:44:48"/>
    <d v="2012-07-11T16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0:49:43"/>
    <d v="2014-06-03T10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8-08T16:53:24"/>
    <d v="2014-07-09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0:06:15"/>
    <d v="2016-02-13T11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8-24T15:48:11"/>
    <d v="2014-07-25T15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2:08:07"/>
    <d v="2014-05-16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4:11:07"/>
    <d v="2014-03-25T14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5T23:32:55"/>
    <d v="2015-05-26T23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8T23:27:33"/>
    <d v="2015-04-28T23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3:41:12"/>
    <d v="2016-03-11T14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5T19:37:18"/>
    <d v="2012-12-06T19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18:22:17"/>
    <d v="2016-01-27T18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2:07:13"/>
    <d v="2011-09-09T12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07:53:40"/>
    <d v="2013-07-31T07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3T22:30:00"/>
    <d v="2014-09-03T07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4:01:17"/>
    <d v="2014-01-21T14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3:18:15"/>
    <d v="2014-03-14T13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15:04:28"/>
    <d v="2015-04-13T15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3T21:39:31"/>
    <d v="2016-01-14T21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3:12:00"/>
    <d v="2016-06-17T13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0:59:00"/>
    <d v="2013-10-29T20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0:19:50"/>
    <d v="2016-04-19T00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4:50:21"/>
    <d v="2014-05-12T04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3T21:15:27"/>
    <d v="2014-02-21T2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1:46:15"/>
    <d v="2012-03-05T12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15:40:24"/>
    <d v="2014-06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09:17:15"/>
    <d v="2012-02-13T10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4:03:10"/>
    <d v="2016-10-19T13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17:23:42"/>
    <d v="2012-11-07T17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7T23:53:10"/>
    <d v="2015-12-08T23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3:30:00"/>
    <d v="2014-11-20T13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18:27:00"/>
    <d v="2014-07-15T18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3:18:07"/>
    <d v="2013-09-09T03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0:41:35"/>
    <d v="2016-02-29T11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15:20:08"/>
    <d v="2012-04-10T15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09:21:53"/>
    <d v="2015-11-25T09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4T21:59:39"/>
    <d v="2014-03-05T2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4:01:04"/>
    <d v="2014-03-24T14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15:56:40"/>
    <d v="2011-09-13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16:25:16"/>
    <d v="2016-02-12T17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1:53:45"/>
    <d v="2013-05-16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07:34:08"/>
    <d v="2014-03-20T07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1:00:51"/>
    <d v="2015-03-31T11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09:58:50"/>
    <d v="2015-07-27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2:51:34"/>
    <d v="2016-06-14T02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16:30:00"/>
    <d v="2014-10-14T15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8-07T10:35:17"/>
    <d v="2014-07-08T10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1:21:33"/>
    <d v="2016-05-06T01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5T19:55:00"/>
    <d v="2014-09-26T18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16:47:48"/>
    <d v="2015-11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31T21:46:11"/>
    <d v="2016-12-01T21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4:46:21"/>
    <d v="2014-07-01T04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8T23:33:00"/>
    <d v="2014-11-15T01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18:44:54"/>
    <d v="2016-07-07T18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1:07:09"/>
    <d v="2015-11-19T11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4:40:21"/>
    <d v="2016-03-24T14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16:45:31"/>
    <d v="2017-01-01T16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3:20:26"/>
    <d v="2014-12-02T03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06:05:21"/>
    <d v="2015-07-07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7-09T11:47:30"/>
    <d v="2015-06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6T19:08:47"/>
    <d v="2015-01-17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6T23:38:46"/>
    <d v="2015-11-16T23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8T23:22:00"/>
    <d v="2015-03-29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2:56:32"/>
    <d v="2014-08-03T12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17:52:53"/>
    <d v="2014-03-25T17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18:19:43"/>
    <d v="2014-08-20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0:06:21"/>
    <d v="2016-10-31T23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2:02:46"/>
    <d v="2016-05-17T12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17:54:35"/>
    <d v="2015-11-09T17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6T21:27:43"/>
    <d v="2015-08-07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5-15T12:01:52"/>
    <d v="2015-04-15T12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2:08:25"/>
    <d v="2015-05-19T12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5T21:36:46"/>
    <d v="2015-08-06T21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3:20:08"/>
    <d v="2014-07-15T13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3T20:42:42"/>
    <d v="2015-01-24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1:04:40"/>
    <d v="2014-10-06T10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8T21:12:08"/>
    <d v="2014-11-08T21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0:45:00"/>
    <d v="2015-05-30T12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7T21:43:06"/>
    <d v="2015-02-25T2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0:06:29"/>
    <d v="2015-04-28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1:24:24"/>
    <d v="2014-08-25T11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2:22:00"/>
    <d v="2014-07-10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2:23:02"/>
    <d v="2016-05-19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0:08:50"/>
    <d v="2014-06-02T00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5T23:00:00"/>
    <d v="2015-05-26T06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2:38:15"/>
    <d v="2014-08-12T12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1T20:17:45"/>
    <d v="2016-08-22T20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3:29:23"/>
    <d v="2015-01-23T03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16:26:11"/>
    <d v="2015-04-30T16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15:18:47"/>
    <d v="2014-10-26T14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1:22:32"/>
    <d v="2014-07-21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2T23:27:37"/>
    <d v="2015-06-28T23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15:12:07"/>
    <d v="2016-04-08T15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2:28:59"/>
    <d v="2015-06-15T12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08:00:00"/>
    <d v="2017-01-10T19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0:51:36"/>
    <d v="2014-09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16:44:12"/>
    <d v="2014-07-17T16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2:17:07"/>
    <d v="2015-09-28T12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4:21:54"/>
    <d v="2014-05-22T14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3:08:41"/>
    <d v="2015-01-30T03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1:42:00"/>
    <d v="2016-12-24T14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1T22:59:00"/>
    <d v="2016-10-13T15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09:23:31"/>
    <d v="2017-01-06T09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7T23:00:00"/>
    <d v="2015-05-06T15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17:42:00"/>
    <d v="2015-04-29T15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3:00:00"/>
    <d v="2015-04-15T16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1:49:00"/>
    <d v="2016-12-07T11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18:29:55"/>
    <d v="2016-06-08T18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0:58:45"/>
    <d v="2014-08-01T10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08:29:20"/>
    <d v="2016-02-19T09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07:09:38"/>
    <d v="2017-01-12T07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2:37:33"/>
    <d v="2016-02-09T13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06:42:59"/>
    <d v="2015-03-09T06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4:00:00"/>
    <d v="2015-10-21T03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4:38:59"/>
    <d v="2015-11-18T14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0:59:00"/>
    <d v="2016-05-13T10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0T22:00:00"/>
    <d v="2015-11-25T09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3:30:00"/>
    <d v="2015-06-06T13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06:27:36"/>
    <d v="2015-03-26T06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09:34:06"/>
    <d v="2016-06-15T09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1:55:54"/>
    <d v="2015-05-28T01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09:45:27"/>
    <d v="2015-05-01T09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0:00:00"/>
    <d v="2015-10-20T12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07:09:11"/>
    <d v="2015-05-14T07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08:29:00"/>
    <d v="2017-02-06T13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05:00:00"/>
    <d v="2016-03-01T05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1:01:04"/>
    <d v="2016-02-23T12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15:18:25"/>
    <d v="2017-01-26T15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16:00:00"/>
    <d v="2015-05-08T17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15:47:41"/>
    <d v="2016-05-25T15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6T20:00:00"/>
    <d v="2015-11-10T17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3:08:20"/>
    <d v="2016-12-27T13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15:10:05"/>
    <d v="2015-04-10T15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17:09:16"/>
    <d v="2014-04-30T17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18:03:00"/>
    <d v="2015-08-31T09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4:25:40"/>
    <d v="2016-06-14T14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31T22:00:00"/>
    <d v="2015-10-01T10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06:05:13"/>
    <d v="2016-09-20T06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0:05:12"/>
    <d v="2015-07-26T10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3T19:00:00"/>
    <d v="2016-11-06T06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31T23:00:00"/>
    <d v="2016-03-01T12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0:15:09"/>
    <d v="2016-10-10T23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08:11:42"/>
    <d v="2014-04-07T08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16:44:38"/>
    <d v="2013-08-23T16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0T20:00:00"/>
    <d v="2014-03-17T15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2:00:00"/>
    <d v="2014-07-07T17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2:30:08"/>
    <d v="2011-07-30T12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1:00:00"/>
    <d v="2012-03-17T06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18:20:30"/>
    <d v="2011-01-25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7T20:00:00"/>
    <d v="2015-07-08T17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15:21:10"/>
    <d v="2013-08-20T15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17:46:14"/>
    <d v="2012-01-31T17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3:55:42"/>
    <d v="2015-01-03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4T22:14:59"/>
    <d v="2013-11-04T22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1:00:00"/>
    <d v="2012-07-20T11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1:47:45"/>
    <d v="2012-08-0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09:38:56"/>
    <d v="2011-07-07T09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18:06:07"/>
    <d v="2011-12-06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16:51:00"/>
    <d v="2013-05-14T19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0:59:00"/>
    <d v="2014-10-11T15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08:18:00"/>
    <d v="2011-08-26T22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16:00:00"/>
    <d v="2011-05-08T16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16:00:00"/>
    <d v="2013-03-22T14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09:23:54"/>
    <d v="2014-05-15T09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5T21:02:29"/>
    <d v="2011-10-21T20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2:00:55"/>
    <d v="2013-04-06T02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1:59:00"/>
    <d v="2014-05-08T10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2:46:51"/>
    <d v="2012-06-07T12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0:25:31"/>
    <d v="2014-07-23T10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4:32:47"/>
    <d v="2011-07-27T14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18:42:49"/>
    <d v="2013-09-26T18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3:48:27"/>
    <d v="2014-08-04T13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2-31T23:59:00"/>
    <d v="2010-11-05T09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16:17:32"/>
    <d v="2013-11-01T15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17:03:51"/>
    <d v="2012-01-13T17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2T20:03:10"/>
    <d v="2011-02-12T2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09:40:12"/>
    <d v="2013-08-01T09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8T22:59:00"/>
    <d v="2014-05-07T18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15:13:40"/>
    <d v="2014-01-27T15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3:13:47"/>
    <d v="2013-12-30T03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3:18:12"/>
    <d v="2014-01-17T13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8T20:00:00"/>
    <d v="2014-02-21T21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0:54:43"/>
    <d v="2013-09-30T10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0:43:35"/>
    <d v="2010-10-14T10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16:02:25"/>
    <d v="2013-12-12T16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09:02:38"/>
    <d v="2013-06-24T09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15:17:27"/>
    <d v="2013-08-21T15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5T19:00:00"/>
    <d v="2016-03-16T14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4:34:02"/>
    <d v="2012-01-25T15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2:24:19"/>
    <d v="2013-10-14T11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4T23:00:00"/>
    <d v="2010-04-06T12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2:31:31"/>
    <d v="2014-08-01T12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1:33:45"/>
    <d v="2012-07-26T11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15:49:47"/>
    <d v="2013-07-03T15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8-31T23:00:00"/>
    <d v="2009-07-13T11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08:29:07"/>
    <d v="2012-07-31T08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4T21:00:00"/>
    <d v="2014-05-27T08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3T20:22:50"/>
    <d v="2014-02-11T2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3:10:54"/>
    <d v="2010-12-01T13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2:50:36"/>
    <d v="2013-07-08T12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8T23:59:00"/>
    <d v="2013-11-08T06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0T23:00:00"/>
    <d v="2013-02-15T12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1:59:00"/>
    <d v="2016-12-08T00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08:59:35"/>
    <d v="2015-06-05T08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09:00:00"/>
    <d v="2015-02-04T04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09:54:16"/>
    <d v="2015-04-13T09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09T23:00:00"/>
    <d v="2016-07-09T22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3T22:14:05"/>
    <d v="2016-12-04T22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1:59:00"/>
    <d v="2015-03-23T09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2:00:00"/>
    <d v="2015-03-01T10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17:59:00"/>
    <d v="2015-09-09T13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2:49:31"/>
    <d v="2015-10-15T11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06:00:00"/>
    <d v="2015-10-01T05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2:00:00"/>
    <d v="2015-06-29T08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3T19:12:53"/>
    <d v="2016-02-22T2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2:55:58"/>
    <d v="2016-04-01T12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1:20:32"/>
    <d v="2016-03-29T11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4:32:39"/>
    <d v="2015-06-14T14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3:57:00"/>
    <d v="2016-04-23T11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0T22:00:00"/>
    <d v="2015-07-10T12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30T21:23:31"/>
    <d v="2016-10-31T20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06:00:00"/>
    <d v="2016-07-15T05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2T22:40:05"/>
    <d v="2017-01-11T2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2:30:00"/>
    <d v="2016-06-22T10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05:58:54"/>
    <d v="2014-11-04T05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07:04:39"/>
    <d v="2016-01-18T07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09:43:32"/>
    <d v="2016-08-29T09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16:11:08"/>
    <d v="2015-09-10T16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1:00:50"/>
    <d v="2016-07-05T11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15:15:19"/>
    <d v="2016-10-26T14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1:52:02"/>
    <d v="2015-03-19T11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2:01:54"/>
    <d v="2016-02-02T12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1:04:20"/>
    <d v="2016-08-22T11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5T20:00:00"/>
    <d v="2015-10-01T06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18:05:09"/>
    <d v="2016-01-24T18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09:00:00"/>
    <d v="2016-05-30T00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0T20:02:52"/>
    <d v="2014-12-11T20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1:00:00"/>
    <d v="2014-06-26T14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18:00:00"/>
    <d v="2016-12-01T11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2:58:57"/>
    <d v="2016-11-23T12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0:45:25"/>
    <d v="2015-04-21T10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1:55:00"/>
    <d v="2016-03-22T11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0:12:32"/>
    <d v="2016-09-13T10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29T21:03:55"/>
    <d v="2016-11-29T21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4:00:28"/>
    <d v="2014-12-01T14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1:17:15"/>
    <d v="2015-04-29T11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0:25:34"/>
    <d v="2016-08-30T10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1:19:05"/>
    <d v="2014-10-23T00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1T23:00:00"/>
    <d v="2016-06-01T01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07:05:54"/>
    <d v="2016-07-18T07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6T20:26:48"/>
    <d v="2016-12-27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5T21:33:45"/>
    <d v="2014-06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3:34:47"/>
    <d v="2016-02-10T13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17:28:22"/>
    <d v="2015-11-05T17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15:43:48"/>
    <d v="2014-11-12T15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08:51:19"/>
    <d v="2017-02-01T08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4:17:13"/>
    <d v="2015-07-03T14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1:31:55"/>
    <d v="2014-10-24T10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09:17:33"/>
    <d v="2014-07-16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09:58:37"/>
    <d v="2016-08-30T09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4:35:39"/>
    <d v="2015-06-17T14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8T22:59:00"/>
    <d v="2016-06-21T07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3:57:19"/>
    <d v="2016-06-01T13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4:32:39"/>
    <d v="2014-06-09T14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6T20:49:11"/>
    <d v="2013-05-27T20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0:18:45"/>
    <d v="2015-02-05T10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07:08:53"/>
    <d v="2014-11-20T07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1:59:00"/>
    <d v="2015-11-09T02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5T19:18:54"/>
    <d v="2015-11-25T19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2:45:44"/>
    <d v="2016-01-13T12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4T22:59:00"/>
    <d v="2015-07-15T08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0T19:00:00"/>
    <d v="2013-02-03T21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4:22:59"/>
    <d v="2016-05-12T14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05:00:00"/>
    <d v="2012-10-31T01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4T19:56:00"/>
    <d v="2013-06-04T19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0:59:00"/>
    <d v="2013-01-30T18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08:42:03"/>
    <d v="2011-05-26T08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4:33:10"/>
    <d v="2011-05-05T14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16:37:00"/>
    <d v="2012-07-05T16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2:12:52"/>
    <d v="2014-05-22T12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17:25:31"/>
    <d v="2013-07-09T17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2:59:00"/>
    <d v="2016-01-27T15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1:41:46"/>
    <d v="2014-11-08T11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1:35:52"/>
    <d v="2015-02-14T12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6T19:54:23"/>
    <d v="2014-10-12T18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3T20:04:10"/>
    <d v="2015-10-14T19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4T23:34:54"/>
    <d v="2015-05-21T23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09:15:46"/>
    <d v="2014-03-12T09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5T19:04:50"/>
    <d v="2013-09-30T19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3:12:22"/>
    <d v="2015-04-07T13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2:45:32"/>
    <d v="2012-06-12T12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17:50:33"/>
    <d v="2016-11-30T17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4T21:53:08"/>
    <d v="2016-02-23T2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4T20:35:19"/>
    <d v="2016-12-15T20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2:03:26"/>
    <d v="2016-11-03T11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2T23:11:00"/>
    <d v="2017-01-12T00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3:13:30"/>
    <d v="2016-07-17T13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06:47:56"/>
    <d v="2015-05-06T06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8T21:00:00"/>
    <d v="2015-05-17T13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0:08:45"/>
    <d v="2016-11-29T00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4:12:16"/>
    <d v="2013-04-06T14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2T20:47:58"/>
    <d v="2016-12-02T20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2:38:42"/>
    <d v="2015-06-05T12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07:11:00"/>
    <d v="2016-03-04T11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0:31:29"/>
    <d v="2015-06-29T10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2T23:30:00"/>
    <d v="2015-05-02T17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1:14:00"/>
    <d v="2016-09-21T09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06:32:37"/>
    <d v="2016-07-14T06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2:12:00"/>
    <d v="2015-03-24T14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1T23:59:00"/>
    <d v="2015-07-08T10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2T22:43:06"/>
    <d v="2016-01-31T22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1:22:03"/>
    <d v="2016-07-02T11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2-28T22:00:00"/>
    <d v="2017-01-16T22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16:48:01"/>
    <d v="2016-12-15T16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18:58:02"/>
    <d v="2015-01-14T18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16:19:00"/>
    <d v="2016-09-27T17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15:58:54"/>
    <d v="2016-06-05T15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6T19:06:13"/>
    <d v="2014-09-06T19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0:30:00"/>
    <d v="2016-05-08T03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18:54:34"/>
    <d v="2013-05-05T18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4-30T19:16:51"/>
    <d v="2015-03-01T2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5T20:30:35"/>
    <d v="2013-06-25T20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07:14:45"/>
    <d v="2015-01-28T07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2:20:01"/>
    <d v="2014-10-29T11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05:00:00"/>
    <d v="2015-10-20T05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07:52:58"/>
    <d v="2014-07-18T07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16:55:56"/>
    <d v="2015-10-14T15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2-31T23:12:15"/>
    <d v="2014-11-01T22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2:38:40"/>
    <d v="2016-04-19T02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5T20:25:00"/>
    <d v="2015-01-08T20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3T20:31:39"/>
    <d v="2014-11-03T20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05:29:30"/>
    <d v="2015-12-22T05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1:04:27"/>
    <d v="2016-12-04T01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1:13:11"/>
    <d v="2015-07-07T11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18:13:39"/>
    <d v="2015-10-22T17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06:11:00"/>
    <d v="2015-08-15T22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05:57:14"/>
    <d v="2016-01-26T05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05:56:59"/>
    <d v="2016-09-09T05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1:01:26"/>
    <d v="2016-06-03T11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16:58:29"/>
    <d v="2015-01-09T16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0:45:04"/>
    <d v="2016-08-22T00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3:38:51"/>
    <d v="2015-12-02T03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3:13:22"/>
    <d v="2016-11-02T12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8T22:09:19"/>
    <d v="2015-03-29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4:22:00"/>
    <d v="2015-06-25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15:26:25"/>
    <d v="2016-08-19T15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3:06:57"/>
    <d v="2016-03-03T04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09T20:27:22"/>
    <d v="2015-03-10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4:31:28"/>
    <d v="2014-11-18T14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1:03:36"/>
    <d v="2015-10-27T00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3:43:48"/>
    <d v="2015-06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06:00:00"/>
    <d v="2016-10-30T10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0:00:00"/>
    <d v="2015-05-18T13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3:43:40"/>
    <d v="2015-09-11T13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3:24:17"/>
    <d v="2016-01-22T03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2T23:59:00"/>
    <d v="2014-06-06T07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08:55:00"/>
    <d v="2016-03-28T15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4:55:01"/>
    <d v="2015-02-05T14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2:57:43"/>
    <d v="2016-04-26T12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3:22:49"/>
    <d v="2015-07-13T13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0:29:18"/>
    <d v="2016-04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17:13:29"/>
    <d v="2016-12-03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15:57:42"/>
    <d v="2015-07-14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08:00:55"/>
    <d v="2015-05-15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05:44:38"/>
    <d v="2016-04-0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2:32:14"/>
    <d v="2016-06-08T12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0:25:00"/>
    <d v="2015-04-21T17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4:28:25"/>
    <d v="2015-03-23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19T23:06:37"/>
    <d v="2016-01-20T23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8T19:00:59"/>
    <d v="2014-10-19T18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1:52:43"/>
    <d v="2014-06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0:42:27"/>
    <d v="2017-03-01T11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16:59:00"/>
    <d v="2016-04-03T15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08:39:00"/>
    <d v="2014-07-12T11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1:02:45"/>
    <d v="2016-12-04T11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17:30:44"/>
    <d v="2015-10-12T16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0T23:00:00"/>
    <d v="2014-07-11T11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2:25:00"/>
    <d v="2015-11-03T23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18:45:00"/>
    <d v="2014-10-03T16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0T19:00:00"/>
    <d v="2014-09-17T10:29:1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0:54:31"/>
    <d v="2013-03-11T10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15:52:18"/>
    <d v="2013-02-21T16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2-16T10:52:38"/>
    <d v="2013-01-17T10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1T22:00:00"/>
    <d v="2012-02-20T12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0:00:00"/>
    <d v="2015-12-01T23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3:14:45"/>
    <d v="2012-01-25T14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1T19:20:49"/>
    <d v="2011-04-12T19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09:21:49"/>
    <d v="2013-01-16T09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4:51:03"/>
    <d v="2012-12-07T14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17:58:54"/>
    <d v="2015-03-10T17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08:01:43"/>
    <d v="2013-09-16T08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3-01T18:30:39"/>
    <d v="2012-01-31T18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2:28:12"/>
    <d v="2013-08-14T12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19T23:59:00"/>
    <d v="2014-11-17T12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09T20:00:22"/>
    <d v="2011-08-10T20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2T22:00:00"/>
    <d v="2011-10-24T09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15:55:13"/>
    <d v="2013-04-30T15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09T22:59:00"/>
    <d v="2014-04-25T12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2:00:00"/>
    <d v="2013-07-09T17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17:09:05"/>
    <d v="2013-10-03T17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2:51:00"/>
    <d v="2012-08-15T15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1T23:37:55"/>
    <d v="2016-06-26T23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09:51:00"/>
    <d v="2012-05-23T23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4:06:13"/>
    <d v="2015-05-06T14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6T23:02:41"/>
    <d v="2015-01-27T23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17:01:11"/>
    <d v="2016-07-03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08:31:00"/>
    <d v="2013-12-06T08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0:40:52"/>
    <d v="2012-10-16T09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08:27:54"/>
    <d v="2013-09-03T08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0:38:00"/>
    <d v="2014-12-18T12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16:14:06"/>
    <d v="2011-05-19T16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15:47:55"/>
    <d v="2013-05-17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0:38:00"/>
    <d v="2015-03-04T12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3:57:11"/>
    <d v="2011-07-28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06:24:19"/>
    <d v="2014-07-18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4:43:00"/>
    <d v="2013-06-19T10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18:36:18"/>
    <d v="2014-07-20T18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4T19:10:33"/>
    <d v="2016-06-05T19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16:42:37"/>
    <d v="2013-04-01T16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09:00:23"/>
    <d v="2015-06-08T09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17:00:00"/>
    <d v="2016-02-26T08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3:20:01"/>
    <d v="2016-08-24T03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3:33:00"/>
    <d v="2014-05-13T10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15:01:00"/>
    <d v="2016-02-14T05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3:51:44"/>
    <d v="2014-06-24T13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3:10:00"/>
    <d v="2010-03-17T05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09:44:41"/>
    <d v="2014-05-27T09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17:59:00"/>
    <d v="2017-01-16T07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4:14:38"/>
    <d v="2014-06-19T04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0:00:04"/>
    <d v="2015-10-19T09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1:25:39"/>
    <d v="2017-01-06T11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0:17:46"/>
    <d v="2014-06-16T10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09:20:40"/>
    <d v="2015-08-18T09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0:04:57"/>
    <d v="2016-02-15T01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09:00:00"/>
    <d v="2016-09-06T06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1:00:00"/>
    <d v="2014-11-05T08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4:40:52"/>
    <d v="2014-05-01T14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16:59:00"/>
    <d v="2014-05-23T12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8T23:00:00"/>
    <d v="2014-11-12T15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6T23:01:31"/>
    <d v="2016-05-02T23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4:55:39"/>
    <d v="2014-09-17T14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2T19:00:00"/>
    <d v="2014-11-21T13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07:01:30"/>
    <d v="2017-01-21T07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1:52:18"/>
    <d v="2016-07-19T11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1:37:27"/>
    <d v="2015-12-01T01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08:24:46"/>
    <d v="2017-02-14T09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31T19:00:00"/>
    <d v="2017-01-01T12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09:05:20"/>
    <d v="2015-02-17T10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3:24:55"/>
    <d v="2015-09-28T13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1-30T22:00:00"/>
    <d v="2014-10-29T14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0:00:00"/>
    <d v="2016-01-22T06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1T22:59:00"/>
    <d v="2016-03-13T19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1:11:02"/>
    <d v="2015-08-05T11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17:00:00"/>
    <d v="2016-04-24T14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4:15:10"/>
    <d v="2015-07-28T14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3:00:00"/>
    <d v="2016-07-01T02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3:46:10"/>
    <d v="2014-12-08T13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17:03:39"/>
    <d v="2016-12-01T17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5T20:15:00"/>
    <d v="2014-10-26T19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2:05:38"/>
    <d v="2014-12-01T12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18:55:00"/>
    <d v="2015-06-15T18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08:13:54"/>
    <d v="2014-10-23T07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3-31T19:18:00"/>
    <d v="2015-02-17T20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16:16:00"/>
    <d v="2015-01-27T16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0:06:39"/>
    <d v="2014-07-19T00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05:14:42"/>
    <d v="2017-02-16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17:10:20"/>
    <d v="2015-10-09T16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2T23:15:59"/>
    <d v="2015-10-03T22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05:47:14"/>
    <d v="2016-04-12T05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4:47:19"/>
    <d v="2015-04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30T22:59:00"/>
    <d v="2014-09-10T11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1:47:27"/>
    <d v="2015-08-03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1:03:10"/>
    <d v="2015-07-03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2:00:00"/>
    <d v="2015-08-25T09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3T22:40:24"/>
    <d v="2016-06-03T22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0:40:33"/>
    <d v="2014-08-20T10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07:12:00"/>
    <d v="2015-06-30T04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8T20:16:39"/>
    <d v="2015-04-13T20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2T20:29:53"/>
    <d v="2014-10-23T19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6T21:00:03"/>
    <d v="2013-10-07T20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1T19:50:00"/>
    <d v="2009-09-23T08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1:49:11"/>
    <d v="2014-01-13T12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15:05:00"/>
    <d v="2015-04-27T03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2:31:01"/>
    <d v="2011-05-09T12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17:00:00"/>
    <d v="2016-06-28T17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6T19:00:00"/>
    <d v="2014-02-01T17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3T20:29:45"/>
    <d v="2014-11-18T20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5-25T11:18:34"/>
    <d v="2013-04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3:31:22"/>
    <d v="2016-03-09T14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3:28:03"/>
    <d v="2015-05-20T13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18:59:00"/>
    <d v="2016-02-03T19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3-31T22:59:00"/>
    <d v="2017-02-19T19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17:15:29"/>
    <d v="2015-01-13T17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07:34:56"/>
    <d v="2014-06-09T07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16:06:08"/>
    <d v="2015-05-16T16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15:20:48"/>
    <d v="2012-05-25T15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1T21:00:00"/>
    <d v="2010-08-08T20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18:54:51"/>
    <d v="2013-07-26T18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0T20:12:06"/>
    <d v="2012-03-21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05:46:30"/>
    <d v="2015-11-17T05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16:20:00"/>
    <d v="2015-08-30T13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16:43:11"/>
    <d v="2014-08-26T16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0:35:01"/>
    <d v="2014-05-2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06:00:00"/>
    <d v="2016-12-03T16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4T20:30:22"/>
    <d v="2015-03-05T2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17:49:25"/>
    <d v="2014-11-13T17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15:12:00"/>
    <d v="2015-01-01T00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18:38:06"/>
    <d v="2015-09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9-23T15:34:24"/>
    <d v="2015-08-24T15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1:25:41"/>
    <d v="2016-03-04T12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7T19:44:45"/>
    <d v="2015-02-10T2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15:17:35"/>
    <d v="2015-01-29T15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1:21:00"/>
    <d v="2016-03-16T12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15:13:00"/>
    <d v="2014-05-20T20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06:19:29"/>
    <d v="2014-10-29T05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3:29:57"/>
    <d v="2016-08-21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1:00:58"/>
    <d v="2015-05-27T11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06:56:16"/>
    <d v="2016-03-09T07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0:11:00"/>
    <d v="2014-05-31T20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4T21:13:53"/>
    <d v="2011-04-04T21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18:00:00"/>
    <d v="2011-09-02T02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7T23:04:19"/>
    <d v="2011-11-28T23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4:17:15"/>
    <d v="2012-02-06T15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2:00:00"/>
    <d v="2011-07-22T19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3T20:40:38"/>
    <d v="2010-12-23T2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4:24:11"/>
    <d v="2012-05-24T14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0:26:00"/>
    <d v="2013-11-29T14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3:00:00"/>
    <d v="2011-09-09T19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17:11:50"/>
    <d v="2012-11-15T17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4T19:00:32"/>
    <d v="2013-05-14T19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15:59:44"/>
    <d v="2012-12-03T15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1T20:40:02"/>
    <d v="2012-06-21T20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2:00:00"/>
    <d v="2014-06-04T18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2T21:13:16"/>
    <d v="2011-10-28T20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17:00:00"/>
    <d v="2012-10-12T12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4:00:00"/>
    <d v="2013-09-29T10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0:42:15"/>
    <d v="2013-01-27T10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4T23:28:06"/>
    <d v="2014-08-24T23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3:09:00"/>
    <d v="2013-02-16T03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7T22:59:00"/>
    <d v="2012-04-04T09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2:59:00"/>
    <d v="2014-11-07T02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1:31:29"/>
    <d v="2013-06-28T11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3:48:55"/>
    <d v="2012-11-30T03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1:47:33"/>
    <d v="2012-08-14T11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16:21:07"/>
    <d v="2013-11-01T15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5T23:59:00"/>
    <d v="2012-10-23T11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2:41:22"/>
    <d v="2014-05-15T12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15:48:53"/>
    <d v="2014-01-06T15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1:59:00"/>
    <d v="2012-01-31T15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15:37:41"/>
    <d v="2012-09-12T15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3:10:54"/>
    <d v="2011-07-26T03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0:00:00"/>
    <d v="2011-12-19T16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0:59:00"/>
    <d v="2011-04-24T23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15:51:01"/>
    <d v="2016-05-12T15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1T23:00:00"/>
    <d v="2011-04-29T21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18:39:00"/>
    <d v="2009-11-05T13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16:25:00"/>
    <d v="2013-01-14T11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0:39:25"/>
    <d v="2012-02-02T10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2T20:59:00"/>
    <d v="2010-07-20T00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09:19:04"/>
    <d v="2014-11-19T09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3T19:35:27"/>
    <d v="2011-05-24T19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4:46:52"/>
    <d v="2012-08-25T14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1T21:26:00"/>
    <d v="2012-09-22T20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09:49:00"/>
    <d v="2013-09-04T09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3:11:00"/>
    <d v="2014-07-13T05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4:49:37"/>
    <d v="2012-05-10T04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0:54:42"/>
    <d v="2011-02-18T11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1:25:55"/>
    <d v="2014-04-08T11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05:27:17"/>
    <d v="2013-09-09T05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1:59:00"/>
    <d v="2011-03-23T16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07:49:53"/>
    <d v="2013-10-25T06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15:01:36"/>
    <d v="2011-03-24T15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16:22:40"/>
    <d v="2012-03-19T16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3:00:20"/>
    <d v="2012-03-06T14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17:17:32"/>
    <d v="2012-11-13T17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3:46:08"/>
    <d v="2012-04-24T13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09:20:00"/>
    <d v="2012-11-10T00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07:00:00"/>
    <d v="2013-11-18T16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16:59:00"/>
    <d v="2016-03-30T11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16:00:00"/>
    <d v="2015-12-05T18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0:45:36"/>
    <d v="2011-10-31T23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31T19:31:47"/>
    <d v="2015-01-01T19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5T22:59:00"/>
    <d v="2012-01-31T13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1T22:00:00"/>
    <d v="2011-01-21T10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0:04:33"/>
    <d v="2013-02-26T01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1:59:00"/>
    <d v="2014-02-11T20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7T23:35:39"/>
    <d v="2011-10-28T22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16:14:36"/>
    <d v="2016-04-01T16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4T23:00:00"/>
    <d v="2010-05-15T17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08:03:34"/>
    <d v="2016-07-02T08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0:45:30"/>
    <d v="2012-05-05T10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16:04:52"/>
    <d v="2015-02-04T16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1:59:00"/>
    <d v="2016-07-18T09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17:03:00"/>
    <d v="2011-09-16T12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0T22:59:00"/>
    <d v="2012-03-05T12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0:59:00"/>
    <d v="2016-02-16T04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15:31:11"/>
    <d v="2014-01-23T15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1T20:39:05"/>
    <d v="2011-06-28T20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3:11:07"/>
    <d v="2014-06-12T13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8T21:00:00"/>
    <d v="2017-02-07T21:54:4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3T23:07:40"/>
    <d v="2017-02-13T00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3:45:38"/>
    <d v="2017-03-14T13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3:34:01"/>
    <d v="2017-02-17T14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0:00:23"/>
    <d v="2017-02-22T01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4:15:19"/>
    <d v="2017-02-26T15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15:15:00"/>
    <d v="2017-03-07T20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06:49:54"/>
    <d v="2017-03-10T07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3-16T16:37:10"/>
    <d v="2017-02-14T17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4:20:42"/>
    <d v="2017-03-07T05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2T20:00:00"/>
    <d v="2017-03-01T11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18:59:00"/>
    <d v="2017-02-21T22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15:00:00"/>
    <d v="2017-03-09T17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6T23:36:00"/>
    <d v="2017-02-25T11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09T20:00:00"/>
    <d v="2017-03-06T19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31T19:40:11"/>
    <d v="2017-03-01T2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18:47:28"/>
    <d v="2017-03-10T19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5T22:33:00"/>
    <d v="2017-03-01T23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15:44:05"/>
    <d v="2017-03-12T15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31T23:00:00"/>
    <d v="2017-03-01T20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0:56:45"/>
    <d v="2014-12-16T10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4:52:30"/>
    <d v="2015-02-28T15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1:45:37"/>
    <d v="2015-07-02T01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5T22:21:13"/>
    <d v="2015-01-16T22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1:00:00"/>
    <d v="2015-08-28T19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2:21:12"/>
    <d v="2015-06-24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1:18:15"/>
    <d v="2016-02-27T12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15:48:26"/>
    <d v="2016-03-22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4:39:00"/>
    <d v="2014-07-21T08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08:00:00"/>
    <d v="2015-12-03T09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0:30:34"/>
    <d v="2014-08-01T10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16:55:53"/>
    <d v="2015-05-01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4:13:32"/>
    <d v="2014-09-05T14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17:02:41"/>
    <d v="2015-04-01T17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0T22:22:00"/>
    <d v="2015-03-01T00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09:51:39"/>
    <d v="2016-10-30T08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0T23:00:00"/>
    <d v="2016-03-31T18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5-13T23:59:00"/>
    <d v="2016-03-31T09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07:49:51"/>
    <d v="2014-08-18T07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4:47:51"/>
    <d v="2014-10-10T13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06:04:23"/>
    <d v="2015-11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2T19:10:00"/>
    <d v="2016-02-25T18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1:00:00"/>
    <d v="2015-05-05T14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17:22:42"/>
    <d v="2014-09-30T17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18:14:09"/>
    <d v="2014-07-25T18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17:04:24"/>
    <d v="2014-05-29T17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06:00:00"/>
    <d v="2015-02-09T17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0:01:14"/>
    <d v="2015-09-21T10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09T20:15:06"/>
    <d v="2016-04-10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4T21:06:23"/>
    <d v="2015-09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0:00:00"/>
    <d v="2015-05-28T16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0:00:00"/>
    <d v="2015-11-17T11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16:30:00"/>
    <d v="2016-09-01T11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7T19:52:36"/>
    <d v="2015-04-07T19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4:32:25"/>
    <d v="2016-07-08T14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16:40:33"/>
    <d v="2015-10-09T15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17:46:32"/>
    <d v="2015-06-20T17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15:59:02"/>
    <d v="2014-09-02T15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4:58:52"/>
    <d v="2016-03-06T15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4:37:02"/>
    <d v="2015-06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0:04:31"/>
    <d v="2015-04-26T10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16:00:00"/>
    <d v="2016-12-06T16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6T22:59:00"/>
    <d v="2016-08-04T17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08:31:17"/>
    <d v="2015-01-22T09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1T21:00:00"/>
    <d v="2016-11-16T01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3T21:00:00"/>
    <d v="2016-10-24T23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0:00:00"/>
    <d v="2015-10-15T05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17:49:03"/>
    <d v="2015-08-03T17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4:00:00"/>
    <d v="2017-01-23T18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15:05:04"/>
    <d v="2016-03-25T15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2:45:23"/>
    <d v="2015-02-17T13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1:04:42"/>
    <d v="2016-09-14T01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1:59:28"/>
    <d v="2016-02-20T12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15:02:33"/>
    <d v="2015-03-04T16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3:56:01"/>
    <d v="2015-09-05T13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8T23:01:09"/>
    <d v="2016-07-19T23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4:29:00"/>
    <d v="2016-12-29T14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17:56:32"/>
    <d v="2016-05-15T17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3:53:49"/>
    <d v="2015-03-05T14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1:08:33"/>
    <d v="2016-02-05T11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08:37:40"/>
    <d v="2015-07-24T08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18:34:05"/>
    <d v="2016-02-10T18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15:50:40"/>
    <d v="2016-09-23T15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06:39:39"/>
    <d v="2014-07-05T06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18:31:52"/>
    <d v="2014-07-14T18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15:38:08"/>
    <d v="2014-08-04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0:48:04"/>
    <d v="2014-07-04T10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08:27:24"/>
    <d v="2014-07-29T08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4:39:19"/>
    <d v="2014-12-14T14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3:43:14"/>
    <d v="2014-09-09T13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18:30:40"/>
    <d v="2014-09-23T18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2:13:56"/>
    <d v="2014-05-07T12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3:14:58"/>
    <d v="2014-12-05T13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09:59:00"/>
    <d v="2014-10-18T00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18:26:00"/>
    <d v="2014-09-09T18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17:57:51"/>
    <d v="2014-09-23T17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3:34:13"/>
    <d v="2015-01-21T03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4:43:15"/>
    <d v="2015-02-10T15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1:36:20"/>
    <d v="2016-08-03T11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09:25:10"/>
    <d v="2016-05-03T09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09:49:05"/>
    <d v="2016-08-15T09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08:48:09"/>
    <d v="2016-01-19T08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17:47:58"/>
    <d v="2015-04-21T17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0T22:25:00"/>
    <d v="2014-12-30T10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5T19:00:00"/>
    <d v="2014-09-14T22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08:12:57"/>
    <d v="2014-11-15T08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09:43:57"/>
    <d v="2015-03-05T10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17:45:42"/>
    <d v="2014-10-01T17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1:00:03"/>
    <d v="2014-11-13T01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1:11:18"/>
    <d v="2015-01-06T11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2:46:05"/>
    <d v="2014-11-30T12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1:59:00"/>
    <d v="2015-07-03T19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17:24:00"/>
    <d v="2014-10-28T16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08:13:42"/>
    <d v="2015-01-07T08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1:00:00"/>
    <d v="2016-09-15T01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05:32:46"/>
    <d v="2016-05-25T05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08:39:49"/>
    <d v="2016-11-15T08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2:50:33"/>
    <d v="2015-12-06T02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16:13:28"/>
    <d v="2014-10-22T15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09:32:50"/>
    <d v="2016-09-10T09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07:10:00"/>
    <d v="2015-11-13T10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16:59:00"/>
    <d v="2015-06-04T06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3T20:43:02"/>
    <d v="2015-01-13T20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2:16:44"/>
    <d v="2015-10-05T11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3:00:00"/>
    <d v="2015-08-31T14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0:19:09"/>
    <d v="2014-08-26T10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7T20:38:33"/>
    <d v="2014-08-28T20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1:20:30"/>
    <d v="2017-01-07T11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16:47:19"/>
    <d v="2015-01-25T16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16:50:26"/>
    <d v="2014-08-09T16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3T23:00:00"/>
    <d v="2014-08-25T05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2:38:56"/>
    <d v="2016-06-03T02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16:20:12"/>
    <d v="2014-07-09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2:32:16"/>
    <d v="2015-01-29T02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16:45:37"/>
    <d v="2015-06-17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4:00:00"/>
    <d v="2016-06-27T16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1:59:00"/>
    <d v="2016-12-01T10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2T23:37:30"/>
    <d v="2015-03-04T00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3:03:16"/>
    <d v="2014-06-30T13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31T20:01:30"/>
    <d v="2015-03-01T2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2:39:27"/>
    <d v="2012-01-18T02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4:01:00"/>
    <d v="2013-12-26T14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1:26:16"/>
    <d v="2012-09-24T11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4-01-07T21:08:00"/>
    <d v="2013-12-18T16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15:01:43"/>
    <d v="2013-06-18T15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17:10:17"/>
    <d v="2014-01-18T17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2:49:21"/>
    <d v="2011-01-12T02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17:00:00"/>
    <d v="2014-04-07T16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17:00:00"/>
    <d v="2010-12-03T21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1:25:07"/>
    <d v="2014-01-25T11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18:54:23"/>
    <d v="2012-04-27T18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07:57:07"/>
    <d v="2011-02-02T07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2:59:00"/>
    <d v="2013-01-28T20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18:08:15"/>
    <d v="2014-12-15T18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0:51:11"/>
    <d v="2016-03-01T11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4:25:29"/>
    <d v="2013-01-31T14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7T19:08:55"/>
    <d v="2012-01-17T2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30T22:00:00"/>
    <d v="2011-09-02T13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2:19:42"/>
    <d v="2016-09-01T12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6T23:59:00"/>
    <d v="2013-04-17T21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19T23:59:00"/>
    <d v="2014-04-16T15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0:59:00"/>
    <d v="2015-01-27T10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18:52:34"/>
    <d v="2011-01-21T18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0T22:00:00"/>
    <d v="2011-05-03T18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6T23:55:00"/>
    <d v="2016-06-02T02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0:36:17"/>
    <d v="2012-11-15T10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0:40:32"/>
    <d v="2015-03-31T00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1:59:00"/>
    <d v="2011-05-28T13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15:17:39"/>
    <d v="2012-09-17T15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18:01:40"/>
    <d v="2014-06-10T18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7T20:00:00"/>
    <d v="2014-07-07T16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4T19:00:00"/>
    <d v="2015-03-18T13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3T21:26:57"/>
    <d v="2012-09-24T20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3T19:30:37"/>
    <d v="2013-04-23T19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07:55:40"/>
    <d v="2013-11-22T07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15:31:12"/>
    <d v="2014-06-27T15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3:26:53"/>
    <d v="2014-08-13T13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0:48:41"/>
    <d v="2011-10-16T23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3:28:49"/>
    <d v="2011-08-23T13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2:01:24"/>
    <d v="2014-01-16T12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2:12:21"/>
    <d v="2014-12-27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2:30:00"/>
    <d v="2017-01-20T06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4:08:05"/>
    <d v="2014-05-13T14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2:11:40"/>
    <d v="2014-04-04T12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4:49:07"/>
    <d v="2016-10-02T03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2-28T23:00:00"/>
    <d v="2017-01-07T00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17:11:52"/>
    <d v="2016-10-06T17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2:59:00"/>
    <d v="2015-11-20T13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3T19:04:09"/>
    <d v="2016-12-04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0T23:17:00"/>
    <d v="2016-01-02T03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4:48:21"/>
    <d v="2014-10-11T13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29T22:06:42"/>
    <d v="2015-05-30T22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1:45:00"/>
    <d v="2015-06-09T09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18:15:33"/>
    <d v="2016-06-08T18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16:35:08"/>
    <d v="2016-06-07T16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1:50:05"/>
    <d v="2014-05-17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2-28T19:42:05"/>
    <d v="2015-01-30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2T19:12:35"/>
    <d v="2014-05-13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09:35:29"/>
    <d v="2016-02-13T10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07:36:20"/>
    <d v="2016-03-01T08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09T21:39:49"/>
    <d v="2015-02-07T2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18:48:00"/>
    <d v="2012-06-07T17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16:45:08"/>
    <d v="2012-03-09T17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07:00:00"/>
    <d v="2012-10-22T23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17:00:00"/>
    <d v="2012-07-08T21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17:45:38"/>
    <d v="2014-10-13T16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16:30:00"/>
    <d v="2015-11-15T14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31T23:59:00"/>
    <d v="2010-05-01T00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3:02:26"/>
    <d v="2013-01-25T14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3:52:08"/>
    <d v="2012-11-15T13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1:00:00"/>
    <d v="2010-06-06T14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0:18:01"/>
    <d v="2011-05-08T10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5T22:59:00"/>
    <d v="2011-03-30T17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16:43:03"/>
    <d v="2012-01-12T16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2:55:22"/>
    <d v="2015-09-20T12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2:02:45"/>
    <d v="2012-03-13T12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16:00:00"/>
    <d v="2014-02-10T09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3:00:00"/>
    <d v="2015-12-27T23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16:36:06"/>
    <d v="2015-02-23T17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4:59:00"/>
    <d v="2012-09-08T15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08:00:00"/>
    <d v="2015-04-22T08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3:57:27"/>
    <d v="2015-02-02T13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3:29:51"/>
    <d v="2016-11-28T13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1:27:01"/>
    <d v="2015-11-18T11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17:13:14"/>
    <d v="2014-08-08T17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1:06:23"/>
    <d v="2016-05-24T11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09:05:25"/>
    <d v="2014-05-08T09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17:01:40"/>
    <d v="2016-11-29T17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05:17:59"/>
    <d v="2014-09-23T05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17:45:00"/>
    <d v="2015-09-17T18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8T19:48:54"/>
    <d v="2014-07-09T19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0:26:00"/>
    <d v="2015-05-05T00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07:16:18"/>
    <d v="2014-09-08T07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31T22:59:00"/>
    <d v="2014-10-16T23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1T20:10:22"/>
    <d v="2014-08-12T20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3:12:55"/>
    <d v="2016-10-13T12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1:28:53"/>
    <d v="2017-01-11T01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3:57:31"/>
    <d v="2014-07-08T13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16:00:49"/>
    <d v="2015-04-19T16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18:00:00"/>
    <d v="2015-09-23T16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0:19:03"/>
    <d v="2012-06-14T00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1:08:27"/>
    <d v="2013-11-12T01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6T23:59:00"/>
    <d v="2011-08-17T15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4:33:00"/>
    <d v="2013-12-18T13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0T19:00:00"/>
    <d v="2013-09-18T16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1T19:26:00"/>
    <d v="2010-10-05T17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3-07T23:59:00"/>
    <d v="2012-02-21T15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0:33:14"/>
    <d v="2013-04-07T10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4T19:31:06"/>
    <d v="2011-05-23T19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08:24:42"/>
    <d v="2013-05-08T08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1T22:30:00"/>
    <d v="2012-05-08T16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4:26:13"/>
    <d v="2012-01-03T14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6T22:08:27"/>
    <d v="2014-08-27T22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0:00:00"/>
    <d v="2011-11-18T15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0T23:59:00"/>
    <d v="2014-05-14T17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0:59:00"/>
    <d v="2011-11-05T16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4T22:59:00"/>
    <d v="2012-05-29T21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0:00:00"/>
    <d v="2013-06-01T01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17:38:28"/>
    <d v="2013-02-08T18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4T22:59:00"/>
    <d v="2011-05-07T07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1:58:51"/>
    <d v="2014-04-15T01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4:52:20"/>
    <d v="2011-04-05T14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1:28:36"/>
    <d v="2016-06-27T01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09:01:30"/>
    <d v="2014-04-01T09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1:02:38"/>
    <d v="2015-06-02T01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19T21:36:01"/>
    <d v="2014-02-18T2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0:59:00"/>
    <d v="2009-10-16T17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2:02:00"/>
    <d v="2016-04-13T09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05:09:11"/>
    <d v="2014-06-10T05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1T23:21:13"/>
    <d v="2011-03-21T23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06:05:37"/>
    <d v="2016-10-08T05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09:33:35"/>
    <d v="2013-09-09T09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1T22:00:00"/>
    <d v="2012-02-01T23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0:00:00"/>
    <d v="2016-01-25T08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4:00:00"/>
    <d v="2012-04-21T01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16:10:05"/>
    <d v="2015-03-04T17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6T21:21:53"/>
    <d v="2012-09-26T21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17:42:41"/>
    <d v="2013-02-21T18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9-30T19:00:00"/>
    <d v="2014-08-20T15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3:42:21"/>
    <d v="2014-11-21T03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5T22:59:00"/>
    <d v="2012-08-26T23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3:43:56"/>
    <d v="2014-04-13T13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05:18:54"/>
    <d v="2014-08-12T05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1:32:52"/>
    <d v="2016-03-23T01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1T20:00:00"/>
    <d v="2011-12-20T21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07:58:18"/>
    <d v="2014-07-15T07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0:55:29"/>
    <d v="2014-04-01T10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0:05:15"/>
    <d v="2016-11-02T09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4:01:08"/>
    <d v="2016-07-06T14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19T22:38:21"/>
    <d v="2013-02-18T2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4T23:00:00"/>
    <d v="2013-10-14T07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7T20:17:24"/>
    <d v="2012-10-18T19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2:00:00"/>
    <d v="2016-06-28T12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3:01:09"/>
    <d v="2013-06-20T03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3:07:31"/>
    <d v="2013-02-08T13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16:35:25"/>
    <d v="2013-06-13T16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2:59:00"/>
    <d v="2015-11-03T00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2:00:00"/>
    <d v="2012-05-10T00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8T23:59:00"/>
    <d v="2015-10-13T06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07:01:02"/>
    <d v="2016-02-23T08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2:24:25"/>
    <d v="2014-06-09T12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0:04:47"/>
    <d v="2016-11-04T09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2:00:00"/>
    <d v="2016-08-10T19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4:58:01"/>
    <d v="2014-10-01T13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18:00:00"/>
    <d v="2016-07-04T11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4:24:43"/>
    <d v="2016-02-13T05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0:21:16"/>
    <d v="2015-01-30T10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8-20T13:19:02"/>
    <d v="2015-07-21T13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1:20:08"/>
    <d v="2016-11-11T11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2T23:42:12"/>
    <d v="2016-01-28T23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16:26:26"/>
    <d v="2015-06-12T16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7T22:26:31"/>
    <d v="2015-01-18T22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09:07:17"/>
    <d v="2015-11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6T20:09:02"/>
    <d v="2016-10-07T19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16:38:56"/>
    <d v="2015-06-26T16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4:40:11"/>
    <d v="2014-06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17:20:12"/>
    <d v="2014-07-27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7-31T21:50:38"/>
    <d v="2014-06-16T21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07:35:08"/>
    <d v="2014-10-14T06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17:50:13"/>
    <d v="2015-12-07T17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15:00:00"/>
    <d v="2015-05-12T00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2:05:43"/>
    <d v="2016-12-24T12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18:00:00"/>
    <d v="2010-06-17T22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09:31:03"/>
    <d v="2014-06-10T09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5T22:59:00"/>
    <d v="2013-09-18T14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08:00:45"/>
    <d v="2014-10-29T07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3T23:00:00"/>
    <d v="2010-06-18T15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09:30:22"/>
    <d v="2011-08-06T09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3:45:43"/>
    <d v="2016-10-18T02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18:54:51"/>
    <d v="2016-07-19T18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18:00:00"/>
    <d v="2015-12-09T03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4:44:01"/>
    <d v="2015-01-06T14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18:03:34"/>
    <d v="2016-05-09T18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4T23:08:59"/>
    <d v="2013-02-19T00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16:02:43"/>
    <d v="2011-08-10T16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16:08:19"/>
    <d v="2013-02-07T16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3T23:00:00"/>
    <d v="2012-02-21T20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3:46:49"/>
    <d v="2015-07-14T03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2:00:21"/>
    <d v="2016-08-23T12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18:04:00"/>
    <d v="2014-04-07T21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3T20:41:37"/>
    <d v="2014-08-09T20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08:39:32"/>
    <d v="2016-05-12T08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05:05:53"/>
    <d v="2015-05-12T05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2T22:00:00"/>
    <d v="2012-07-09T18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0T23:25:46"/>
    <d v="2015-05-11T23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0T22:59:00"/>
    <d v="2014-03-06T12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3:31:59"/>
    <d v="2015-02-13T14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16:55:00"/>
    <d v="2010-02-06T17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6T19:31:21"/>
    <d v="2014-07-27T19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18:54:56"/>
    <d v="2012-10-30T18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8T20:00:00"/>
    <d v="2014-12-02T02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0:00:00"/>
    <d v="2016-11-15T08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5T20:58:38"/>
    <d v="2014-03-26T20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1:58:00"/>
    <d v="2015-03-12T22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8T20:00:00"/>
    <d v="2015-11-03T10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15:45:19"/>
    <d v="2014-04-09T15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1:02:33"/>
    <d v="2013-10-31T00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3:00:00"/>
    <d v="2013-05-30T01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30T23:59:00"/>
    <d v="2016-11-01T05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18:15:03"/>
    <d v="2013-10-31T17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08:37:07"/>
    <d v="2016-10-11T07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1:59:34"/>
    <d v="2015-11-23T11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0T23:59:00"/>
    <d v="2016-10-17T23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1:25:14"/>
    <d v="2015-05-14T11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8T21:07:27"/>
    <d v="2012-06-08T21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2T23:07:24"/>
    <d v="2013-04-22T23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6T19:00:00"/>
    <d v="2015-03-18T16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0:38:11"/>
    <d v="2013-04-23T10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17:59:00"/>
    <d v="2013-10-28T07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0T20:42:58"/>
    <d v="2015-04-20T20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5T19:32:17"/>
    <d v="2013-11-25T19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19T21:00:53"/>
    <d v="2016-01-05T21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0:49:11"/>
    <d v="2015-10-26T09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07:30:10"/>
    <d v="2014-04-02T07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2T23:00:00"/>
    <d v="2014-11-03T11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3:15:42"/>
    <d v="2013-03-18T13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06:52:12"/>
    <d v="2016-01-27T06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15:00:00"/>
    <d v="2015-01-22T03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16:59:00"/>
    <d v="2015-12-23T09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0:25:50"/>
    <d v="2014-05-24T10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3:20:54"/>
    <d v="2016-12-01T13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3:11:38"/>
    <d v="2016-02-23T04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2:35:01"/>
    <d v="2016-04-12T12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07:00:00"/>
    <d v="2013-04-25T03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3:00:29"/>
    <d v="2013-11-25T03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3:31:23"/>
    <d v="2014-07-24T13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15:29:36"/>
    <d v="2015-04-21T15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15:11:55"/>
    <d v="2016-09-20T15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18:19:51"/>
    <d v="2015-12-02T18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0:45:23"/>
    <d v="2016-05-29T10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1:41:24"/>
    <d v="2016-08-18T01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08:57:12"/>
    <d v="2016-04-07T08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1:01:58"/>
    <d v="2015-03-24T11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4:49:42"/>
    <d v="2016-04-06T14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1:21:28"/>
    <d v="2013-06-25T11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16:08:09"/>
    <d v="2014-06-13T16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16:00:00"/>
    <d v="2015-04-08T20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3:30:57"/>
    <d v="2016-11-18T13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4:00:00"/>
    <d v="2015-05-26T12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18:58:20"/>
    <d v="2015-10-12T17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5T23:59:00"/>
    <d v="2012-04-04T22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3T22:53:16"/>
    <d v="2011-09-24T21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2:19:55"/>
    <d v="2012-05-05T12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1:59:00"/>
    <d v="2014-04-02T14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15:03:07"/>
    <d v="2012-06-15T15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3T23:59:00"/>
    <d v="2011-11-13T11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7T23:54:18"/>
    <d v="2011-08-08T23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0T22:59:00"/>
    <d v="2010-08-05T12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1T20:49:54"/>
    <d v="2013-06-27T20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4:09:15"/>
    <d v="2013-01-25T04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15:00:00"/>
    <d v="2011-01-12T02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1:58:52"/>
    <d v="2011-08-08T11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16:30:32"/>
    <d v="2012-10-23T15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4T22:00:00"/>
    <d v="2012-01-30T19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2:36:13"/>
    <d v="2011-08-03T12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5T22:59:00"/>
    <d v="2012-10-10T13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0:02:15"/>
    <d v="2011-10-02T09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7T21:43:55"/>
    <d v="2012-02-06T21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7-01T22:40:00"/>
    <d v="2015-06-18T12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29T22:59:00"/>
    <d v="2012-06-14T15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2T22:35:14"/>
    <d v="2011-12-14T22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15:50:48"/>
    <d v="2011-04-05T15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4:07:07"/>
    <d v="2012-10-10T13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0T19:00:00"/>
    <d v="2013-04-29T20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0T23:00:00"/>
    <d v="2014-11-08T13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0:09:34"/>
    <d v="2012-12-27T00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3:03:13"/>
    <d v="2014-10-22T12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09T22:55:00"/>
    <d v="2012-08-13T23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2:00:17"/>
    <d v="2015-06-05T12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7T23:59:00"/>
    <d v="2014-04-30T11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4T20:00:00"/>
    <d v="2011-06-08T23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17:16:33"/>
    <d v="2013-04-01T17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15:46:16"/>
    <d v="2014-08-19T15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8T23:59:00"/>
    <d v="2010-10-07T14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19T20:56:41"/>
    <d v="2011-01-20T20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3:40:03"/>
    <d v="2012-08-15T13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6T23:59:00"/>
    <d v="2015-10-12T20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15:08:56"/>
    <d v="2011-06-24T15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5T22:07:25"/>
    <d v="2012-07-16T22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18:08:56"/>
    <d v="2013-11-13T18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2:49:08"/>
    <d v="2016-12-12T12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2:12:49"/>
    <d v="2016-12-08T02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1:59:00"/>
    <d v="2010-01-20T05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0:00:00"/>
    <d v="2010-10-12T19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4T19:33:53"/>
    <d v="2015-07-05T19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18:21:27"/>
    <d v="2014-11-08T18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06:07:43"/>
    <d v="2015-02-10T07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3:32:49"/>
    <d v="2014-07-23T13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09T19:35:00"/>
    <d v="2016-02-08T19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5T21:04:23"/>
    <d v="2014-07-11T21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1T23:58:11"/>
    <d v="2015-06-11T23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06:41:32"/>
    <d v="2014-01-04T06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1:59:00"/>
    <d v="2011-03-16T21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16:16:31"/>
    <d v="2013-03-28T16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18:07:13"/>
    <d v="2012-09-04T18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07:13:06"/>
    <d v="2013-09-19T07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3:30:29"/>
    <d v="2014-11-05T13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8T20:18:59"/>
    <d v="2013-10-09T19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3:00:08"/>
    <d v="2016-10-04T13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15:00:24"/>
    <d v="2012-12-12T15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1:39:19"/>
    <d v="2014-10-15T00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1:50:10"/>
    <d v="2015-12-02T11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4:00:00"/>
    <d v="2010-06-03T16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08:07:20"/>
    <d v="2013-08-13T08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1:41:54"/>
    <d v="2013-10-28T00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1:18:30"/>
    <d v="2016-01-28T11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3:05:48"/>
    <d v="2014-10-15T02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1:36:22"/>
    <d v="2015-03-03T12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0T19:00:00"/>
    <d v="2010-06-25T19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7-13T01:49:59"/>
    <d v="2016-06-13T01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15:20:14"/>
    <d v="2016-05-30T15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3:58:29"/>
    <d v="2014-02-13T14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2:59:00"/>
    <d v="2014-12-01T16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0:10:27"/>
    <d v="2014-01-08T10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1:56:25"/>
    <d v="2016-03-01T12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15:30:06"/>
    <d v="2013-08-02T15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2:59:00"/>
    <d v="2016-11-20T18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15:29:34"/>
    <d v="2012-12-21T15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2:32:54"/>
    <d v="2011-06-16T12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2:05:05"/>
    <d v="2012-04-19T12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15:27:39"/>
    <d v="2015-08-24T15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3:23:11"/>
    <d v="2014-06-23T13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7T22:50:00"/>
    <d v="2015-04-17T16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4T22:59:00"/>
    <d v="2016-05-25T12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0:00:35"/>
    <d v="2016-03-09T11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16:06:58"/>
    <d v="2014-10-21T15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4T20:35:37"/>
    <d v="2012-08-31T20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0:00:00"/>
    <d v="2017-01-10T09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1:49:11"/>
    <d v="2017-02-27T11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3:00:22"/>
    <d v="2015-07-13T13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0:00:00"/>
    <d v="2015-05-17T17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08:55:20"/>
    <d v="2015-03-19T08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09T22:59:00"/>
    <d v="2013-08-09T11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08:01:47"/>
    <d v="2016-04-05T08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0T19:13:06"/>
    <d v="2016-07-13T19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0:11:49"/>
    <d v="2015-04-02T10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1:01:07"/>
    <d v="2016-05-12T01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0:16:37"/>
    <d v="2016-12-19T10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0T23:06:32"/>
    <d v="2015-03-11T23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2:04:28"/>
    <d v="2015-10-02T11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0T19:07:33"/>
    <d v="2017-02-06T19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16:37:05"/>
    <d v="2014-08-28T16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0:00:00"/>
    <d v="2017-01-10T03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1:00:00"/>
    <d v="2016-01-11T11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3:23:59"/>
    <d v="2013-02-14T03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6T21:00:00"/>
    <d v="2016-08-01T09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2T22:59:00"/>
    <d v="2015-03-05T00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2:00:00"/>
    <d v="2016-09-20T09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17:00:00"/>
    <d v="2016-04-07T13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1:59:00"/>
    <d v="2016-02-17T10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15:00:27"/>
    <d v="2017-02-02T15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18:00:00"/>
    <d v="2016-11-17T15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0T23:59:00"/>
    <d v="2016-10-21T04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2:11:30"/>
    <d v="2016-02-25T13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3:31:40"/>
    <d v="2015-07-12T13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2:00:00"/>
    <d v="2016-11-01T06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09:00:59"/>
    <d v="2015-01-29T09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08:20:00"/>
    <d v="2015-10-15T07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4:59:58"/>
    <d v="2015-09-15T04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5T22:00:00"/>
    <d v="2015-06-08T10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15:19:25"/>
    <d v="2013-01-02T15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15:22:48"/>
    <d v="2012-10-02T15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15:38:02"/>
    <d v="2015-08-25T15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2:28:39"/>
    <d v="2013-02-07T02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4:43:09"/>
    <d v="2012-05-02T14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1:10:24"/>
    <d v="2012-03-29T01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0:39:33"/>
    <d v="2013-10-16T23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6T23:00:00"/>
    <d v="2012-02-07T16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18:00:00"/>
    <d v="2014-04-03T06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2:36:00"/>
    <d v="2012-02-16T20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1:59:00"/>
    <d v="2014-03-18T13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3T20:00:00"/>
    <d v="2013-10-01T12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4:49:39"/>
    <d v="2015-04-15T14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4:00:48"/>
    <d v="2014-01-07T14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1:59:00"/>
    <d v="2012-02-19T12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3:02:25"/>
    <d v="2015-07-09T13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3:00:00"/>
    <d v="2015-10-22T13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8T19:00:00"/>
    <d v="2012-08-06T14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2:15:12"/>
    <d v="2015-07-20T12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6T20:27:16"/>
    <d v="2013-06-26T20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2T19:00:00"/>
    <d v="2016-03-23T11:00: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3:54:07"/>
    <d v="2011-12-29T13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0:22:48"/>
    <d v="2015-05-28T10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4:00:00"/>
    <d v="2016-10-01T11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4:00:15"/>
    <d v="2014-08-22T14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1T23:59:00"/>
    <d v="2016-01-12T14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15:22:35"/>
    <d v="2013-10-14T14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1:40:36"/>
    <d v="2015-07-17T01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2T23:00:00"/>
    <d v="2013-07-29T10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16:08:47"/>
    <d v="2014-03-26T16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0:00:00"/>
    <d v="2013-05-29T16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8T22:00:00"/>
    <d v="2014-06-16T14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3T19:00:00"/>
    <d v="2015-11-23T04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4:47:27"/>
    <d v="2016-12-06T14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18:31:51"/>
    <d v="2015-02-26T19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09:48:43"/>
    <d v="2016-01-02T09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2:59:00"/>
    <d v="2014-10-02T19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09:55:16"/>
    <d v="2017-02-08T09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1-30T23:02:00"/>
    <d v="2013-10-25T18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4:49:04"/>
    <d v="2016-03-23T14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4:51:40"/>
    <d v="2017-01-31T14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6T22:02:00"/>
    <d v="2013-10-22T08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2T22:00:00"/>
    <d v="2017-03-06T13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15:30:00"/>
    <d v="2016-10-04T14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3:00:00"/>
    <d v="2014-01-21T12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4:00:10"/>
    <d v="2015-08-05T14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0:59:25"/>
    <d v="2015-07-15T10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16:01:18"/>
    <d v="2016-11-14T16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0:52:45"/>
    <d v="2013-03-03T11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2T20:07:53"/>
    <d v="2016-11-02T19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3:17:57"/>
    <d v="2014-07-26T03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2:52:18"/>
    <d v="2016-07-22T02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1:09:07"/>
    <d v="2015-10-19T10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0:32:48"/>
    <d v="2017-01-17T10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17:50:51"/>
    <d v="2016-04-07T17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05:50:46"/>
    <d v="2016-11-08T05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18:00:00"/>
    <d v="2016-05-15T17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3:01:27"/>
    <d v="2015-05-12T13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4:18:56"/>
    <d v="2016-11-28T14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18:24:10"/>
    <d v="2014-02-24T19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2:23:40"/>
    <d v="2017-01-24T12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7T19:00:00"/>
    <d v="2014-10-14T09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4:58:33"/>
    <d v="2015-01-10T14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2T22:00:00"/>
    <d v="2016-05-06T08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15:28:27"/>
    <d v="2016-11-15T15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6T21:00:00"/>
    <d v="2016-04-09T15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0T20:00:00"/>
    <d v="2014-11-25T14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1T20:58:35"/>
    <d v="2017-02-09T20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0:00:00"/>
    <d v="2017-02-10T11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16:59:00"/>
    <d v="2016-12-21T15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09T19:00:04"/>
    <d v="2016-11-09T19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1:47:16"/>
    <d v="2015-11-07T11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07:10:42"/>
    <d v="2017-02-15T08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07:00:57"/>
    <d v="2014-01-24T07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09:47:59"/>
    <d v="2014-11-22T09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0:38:09"/>
    <d v="2013-12-06T10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1:17:03"/>
    <d v="2012-01-28T11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17:59:00"/>
    <d v="2015-11-30T12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3T23:00:00"/>
    <d v="2015-01-16T14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09:59:51"/>
    <d v="2015-08-18T09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1:50:00"/>
    <d v="2011-05-24T01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3T23:11:26"/>
    <d v="2015-11-14T23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8T21:00:04"/>
    <d v="2012-03-09T2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1T23:00:00"/>
    <d v="2011-02-11T14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8T23:27:23"/>
    <d v="2012-05-29T23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5T22:59:00"/>
    <d v="2013-08-08T18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1:01:00"/>
    <d v="2014-06-02T11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3:00:00"/>
    <d v="2012-06-07T14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18:22:00"/>
    <d v="2013-10-24T18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2:00:00"/>
    <d v="2009-09-14T01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2T23:00:00"/>
    <d v="2012-03-19T18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1:44:36"/>
    <d v="2012-03-19T11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4T22:59:00"/>
    <d v="2012-08-30T11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2:21:20"/>
    <d v="2012-12-21T12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17:54:16"/>
    <d v="2012-12-27T17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2:33:46"/>
    <d v="2012-01-19T12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3T22:59:00"/>
    <d v="2012-02-08T20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4:10:33"/>
    <d v="2014-02-24T15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5T19:46:49"/>
    <d v="2011-01-21T19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2:26:56"/>
    <d v="2012-06-14T12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0T22:31:36"/>
    <d v="2013-05-21T22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2:00:00"/>
    <d v="2013-11-27T15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2T22:39:56"/>
    <d v="2011-11-02T21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2-31T23:59:00"/>
    <d v="2010-11-20T14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3:00:00"/>
    <d v="2014-07-14T11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09T23:02:09"/>
    <d v="2012-02-08T23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4:15:28"/>
    <d v="2012-04-05T14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8T20:00:00"/>
    <d v="2014-07-31T18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18:42:17"/>
    <d v="2013-02-02T18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3:03:35"/>
    <d v="2013-02-19T14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6T19:06:29"/>
    <d v="2014-04-06T19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18:00:00"/>
    <d v="2014-03-18T10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18:00:26"/>
    <d v="2012-04-03T18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08:14:17"/>
    <d v="2012-05-08T08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2:25:43"/>
    <d v="2012-04-05T12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3:24:00"/>
    <d v="2009-09-23T12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0:00:00"/>
    <d v="2010-01-14T08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5T22:59:00"/>
    <d v="2009-08-25T10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4T20:58:05"/>
    <d v="2013-11-14T20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3:36:40"/>
    <d v="2014-02-26T14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0:15:01"/>
    <d v="2017-03-05T01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15:29:29"/>
    <d v="2017-03-10T16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3:07:27"/>
    <d v="2017-03-13T13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15:14:45"/>
    <d v="2017-02-24T16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18:32:11"/>
    <d v="2017-02-27T19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2:00:00"/>
    <d v="2017-03-09T19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17:00:40"/>
    <d v="2014-07-22T17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3:45:37"/>
    <d v="2015-05-15T13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09:59:06"/>
    <d v="2014-06-17T09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4T19:00:00"/>
    <d v="2015-11-24T16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7T19:08:10"/>
    <d v="2014-07-18T19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0:04:31"/>
    <d v="2015-01-07T10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2:50:00"/>
    <d v="2014-05-08T10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2:34:00"/>
    <d v="2014-10-06T11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08:44:03"/>
    <d v="2014-05-12T08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17:11:35"/>
    <d v="2014-01-27T17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0:22:23"/>
    <d v="2014-05-27T10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16:31:24"/>
    <d v="2014-05-30T16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2:59:00"/>
    <d v="2016-11-18T14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0:25:38"/>
    <d v="2016-09-30T10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4:31:44"/>
    <d v="2015-06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0:00:00"/>
    <d v="2014-09-15T11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4:47:00"/>
    <d v="2015-11-19T14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2:27:49"/>
    <d v="2016-05-25T12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18:39:00"/>
    <d v="2015-02-24T19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4:10:31"/>
    <d v="2016-09-02T14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09:34:36"/>
    <d v="2016-07-26T09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17:22:18"/>
    <d v="2015-12-22T17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3:37:08"/>
    <d v="2015-07-13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15:12:50"/>
    <d v="2016-12-04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29T21:25:39"/>
    <d v="2015-03-30T21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0:12:32"/>
    <d v="2015-04-07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1:13:42"/>
    <d v="2015-04-09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2:21:00"/>
    <d v="2014-11-11T12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17:02:16"/>
    <d v="2015-04-02T17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3:48:24"/>
    <d v="2015-05-06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09:52:58"/>
    <d v="2015-09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0T19:39:00"/>
    <d v="2014-12-05T17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0:35:24"/>
    <d v="2015-06-04T10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1:58:00"/>
    <d v="2016-01-08T11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17:00:00"/>
    <d v="2016-04-06T15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1:31:10"/>
    <d v="2014-11-11T11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8T19:16:40"/>
    <d v="2015-11-13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17:25:56"/>
    <d v="2015-09-01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18:00:00"/>
    <d v="2015-12-08T12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07:45:33"/>
    <d v="2015-09-21T07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17:16:56"/>
    <d v="2016-02-25T18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1:19:25"/>
    <d v="2015-02-28T12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4:30:11"/>
    <d v="2016-01-11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7T23:32:21"/>
    <d v="2014-11-17T23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3:39:56"/>
    <d v="2015-05-26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3T20:39:31"/>
    <d v="2015-03-24T20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0:53:44"/>
    <d v="2015-07-30T10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15:14:20"/>
    <d v="2015-01-13T15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15:03:57"/>
    <d v="2016-08-10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17:12:46"/>
    <d v="2015-11-10T17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16:53:03"/>
    <d v="2016-10-26T15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5T19:18:50"/>
    <d v="2015-07-27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4T19:23:36"/>
    <d v="2015-08-20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4:02:22"/>
    <d v="2015-09-01T14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17:27:28"/>
    <d v="2015-03-11T17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3T23:30:03"/>
    <d v="2015-07-09T23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1T20:21:47"/>
    <d v="2015-01-22T20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3T21:37:23"/>
    <d v="2014-10-14T20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1:50:32"/>
    <d v="2015-07-06T11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15:07:04"/>
    <d v="2014-11-11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0:02:20"/>
    <d v="2016-06-07T10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4:29:00"/>
    <d v="2014-12-16T15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16:59:00"/>
    <d v="2015-06-24T10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1:17:44"/>
    <d v="2014-11-25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3:04:04"/>
    <d v="2015-03-01T14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8T21:53:43"/>
    <d v="2015-09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0:33:37"/>
    <d v="2015-07-09T10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3:41:33"/>
    <d v="2015-01-27T03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3:57:00"/>
    <d v="2016-12-12T21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15:22:38"/>
    <d v="2015-09-15T15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16:14:16"/>
    <d v="2014-12-03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16:59:44"/>
    <d v="2015-06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15:28:26"/>
    <d v="2014-11-13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1:26:04"/>
    <d v="2016-03-15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4:44:56"/>
    <d v="2016-01-05T14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1:18:51"/>
    <d v="2015-04-13T11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15:10:58"/>
    <d v="2016-01-30T16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2T19:56:47"/>
    <d v="2015-12-03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09:02:55"/>
    <d v="2016-08-13T09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8T21:39:50"/>
    <d v="2014-12-09T21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1:00:00"/>
    <d v="2015-03-19T08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5T23:22:37"/>
    <d v="2014-10-06T22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16:01:15"/>
    <d v="2015-07-19T16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4:47:55"/>
    <d v="2015-08-08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2:34:42"/>
    <d v="2015-07-26T12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3:41:13"/>
    <d v="2016-10-12T12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18:30:00"/>
    <d v="2014-04-30T21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1T22:59:00"/>
    <d v="2015-07-13T11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15:42:26"/>
    <d v="2016-06-15T15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0:00:00"/>
    <d v="2015-01-15T12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16:13:07"/>
    <d v="2014-07-11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3-24T14:34:04"/>
    <d v="2015-01-23T15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2:43:09"/>
    <d v="2014-12-20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09T20:41:35"/>
    <d v="2014-09-10T19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1:29:56"/>
    <d v="2015-01-22T11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1:23:56"/>
    <d v="2015-02-09T12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1:54:50"/>
    <d v="2014-12-01T11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16:25:08"/>
    <d v="2014-09-27T16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17:04:00"/>
    <d v="2016-05-12T16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7T23:04:52"/>
    <d v="2015-06-08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1:38:53"/>
    <d v="2016-02-12T02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2:49:11"/>
    <d v="2015-02-10T13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1:44:00"/>
    <d v="2016-12-30T16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1T22:08:24"/>
    <d v="2016-01-12T22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7T21:23:33"/>
    <d v="2016-04-28T21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0:14:57"/>
    <d v="2015-02-06T00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16:35:43"/>
    <d v="2016-01-28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3T23:27:54"/>
    <d v="2015-06-24T23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1:39:46"/>
    <d v="2015-09-05T01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09:46:10"/>
    <d v="2015-11-30T09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3:00:00"/>
    <d v="2015-01-27T18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17:57:42"/>
    <d v="2015-10-08T16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4:38:49"/>
    <d v="2015-09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16:35:13"/>
    <d v="2016-01-14T16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2T23:59:00"/>
    <d v="2015-07-01T22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0:00:28"/>
    <d v="2015-02-17T11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0:00:22"/>
    <d v="2014-07-16T10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3:06:31"/>
    <d v="2016-04-25T13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5T23:33:41"/>
    <d v="2015-08-26T23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0:27:51"/>
    <d v="2016-10-27T09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1T23:00:00"/>
    <d v="2016-10-11T06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0:36:00"/>
    <d v="2016-08-25T02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29T23:25:15"/>
    <d v="2014-10-30T22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7T22:11:00"/>
    <d v="2014-09-19T20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16:48:10"/>
    <d v="2017-02-13T16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18:00:00"/>
    <d v="2015-11-30T15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1:36:49"/>
    <d v="2017-01-03T11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0T23:50:08"/>
    <d v="2017-02-03T23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3:45:50"/>
    <d v="2016-03-23T13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18:03:59"/>
    <d v="2017-01-26T18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08:27:36"/>
    <d v="2016-02-23T09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4:00:00"/>
    <d v="2016-05-05T15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09:18:05"/>
    <d v="2016-02-07T10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2T23:17:00"/>
    <d v="2016-11-29T23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9-30T22:00:00"/>
    <d v="2011-08-28T19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8T23:28:16"/>
    <d v="2012-06-28T23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4:00:00"/>
    <d v="2013-03-07T21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4:29:00"/>
    <d v="2015-09-01T16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2:15:48"/>
    <d v="2012-08-24T12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8T21:27:33"/>
    <d v="2013-04-08T21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2:00:00"/>
    <d v="2012-04-26T15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0:00:00"/>
    <d v="2012-09-21T22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05:18:49"/>
    <d v="2011-01-14T05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3T20:47:35"/>
    <d v="2012-04-23T20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18:49:52"/>
    <d v="2011-12-16T18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3T20:03:00"/>
    <d v="2010-06-24T21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3:57:49"/>
    <d v="2012-10-11T12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0T19:16:16"/>
    <d v="2010-08-26T19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17:00:00"/>
    <d v="2010-05-12T01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3:52:50"/>
    <d v="2014-10-01T02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1:35:45"/>
    <d v="2012-06-28T11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17:48:33"/>
    <d v="2012-12-14T17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7T21:00:00"/>
    <d v="2012-07-17T12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17:28:04"/>
    <d v="2015-08-11T17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0:30:08"/>
    <d v="2012-03-31T10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3:46:23"/>
    <d v="2011-06-17T13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2:00:03"/>
    <d v="2012-03-02T13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17:00:03"/>
    <d v="2011-08-16T17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18:57:59"/>
    <d v="2011-09-07T18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1:59:36"/>
    <d v="2012-03-23T11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6T20:59:57"/>
    <d v="2012-04-26T20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1:11:48"/>
    <d v="2011-10-17T10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1:33:59"/>
    <d v="2013-04-09T11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0:27:56"/>
    <d v="2012-04-24T00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5T20:51:00"/>
    <d v="2010-12-30T15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4:59:00"/>
    <d v="2012-04-25T18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8T23:02:20"/>
    <d v="2013-03-14T23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0:29:04"/>
    <d v="2012-04-23T10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17:42:55"/>
    <d v="2012-05-07T17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17:54:52"/>
    <d v="2013-02-22T18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16:05:38"/>
    <d v="2011-07-06T16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18:13:07"/>
    <d v="2015-01-13T18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3:00:00"/>
    <d v="2012-11-13T10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3:32:55"/>
    <d v="2012-05-24T13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3:38:24"/>
    <d v="2015-08-28T13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4:48:38"/>
    <d v="2014-08-07T14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16:06:00"/>
    <d v="2016-05-08T16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4T20:22:14"/>
    <d v="2014-10-15T19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3T19:20:16"/>
    <d v="2015-02-11T2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16:00:00"/>
    <d v="2015-09-11T02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0T20:45:04"/>
    <d v="2015-04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17:50:34"/>
    <d v="2014-07-15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3:25:49"/>
    <d v="2015-02-23T14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18:56:12"/>
    <d v="2015-03-15T18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05:43:33"/>
    <d v="2016-01-02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16:02:41"/>
    <d v="2014-11-28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5T19:09:49"/>
    <d v="2016-12-27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4:21:17"/>
    <d v="2014-08-03T04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15:09:13"/>
    <d v="2015-01-23T15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1:40:52"/>
    <d v="2014-10-30T10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3:15:30"/>
    <d v="2015-02-17T14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2:20:28"/>
    <d v="2014-10-14T11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8T22:43:24"/>
    <d v="2014-06-18T22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4:21:00"/>
    <d v="2016-08-30T09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18:13:41"/>
    <d v="2015-09-22T18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09:52:00"/>
    <d v="2016-03-31T08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7T19:24:52"/>
    <d v="2014-10-18T18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0T23:30:00"/>
    <d v="2014-11-18T14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15:16:11"/>
    <d v="2012-05-29T15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7T23:59:00"/>
    <d v="2014-11-09T21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7T22:59:00"/>
    <d v="2013-09-29T13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06:00:00"/>
    <d v="2015-08-01T15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3-24T19:56:15"/>
    <d v="2012-02-08T2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19T23:50:00"/>
    <d v="2015-03-18T15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4T22:59:00"/>
    <d v="2015-07-23T11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15:22:46"/>
    <d v="2012-07-17T15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3:01:08"/>
    <d v="2013-01-30T13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1:00:00"/>
    <d v="2009-11-10T11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2-01T14:59:05"/>
    <d v="2014-10-31T13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29T21:32:46"/>
    <d v="2013-07-08T21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0:34:15"/>
    <d v="2011-06-02T10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3T23:59:00"/>
    <d v="2013-01-24T07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16:39:12"/>
    <d v="2014-12-04T16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1:12:01"/>
    <d v="2011-08-30T11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05:46:58"/>
    <d v="2013-07-28T05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9-30T22:59:00"/>
    <d v="2013-08-23T05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1T22:00:00"/>
    <d v="2010-12-01T21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07:29:29"/>
    <d v="2012-06-08T07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6T19:30:00"/>
    <d v="2015-01-22T22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0:00:00"/>
    <d v="2013-09-07T15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2:33:23"/>
    <d v="2012-03-05T13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29T23:27:00"/>
    <d v="2016-09-05T10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2:00:00"/>
    <d v="2013-04-26T13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7T22:59:00"/>
    <d v="2015-08-12T10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15:48:00"/>
    <d v="2012-02-22T01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4:26:21"/>
    <d v="2017-02-03T14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0T23:46:47"/>
    <d v="2012-07-22T23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31T22:59:00"/>
    <d v="2015-04-30T20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0:43:13"/>
    <d v="2012-04-27T10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18:47:37"/>
    <d v="2012-11-09T18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2:53:06"/>
    <d v="2014-04-15T12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08:59:00"/>
    <d v="2015-03-30T15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4:37:00"/>
    <d v="2011-10-13T15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17:49:34"/>
    <d v="2015-02-04T17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07:41:29"/>
    <d v="2015-09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07:35:39"/>
    <d v="2016-08-12T07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29T22:20:51"/>
    <d v="2015-05-30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31T19:58:19"/>
    <d v="2014-07-0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15:50:00"/>
    <d v="2016-03-11T10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18:32:28"/>
    <d v="2014-07-22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16:05:38"/>
    <d v="2015-03-24T16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0:59:54"/>
    <d v="2016-08-02T10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6T21:31:52"/>
    <d v="2015-08-17T21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16:40:35"/>
    <d v="2017-01-09T16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3:12:01"/>
    <d v="2016-03-20T03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2T21:51:57"/>
    <d v="2015-03-13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09:12:29"/>
    <d v="2014-07-09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4:49:05"/>
    <d v="2016-04-27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1T21:36:34"/>
    <d v="2014-12-12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18:14:07"/>
    <d v="2015-02-24T19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4:41:37"/>
    <d v="2014-07-10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2:00:00"/>
    <d v="2015-08-21T19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4:55:03"/>
    <d v="2014-07-17T14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5T22:00:00"/>
    <d v="2015-04-16T02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1:04:58"/>
    <d v="2015-10-17T10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18:43:54"/>
    <d v="2016-09-29T18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2:28:00"/>
    <d v="2015-01-15T13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4T23:09:29"/>
    <d v="2015-05-15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18:07:12"/>
    <d v="2014-06-05T18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2:55:36"/>
    <d v="2015-11-25T02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1:12:33"/>
    <d v="2015-11-30T11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08:14:00"/>
    <d v="2015-02-07T11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06:52:07"/>
    <d v="2016-02-22T07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09:08:17"/>
    <d v="2016-01-19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15:45:24"/>
    <d v="2016-01-13T16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4:13:41"/>
    <d v="2014-09-05T14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15:17:06"/>
    <d v="2015-03-26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18:13:48"/>
    <d v="2014-07-08T18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0:51:40"/>
    <d v="2017-01-25T00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0:56:49"/>
    <d v="2014-07-08T10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3:11:57"/>
    <d v="2016-05-20T03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15:10:01"/>
    <d v="2015-08-24T15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3:05:47"/>
    <d v="2014-06-19T13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15:36:40"/>
    <d v="2016-01-25T16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2T22:59:00"/>
    <d v="2012-08-29T16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16:20:00"/>
    <d v="2014-10-03T12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16:54:14"/>
    <d v="2013-12-09T16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8T20:13:43"/>
    <d v="2012-03-29T20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07:59:50"/>
    <d v="2016-05-18T07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2:06:22"/>
    <d v="2014-03-28T12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1T21:00:00"/>
    <d v="2015-06-29T15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4T19:00:00"/>
    <d v="2017-02-01T14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0:42:31"/>
    <d v="2012-06-15T00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1:59:00"/>
    <d v="2016-07-13T16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17:59:00"/>
    <d v="2016-11-30T03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8T22:26:10"/>
    <d v="2014-12-08T22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4:38:14"/>
    <d v="2012-08-22T14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0:00:00"/>
    <d v="2014-04-01T12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07:00:00"/>
    <d v="2016-03-24T06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18:52:09"/>
    <d v="2015-07-26T18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15:59:11"/>
    <d v="2014-09-20T15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15:01:01"/>
    <d v="2015-10-02T14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06:00:00"/>
    <d v="2015-09-26T16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0T20:00:00"/>
    <d v="2015-09-03T23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2:56:28"/>
    <d v="2015-04-21T12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2:50:16"/>
    <d v="2016-11-15T12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1:09:26"/>
    <d v="2016-11-18T01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05:07:02"/>
    <d v="2012-08-23T05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15:26:48"/>
    <d v="2016-10-15T14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0:04:29"/>
    <d v="2015-05-04T10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15:54:21"/>
    <d v="2015-10-27T14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18:11:07"/>
    <d v="2014-11-10T18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07:55:22"/>
    <d v="2015-04-14T07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05:00:00"/>
    <d v="2016-06-02T21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29T23:03:47"/>
    <d v="2015-08-01T23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8T20:28:59"/>
    <d v="2016-05-03T20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18:00:00"/>
    <d v="2014-01-28T14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0:45:21"/>
    <d v="2016-08-30T10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16:49:21"/>
    <d v="2015-02-02T17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5T20:00:00"/>
    <d v="2016-09-23T09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08:11:15"/>
    <d v="2016-09-26T08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16:54:55"/>
    <d v="2014-12-16T16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15:45:48"/>
    <d v="2015-01-20T15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7T22:51:14"/>
    <d v="2015-04-08T22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15:09:00"/>
    <d v="2014-08-29T14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1:57:00"/>
    <d v="2016-06-15T00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2:59:00"/>
    <d v="2016-11-15T08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4:00:35"/>
    <d v="2017-02-08T14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16:13:23"/>
    <d v="2014-10-09T15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2:31:09"/>
    <d v="2015-08-10T02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1:16:59"/>
    <d v="2015-07-15T01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2:09:20"/>
    <d v="2016-02-08T12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18:55:41"/>
    <d v="2015-12-03T18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09:59:03"/>
    <d v="2016-11-21T09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4:20:09"/>
    <d v="2015-11-19T14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09T22:48:45"/>
    <d v="2014-11-09T22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2T23:00:00"/>
    <d v="2014-05-12T10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08:25:26"/>
    <d v="2015-02-20T09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2-09T15:00:00"/>
    <d v="2016-01-12T15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4:00:00"/>
    <d v="2017-02-01T11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2T20:30:00"/>
    <d v="2016-06-30T17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16:13:14"/>
    <d v="2016-06-30T16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4-17T20:40:10"/>
    <d v="2015-03-18T20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3:06:58"/>
    <d v="2015-09-25T12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18:00:10"/>
    <d v="2013-09-25T18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2:55:13"/>
    <d v="2015-07-22T12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0:00:00"/>
    <d v="2015-08-06T09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1:59:00"/>
    <d v="2015-11-04T19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16:29:34"/>
    <d v="2015-03-20T16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16:00:00"/>
    <d v="2015-08-19T13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17:13:36"/>
    <d v="2016-01-11T17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09:32:00"/>
    <d v="2015-09-28T09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09T19:51:36"/>
    <d v="2015-11-10T19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8T19:29:40"/>
    <d v="2014-06-30T19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4:38:00"/>
    <d v="2014-11-19T12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1:00:00"/>
    <d v="2015-12-06T16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17:45:00"/>
    <d v="2014-09-30T07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4T23:59:00"/>
    <d v="2016-06-08T10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16:34:49"/>
    <d v="2014-10-11T15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09:59:34"/>
    <d v="2016-04-22T09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2T19:42:23"/>
    <d v="2014-06-02T19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4:09:25"/>
    <d v="2015-08-25T14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7T19:01:34"/>
    <d v="2015-01-28T19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4-05T23:04:51"/>
    <d v="2016-03-07T00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16:29:10"/>
    <d v="2014-06-15T16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0:59:00"/>
    <d v="2014-10-20T15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3:07:20"/>
    <d v="2015-01-30T13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16:57:05"/>
    <d v="2014-06-30T16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0:42:10"/>
    <d v="2015-02-26T11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18:23:43"/>
    <d v="2014-09-1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0:21:58"/>
    <d v="2015-05-30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3T22:00:00"/>
    <d v="2015-01-23T21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18:04:50"/>
    <d v="2016-06-30T18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2T21:31:16"/>
    <d v="2015-04-18T21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2:22:37"/>
    <d v="2015-03-26T12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2:01:00"/>
    <d v="2015-02-23T03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2T22:19:26"/>
    <d v="2014-07-13T22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5T22:22:19"/>
    <d v="2014-08-26T22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3T22:21:58"/>
    <d v="2015-02-12T2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15:16:00"/>
    <d v="2014-11-21T15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17:00:00"/>
    <d v="2015-07-02T17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16:33:28"/>
    <d v="2014-05-28T16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16:31:03"/>
    <d v="2014-07-09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15:59:32"/>
    <d v="2014-08-19T15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2:35:34"/>
    <d v="2017-03-07T13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3:14:37"/>
    <d v="2017-03-06T14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0:33:50"/>
    <d v="2017-01-21T11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4:41:54"/>
    <d v="2017-02-21T15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15:59:18"/>
    <d v="2017-02-07T16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1:59:00"/>
    <d v="2014-09-17T02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1:59:00"/>
    <d v="2013-04-27T13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1:45:26"/>
    <d v="2016-05-22T11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3T22:59:00"/>
    <d v="2016-08-29T22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8T21:00:00"/>
    <d v="2014-07-08T00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17:01:00"/>
    <d v="2014-05-21T12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3:00:00"/>
    <d v="2013-06-06T20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0:41:24"/>
    <d v="2015-11-14T10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18:00:00"/>
    <d v="2016-09-16T10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4:33:48"/>
    <d v="2016-01-18T04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2:59:53"/>
    <d v="2015-09-08T02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17:57:29"/>
    <d v="2014-10-22T16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18:00:00"/>
    <d v="2016-04-05T09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18:44:54"/>
    <d v="2016-02-17T19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07:10:53"/>
    <d v="2016-10-12T06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4:00:00"/>
    <d v="2013-08-07T08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15:34:13"/>
    <d v="2016-11-30T15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16:08:08"/>
    <d v="2014-11-01T15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2:50:59"/>
    <d v="2015-07-14T02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2:52:15"/>
    <d v="2017-01-10T12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08:55:11"/>
    <d v="2016-03-23T08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1:14:23"/>
    <d v="2015-07-13T11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09:23:54"/>
    <d v="2015-11-25T09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0:46:37"/>
    <d v="2015-04-01T00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07:59:35"/>
    <d v="2013-03-18T07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7T23:00:00"/>
    <d v="2014-08-21T07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7T19:00:00"/>
    <d v="2013-04-25T14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0:32:54"/>
    <d v="2015-02-09T01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16:59:00"/>
    <d v="2016-09-13T11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15:00:00"/>
    <d v="2013-02-10T21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0:59:33"/>
    <d v="2014-03-24T10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4:00:00"/>
    <d v="2013-12-03T17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5T22:26:44"/>
    <d v="2016-09-06T22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16:18:37"/>
    <d v="2014-03-21T16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18:45:52"/>
    <d v="2015-02-09T19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19T21:07:00"/>
    <d v="2014-09-29T10:46:4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2:16:27"/>
    <d v="2012-05-01T12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2:53:27"/>
    <d v="2016-09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8T20:29:58"/>
    <d v="2012-01-29T20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18:42:48"/>
    <d v="2012-05-15T18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3:45:11"/>
    <d v="2014-07-30T13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5T22:10:00"/>
    <d v="2012-05-15T10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2:03:22"/>
    <d v="2016-08-03T12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3:10:37"/>
    <d v="2015-03-05T14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15:00:00"/>
    <d v="2012-06-18T16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16:17:22"/>
    <d v="2014-04-18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3:21:44"/>
    <d v="2011-11-08T13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16:37:03"/>
    <d v="2012-07-27T16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0:15:51"/>
    <d v="2014-08-12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3:58:47"/>
    <d v="2015-03-09T13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16:36:41"/>
    <d v="2013-12-12T16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0:45:32"/>
    <d v="2016-07-22T10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05:36:23"/>
    <d v="2016-09-26T05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3:47:46"/>
    <d v="2016-06-03T03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06:04:18"/>
    <d v="2013-05-21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2T20:31:33"/>
    <d v="2012-12-03T20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18:53:15"/>
    <d v="2012-01-18T19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08:54:44"/>
    <d v="2013-04-09T08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4:00:00"/>
    <d v="2012-05-01T02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08:53:48"/>
    <d v="2012-10-12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1:01:58"/>
    <d v="2011-07-12T11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18:00:50"/>
    <d v="2015-06-17T18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08:45:23"/>
    <d v="2012-02-28T09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4:49:50"/>
    <d v="2014-04-16T14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0:55:30"/>
    <d v="2014-02-16T11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2:00:00"/>
    <d v="2012-12-14T07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15:51:34"/>
    <d v="2013-09-20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15:45:21"/>
    <d v="2016-04-14T15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7T22:02:08"/>
    <d v="2013-02-05T22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5T19:19:14"/>
    <d v="2011-11-15T19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2:07:56"/>
    <d v="2015-05-12T02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1:03:24"/>
    <d v="2015-06-17T11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18:28:26"/>
    <d v="2014-07-26T18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0:03:41"/>
    <d v="2015-10-23T09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05:44:48"/>
    <d v="2017-02-08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2:00:00"/>
    <d v="2015-01-14T17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6T23:59:00"/>
    <d v="2015-01-22T17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07:50:46"/>
    <d v="2015-04-09T07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3:54:03"/>
    <d v="2014-10-08T13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16:00:00"/>
    <d v="2016-07-06T23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08:39:40"/>
    <d v="2014-06-25T08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7T23:45:52"/>
    <d v="2014-06-17T23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1:50:43"/>
    <d v="2016-06-29T11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1T23:00:00"/>
    <d v="2015-02-20T19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17:31:43"/>
    <d v="2015-01-12T17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8T23:00:00"/>
    <d v="2016-08-09T16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0:32:39"/>
    <d v="2015-06-28T00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05:03:25"/>
    <d v="2015-06-21T05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4:00:00"/>
    <d v="2016-02-16T11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18:00:00"/>
    <d v="2014-05-21T07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07:40:28"/>
    <d v="2014-06-05T07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17:34:00"/>
    <d v="2014-06-08T17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1:00:00"/>
    <d v="2015-07-16T11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1:00:00"/>
    <d v="2016-05-17T01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08:16:06"/>
    <d v="2014-11-05T08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06:00:00"/>
    <d v="2014-09-18T00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0:31:47"/>
    <d v="2015-07-07T10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5T19:00:00"/>
    <d v="2015-06-02T20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05:53:10"/>
    <d v="2014-08-30T05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07:07:53"/>
    <d v="2015-07-28T07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06:00:00"/>
    <d v="2015-06-30T01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15:57:18"/>
    <d v="2015-05-30T15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15:18:55"/>
    <d v="2015-07-23T15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09:39:00"/>
    <d v="2016-03-22T06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5-31T22:59:00"/>
    <d v="2014-04-29T22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06:55:03"/>
    <d v="2015-01-24T06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5T23:00:00"/>
    <d v="2015-02-19T12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2:49:21"/>
    <d v="2016-11-19T12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4:35:15"/>
    <d v="2015-04-09T04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3:38:29"/>
    <d v="2016-07-08T13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1:00:00"/>
    <d v="2015-07-03T06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0:14:22"/>
    <d v="2015-01-19T10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09:21:26"/>
    <d v="2015-09-03T09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07:36:49"/>
    <d v="2015-05-15T07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5T19:00:00"/>
    <d v="2016-02-01T09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17:08:55"/>
    <d v="2014-08-24T17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0:24:52"/>
    <d v="2015-02-25T11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17:59:00"/>
    <d v="2015-03-03T19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2T20:43:00"/>
    <d v="2015-05-12T01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4:01:26"/>
    <d v="2015-11-04T14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2:00:00"/>
    <d v="2015-06-15T19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1:30:00"/>
    <d v="2016-05-04T11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18:00:00"/>
    <d v="2015-09-07T01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05:25:18"/>
    <d v="2016-05-05T05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1T22:59:00"/>
    <d v="2014-04-29T15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4:47:50"/>
    <d v="2015-06-16T14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17:00:00"/>
    <d v="2014-10-26T12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10-10T21:00:00"/>
    <d v="2015-09-20T22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18:02:10"/>
    <d v="2015-01-15T18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4T19:00:00"/>
    <d v="2015-11-05T11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7T23:59:00"/>
    <d v="2017-01-11T01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17:48:04"/>
    <d v="2015-10-30T16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17:00:00"/>
    <d v="2014-07-22T09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4T23:59:00"/>
    <d v="2014-08-02T00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2:00:00"/>
    <d v="2015-02-24T19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3:44:57"/>
    <d v="2015-10-14T12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06:00:00"/>
    <d v="2014-05-25T17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2T23:00:00"/>
    <d v="2016-05-02T12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08:06:20"/>
    <d v="2016-12-05T08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7T19:23:53"/>
    <d v="2015-04-08T19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1:36:34"/>
    <d v="2015-04-14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4:21:05"/>
    <d v="2016-03-24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0:34:19"/>
    <d v="2015-04-29T10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05:16:40"/>
    <d v="2016-03-24T05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5T19:10:11"/>
    <d v="2014-08-06T19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18:17:00"/>
    <d v="2016-01-20T19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0T20:05:03"/>
    <d v="2014-05-21T20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3T23:34:57"/>
    <d v="2014-07-15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2:11:59"/>
    <d v="2015-04-17T12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18:34:00"/>
    <d v="2015-12-31T19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16:34:00"/>
    <d v="2015-06-09T19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3:00:00"/>
    <d v="2016-12-22T17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06:28:00"/>
    <d v="2014-11-11T08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3:41:44"/>
    <d v="2015-08-17T03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4:12:56"/>
    <d v="2016-04-20T14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09:10:48"/>
    <d v="2015-09-10T09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3:57:09"/>
    <d v="2014-05-25T13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1:12:03"/>
    <d v="2014-07-11T11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08:18:00"/>
    <d v="2015-06-17T09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5T21:44:19"/>
    <d v="2014-11-06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17:00:00"/>
    <d v="2016-09-14T17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3T23:00:00"/>
    <d v="2016-06-09T23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4:50:54"/>
    <d v="2016-09-05T14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09:14:41"/>
    <d v="2016-06-19T09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6T23:32:45"/>
    <d v="2014-04-16T23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2:43:33"/>
    <d v="2014-12-01T12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19T21:47:18"/>
    <d v="2015-04-20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4:37:11"/>
    <d v="2014-12-29T14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15:16:26"/>
    <d v="2016-12-18T15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4T22:04:53"/>
    <d v="2016-04-04T22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2:51:19"/>
    <d v="2015-06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2:00:00"/>
    <d v="2016-10-29T17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09:46:35"/>
    <d v="2015-05-04T09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2:24:21"/>
    <d v="2015-12-21T12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2:05:00"/>
    <d v="2015-07-07T16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0:20:36"/>
    <d v="2014-10-04T09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09:18:38"/>
    <d v="2016-04-01T09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5T23:59:00"/>
    <d v="2016-01-01T16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2:27:15"/>
    <d v="2014-11-05T12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3T19:50:01"/>
    <d v="2015-02-11T2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8T22:59:00"/>
    <d v="2015-09-14T10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05:15:24"/>
    <d v="2014-12-12T05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7T23:59:00"/>
    <d v="2014-10-10T07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15:43:05"/>
    <d v="2014-07-30T15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8T22:00:00"/>
    <d v="2014-07-11T12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15:12:08"/>
    <d v="2016-02-15T16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16:00:00"/>
    <d v="2014-08-18T12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5-01-08T21:00:00"/>
    <d v="2014-11-10T13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17:40:15"/>
    <d v="2015-02-02T18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16:00:00"/>
    <d v="2014-06-21T08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1:00:00"/>
    <d v="2016-11-27T16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0:29:05"/>
    <d v="2015-09-11T10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0:57:33"/>
    <d v="2015-10-01T10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3T20:52:38"/>
    <d v="2016-05-24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0:37:12"/>
    <d v="2014-07-10T00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16:42:19"/>
    <d v="2014-12-09T16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05:33:16"/>
    <d v="2015-07-25T05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8T23:00:18"/>
    <d v="2015-07-10T23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07:00:00"/>
    <d v="2014-10-28T18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6T20:21:53"/>
    <d v="2016-08-23T20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31T20:00:00"/>
    <d v="2015-07-14T10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16:03:57"/>
    <d v="2016-03-15T16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2:33:39"/>
    <d v="2016-05-09T12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4:46:00"/>
    <d v="2014-10-17T01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15:11:27"/>
    <d v="2015-04-13T15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3:27:06"/>
    <d v="2015-05-18T13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4T22:09:34"/>
    <d v="2015-12-15T22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17:08:59"/>
    <d v="2014-07-08T17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15:46:34"/>
    <d v="2015-01-13T16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3:33:10"/>
    <d v="2016-02-15T04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06:26:29"/>
    <d v="2014-04-26T06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0:37:27"/>
    <d v="2015-08-29T00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0:06:47"/>
    <d v="2015-10-01T10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09:52:09"/>
    <d v="2014-07-06T09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3:01:10"/>
    <d v="2015-02-23T14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16:16:44"/>
    <d v="2014-08-26T16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15:58:47"/>
    <d v="2015-04-03T15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3T22:00:00"/>
    <d v="2015-01-08T22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8T22:59:00"/>
    <d v="2015-04-09T08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09:01:08"/>
    <d v="2014-08-12T09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3:22:59"/>
    <d v="2015-02-09T13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0:00:00"/>
    <d v="2014-06-16T11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18:57:26"/>
    <d v="2016-02-03T18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08:32:38"/>
    <d v="2014-04-25T08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09:01:04"/>
    <d v="2015-04-07T09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1:08:00"/>
    <d v="2014-08-21T01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06:00:00"/>
    <d v="2015-01-20T22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17:57:33"/>
    <d v="2016-05-05T17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0:16:04"/>
    <d v="2014-05-16T10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2:00:00"/>
    <d v="2016-07-02T09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2T23:59:00"/>
    <d v="2014-09-30T10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05:58:33"/>
    <d v="2014-06-13T05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1:53:34"/>
    <d v="2014-12-31T11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7T20:00:00"/>
    <d v="2014-07-25T14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3:33:38"/>
    <d v="2014-12-09T13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18:02:35"/>
    <d v="2015-01-30T18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15:18:00"/>
    <d v="2015-11-26T14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2T22:06:20"/>
    <d v="2015-03-13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16:56:38"/>
    <d v="2015-05-08T16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3T22:21:00"/>
    <d v="2015-04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07:44:52"/>
    <d v="2016-07-16T07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2:11:00"/>
    <d v="2016-10-06T08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0:34:53"/>
    <d v="2015-04-03T10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15:45:17"/>
    <d v="2015-10-20T14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3:45:52"/>
    <d v="2015-12-24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4:16:13"/>
    <d v="2014-08-21T14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6T23:00:00"/>
    <d v="2016-09-15T11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4:00:21"/>
    <d v="2015-09-08T14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08:00:03"/>
    <d v="2017-02-24T09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2:47:29"/>
    <d v="2015-05-17T12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18:00:50"/>
    <d v="2016-04-04T18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18:16:12"/>
    <d v="2015-01-26T19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2:41:57"/>
    <d v="2016-03-09T13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6T19:12:05"/>
    <d v="2016-05-07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3:10:23"/>
    <d v="2014-08-12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5T23:00:00"/>
    <d v="2015-02-26T00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1:59:00"/>
    <d v="2015-02-01T00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06:17:04"/>
    <d v="2015-06-02T06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16:32:00"/>
    <d v="2014-07-07T16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2:30:33"/>
    <d v="2015-06-07T12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2:43:32"/>
    <d v="2015-08-17T12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8T22:44:52"/>
    <d v="2015-02-06T2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6T22:59:00"/>
    <d v="2016-08-03T07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17:51:00"/>
    <d v="2015-04-03T13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1:04:11"/>
    <d v="2014-06-18T11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0:47:58"/>
    <d v="2014-08-01T10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4T20:00:00"/>
    <d v="2016-11-19T21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31T23:00:00"/>
    <d v="2015-12-03T14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5T20:35:00"/>
    <d v="2014-08-28T20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6T22:00:00"/>
    <d v="2014-10-29T11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07:00:00"/>
    <d v="2016-02-25T12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2T21:14:00"/>
    <d v="2015-01-22T16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0:59:00"/>
    <d v="2014-10-10T10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1:00:00"/>
    <d v="2014-12-20T14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3T21:00:00"/>
    <d v="2015-08-03T16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08:25:56"/>
    <d v="2015-08-09T08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1:29:03"/>
    <d v="2016-01-12T11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1:10:36"/>
    <d v="2014-09-12T10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1:41:21"/>
    <d v="2016-07-25T01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0T23:00:00"/>
    <d v="2016-10-11T18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06:00:06"/>
    <d v="2016-03-02T07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2T19:00:00"/>
    <d v="2016-09-14T02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3:41:21"/>
    <d v="2016-05-21T03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2-20T23:59:00"/>
    <d v="2015-11-28T19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08:47:00"/>
    <d v="2015-12-03T08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15:05:30"/>
    <d v="2017-01-05T15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3:25:10"/>
    <d v="2016-09-09T13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15:07:47"/>
    <d v="2016-01-21T15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06:29:32"/>
    <d v="2014-09-03T06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0:57:51"/>
    <d v="2016-12-20T10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16:54:00"/>
    <d v="2015-03-27T16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6T23:59:00"/>
    <d v="2017-02-09T12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5T23:25:00"/>
    <d v="2014-05-18T23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28T21:00:00"/>
    <d v="2017-02-14T12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3:00:00"/>
    <d v="2017-01-17T14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16:29:42"/>
    <d v="2016-06-13T16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15:04:12"/>
    <d v="2012-11-26T15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0:59:00"/>
    <d v="2016-01-29T15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17:08:44"/>
    <d v="2014-10-16T16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1:11:45"/>
    <d v="2014-09-06T11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3:09:51"/>
    <d v="2014-11-14T13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25T00:11:23"/>
    <d v="2015-04-04T00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0:05:19"/>
    <d v="2015-12-22T00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09:40:40"/>
    <d v="2014-10-27T08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4:58:39"/>
    <d v="2014-12-23T14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17:59:00"/>
    <d v="2015-11-26T06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1:52:10"/>
    <d v="2015-01-20T11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15:04:09"/>
    <d v="2015-05-22T15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0:00:00"/>
    <d v="2014-10-07T21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0T23:00:00"/>
    <d v="2014-05-26T12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08:09:12"/>
    <d v="2014-05-19T08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15:24:03"/>
    <d v="2014-07-21T15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17:00:00"/>
    <d v="2015-06-08T02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6T22:00:00"/>
    <d v="2014-04-29T15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15:18:53"/>
    <d v="2015-06-15T15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0:59:00"/>
    <d v="2016-10-17T09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17:53:29"/>
    <d v="2016-07-13T17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1:13:06"/>
    <d v="2015-04-27T11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18:51:15"/>
    <d v="2012-09-06T18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1:00:00"/>
    <d v="2014-05-02T07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06:01:32"/>
    <d v="2017-02-17T06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0:54:11"/>
    <d v="2015-02-18T11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1:20:25"/>
    <d v="2016-07-16T01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7T23:35:00"/>
    <d v="2014-10-20T12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2:56:11"/>
    <d v="2015-08-17T12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16:10:47"/>
    <d v="2016-08-15T16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0T20:04:19"/>
    <d v="2015-08-11T20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7T21:38:45"/>
    <d v="2016-07-18T21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31T22:59:00"/>
    <d v="2016-10-01T07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08:26:49"/>
    <d v="2013-04-04T08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06:59:00"/>
    <d v="2013-07-11T13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1T23:59:00"/>
    <d v="2010-07-19T16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1:03:17"/>
    <d v="2016-01-04T01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2:59:00"/>
    <d v="2013-12-02T14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18:00:00"/>
    <d v="2015-06-22T14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15:50:48"/>
    <d v="2015-12-21T15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1:30:47"/>
    <d v="2015-09-06T11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5T21:50:00"/>
    <d v="2015-03-19T20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2:26:38"/>
    <d v="2016-01-18T12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1T22:44:15"/>
    <d v="2014-07-22T22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09T23:52:00"/>
    <d v="2014-08-11T14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08:16:00"/>
    <d v="2016-03-14T18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16:22:00"/>
    <d v="2014-12-02T16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3T19:20:55"/>
    <d v="2015-05-14T19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4T23:02:40"/>
    <d v="2016-04-04T23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4:59:05"/>
    <d v="2017-01-09T04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0:59:00"/>
    <d v="2015-04-28T11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1T22:59:00"/>
    <d v="2014-08-11T13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1T20:04:00"/>
    <d v="2015-01-23T14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17:59:50"/>
    <d v="2014-11-10T17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0:16:24"/>
    <d v="2014-07-31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09:36:51"/>
    <d v="2016-03-04T10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3:59:00"/>
    <d v="2016-03-31T03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17:27:26"/>
    <d v="2014-07-09T17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1:35:34"/>
    <d v="2015-08-29T01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8-13T13:49:08"/>
    <d v="2014-07-14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3:00:00"/>
    <d v="2015-09-01T07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17:08:58"/>
    <d v="2016-09-17T17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1:59:00"/>
    <d v="2015-10-21T22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29T20:19:32"/>
    <d v="2014-07-04T20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0:28:57"/>
    <d v="2016-06-10T00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17:31:19"/>
    <d v="2015-08-10T17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1:35:52"/>
    <d v="2015-09-16T11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15:00:34"/>
    <d v="2014-11-14T15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2:36:09"/>
    <d v="2016-11-16T12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0:59:00"/>
    <d v="2015-04-03T12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29T20:46:00"/>
    <d v="2016-10-15T11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4:19:00"/>
    <d v="2015-04-17T11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08:42:39"/>
    <d v="2016-02-09T08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8T21:27:20"/>
    <d v="2016-06-29T21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0:38:43"/>
    <d v="2015-08-10T10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17:57:58"/>
    <d v="2017-01-31T17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5T22:19:55"/>
    <d v="2015-01-26T22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1:07:15"/>
    <d v="2015-02-20T12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6T20:40:44"/>
    <d v="2014-10-27T19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19T23:21:31"/>
    <d v="2015-08-20T23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18:09:06"/>
    <d v="2015-10-16T17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0:00:00"/>
    <d v="2014-08-02T08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3:48:00"/>
    <d v="2015-04-06T12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16:12:39"/>
    <d v="2015-08-30T16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1:05:59"/>
    <d v="2015-06-18T11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0T23:36:30"/>
    <d v="2016-10-21T22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08:41:00"/>
    <d v="2014-12-08T08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8T20:59:00"/>
    <d v="2016-06-07T08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3:39:05"/>
    <d v="2015-03-02T14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17:45:43"/>
    <d v="2016-07-15T17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17:00:00"/>
    <d v="2015-09-08T09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31T22:59:00"/>
    <d v="2014-05-01T16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4:05:56"/>
    <d v="2015-07-22T14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7-31T19:36:20"/>
    <d v="2016-06-01T19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4:48:46"/>
    <d v="2015-04-20T14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09:00:00"/>
    <d v="2016-09-16T07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7T19:17:00"/>
    <d v="2015-12-21T14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1T23:33:11"/>
    <d v="2016-01-12T23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09:56:15"/>
    <d v="2014-09-20T09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2:56:00"/>
    <d v="2015-06-16T04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3:10:18"/>
    <d v="2016-07-04T03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1T22:45:06"/>
    <d v="2015-04-12T22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2T21:00:00"/>
    <d v="2015-01-02T16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0:00:00"/>
    <d v="2014-08-25T12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17:00:00"/>
    <d v="2015-08-25T05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4:32:31"/>
    <d v="2015-05-04T14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0:19:54"/>
    <d v="2015-02-27T11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7T22:00:10"/>
    <d v="2014-07-23T22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8T19:45:19"/>
    <d v="2017-01-09T19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09:17:00"/>
    <d v="2014-09-03T09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0-31T21:55:34"/>
    <d v="2016-09-01T21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2:33:02"/>
    <d v="2015-03-18T12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0:10:50"/>
    <d v="2014-07-23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05:43:47"/>
    <d v="2016-05-06T05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07:22:05"/>
    <d v="2015-03-18T07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08:12:00"/>
    <d v="2016-05-19T03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0:35:23"/>
    <d v="2016-06-13T10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6T19:05:32"/>
    <d v="2015-02-24T2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16:36:36"/>
    <d v="2016-03-06T17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1:18:55"/>
    <d v="2014-07-28T11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9T18:22:12"/>
    <d v="2016-11-04T17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18:49:58"/>
    <d v="2016-06-09T18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3:43:21"/>
    <d v="2014-12-04T13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d v="2016-01-06T23:57:52"/>
    <d v="2015-12-07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18:26:02"/>
    <d v="2016-02-26T19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15:33:49"/>
    <d v="2015-01-30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3:49:01"/>
    <d v="2017-02-14T14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4:13:39"/>
    <d v="2017-03-09T15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3T23:59:00"/>
    <d v="2017-03-14T10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07:54:05"/>
    <d v="2017-03-09T08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2:24:20"/>
    <d v="2017-02-20T03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07:33:54"/>
    <d v="2017-02-22T08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1:16:59"/>
    <d v="2017-03-06T12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3T22:38:41"/>
    <d v="2017-03-12T22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17:59:00"/>
    <d v="2017-02-23T06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4:12:00"/>
    <d v="2017-03-13T16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0:30:07"/>
    <d v="2017-03-15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4T23:33:00"/>
    <d v="2017-02-19T01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1:15:03"/>
    <d v="2017-03-08T12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15:00:00"/>
    <d v="2017-03-06T13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06:18:59"/>
    <d v="2017-02-17T07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3:35:56"/>
    <d v="2017-03-14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1:00:00"/>
    <d v="2017-03-02T07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18:58:54"/>
    <d v="2017-01-26T19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0:22:46"/>
    <d v="2017-03-02T11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6T19:15:55"/>
    <d v="2014-09-27T18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30T23:00:00"/>
    <d v="2014-09-09T10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6T21:00:00"/>
    <d v="2012-11-12T19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4T23:00:00"/>
    <d v="2010-10-27T01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15:09:34"/>
    <d v="2014-08-11T15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15:49:27"/>
    <d v="2013-10-03T15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4-30T23:59:00"/>
    <d v="2011-03-30T22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15:00:58"/>
    <d v="2012-03-02T16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06:58:45"/>
    <d v="2012-11-20T06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17:52:24"/>
    <d v="2012-04-27T17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0:00:00"/>
    <d v="2014-07-09T13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15:09:12"/>
    <d v="2013-06-22T15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18:00:00"/>
    <d v="2011-12-06T20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2T23:59:00"/>
    <d v="2014-07-21T01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07:52:02"/>
    <d v="2014-09-15T07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6T21:00:00"/>
    <d v="2014-06-09T11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3:05:25"/>
    <d v="2014-05-16T13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4:20:15"/>
    <d v="2014-05-07T14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2T22:59:00"/>
    <d v="2011-04-10T22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2:59:00"/>
    <d v="2014-10-28T11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1T23:13:01"/>
    <d v="2014-07-18T23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17:00:00"/>
    <d v="2014-05-12T21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2T23:59:00"/>
    <d v="2013-11-13T12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1T23:00:00"/>
    <d v="2014-05-29T20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09:35:58"/>
    <d v="2016-04-06T09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2:31:08"/>
    <d v="2012-01-15T12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16:04:52"/>
    <d v="2014-08-27T16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15:45:08"/>
    <d v="2014-08-11T15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16:17:07"/>
    <d v="2010-12-19T16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0:00:00"/>
    <d v="2013-07-22T17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1:00:09"/>
    <d v="2014-05-22T11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09:31:15"/>
    <d v="2014-06-16T09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1:51:11"/>
    <d v="2013-04-11T11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4:54:09"/>
    <d v="2014-05-21T04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1:00:00"/>
    <d v="2014-05-20T02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2:00:00"/>
    <d v="2011-12-06T17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4:04:29"/>
    <d v="2013-08-05T14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18:50:31"/>
    <d v="2014-06-01T18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18:27:21"/>
    <d v="2014-07-09T18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16:00:00"/>
    <d v="2014-08-17T17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0:59:33"/>
    <d v="2014-07-15T10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4:58:22"/>
    <d v="2015-05-20T04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3:18:52"/>
    <d v="2015-04-24T03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8T23:37:55"/>
    <d v="2016-11-08T22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3:07:49"/>
    <d v="2016-06-17T13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17:00:00"/>
    <d v="2015-01-14T17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18:14:16"/>
    <d v="2015-01-06T18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6T20:29:58"/>
    <d v="2015-06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09:15:42"/>
    <d v="2015-01-13T09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09:00:00"/>
    <d v="2015-06-02T09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06:50:18"/>
    <d v="2015-01-05T06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05:11:17"/>
    <d v="2015-01-09T05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16:00:00"/>
    <d v="2014-08-07T13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0:34:00"/>
    <d v="2016-03-31T02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3:24:37"/>
    <d v="2014-08-10T13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0:59:00"/>
    <d v="2015-10-16T15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18:43:42"/>
    <d v="2015-08-26T18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1:14:00"/>
    <d v="2015-06-17T11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3:59:32"/>
    <d v="2015-04-01T03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1:37:31"/>
    <d v="2015-08-20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0:40:07"/>
    <d v="2015-02-22T01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09:31:17"/>
    <d v="2014-07-07T09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18:00:00"/>
    <d v="2014-05-19T10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5-31T22:59:00"/>
    <d v="2012-04-14T17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4T21:00:00"/>
    <d v="2014-07-14T09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4:05:51"/>
    <d v="2014-07-09T14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3:19:19"/>
    <d v="2015-06-16T13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18:55:00"/>
    <d v="2015-11-29T14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09T22:59:00"/>
    <d v="2015-08-03T10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09:30:00"/>
    <d v="2015-06-10T06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08:06:24"/>
    <d v="2016-10-05T08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0T19:00:00"/>
    <d v="2014-11-27T19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17:35:47"/>
    <d v="2015-02-15T18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16:00:00"/>
    <d v="2017-02-06T15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1:43:23"/>
    <d v="2015-05-31T11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16:29:00"/>
    <d v="2015-09-23T08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15:02:56"/>
    <d v="2015-07-21T15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0:00:00"/>
    <d v="2016-11-23T15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16:00:00"/>
    <d v="2016-05-13T08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09:00:12"/>
    <d v="2015-09-30T09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16:10:36"/>
    <d v="2016-12-18T16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6T23:59:00"/>
    <d v="2015-11-15T12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2:59:58"/>
    <d v="2014-10-21T01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30T22:59:00"/>
    <d v="2014-09-15T23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17:39:07"/>
    <d v="2016-03-17T17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3T22:59:00"/>
    <d v="2016-04-03T14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4:19:15"/>
    <d v="2017-01-31T14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18:31:00"/>
    <d v="2016-12-30T13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3:20:51"/>
    <d v="2016-06-01T03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17:00:33"/>
    <d v="2016-11-28T17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8T22:59:00"/>
    <d v="2015-09-05T06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07:14:58"/>
    <d v="2015-06-01T07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18:59:00"/>
    <d v="2015-09-30T21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18:00:00"/>
    <d v="2017-01-19T11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1:59:00"/>
    <d v="2014-09-11T02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3:08:12"/>
    <d v="2014-08-20T13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8T19:00:00"/>
    <d v="2015-09-14T21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2:39:42"/>
    <d v="2016-11-01T11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1T21:00:00"/>
    <d v="2015-05-11T09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1T22:59:00"/>
    <d v="2015-08-14T06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05:25:12"/>
    <d v="2015-06-12T05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15:19:17"/>
    <d v="2015-03-05T16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2:55:14"/>
    <d v="2015-05-21T12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3:48:44"/>
    <d v="2014-10-06T12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2:32:46"/>
    <d v="2015-05-22T12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06:20:40"/>
    <d v="2016-08-08T06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7T22:45:00"/>
    <d v="2016-08-20T08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5T20:03:29"/>
    <d v="2015-02-23T2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3:26:15"/>
    <d v="2014-09-07T13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0T22:59:00"/>
    <d v="2015-05-20T08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08:25:52"/>
    <d v="2017-01-23T08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16:17:41"/>
    <d v="2014-12-09T16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30T22:59:00"/>
    <d v="2016-09-01T13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2:08:38"/>
    <d v="2015-10-26T11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2:24:36"/>
    <d v="2015-06-16T12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1T23:00:00"/>
    <d v="2014-11-21T02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16:00:00"/>
    <d v="2015-10-07T07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17:00:00"/>
    <d v="2015-01-12T14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2:00:00"/>
    <d v="2015-11-03T12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16:00:00"/>
    <d v="2015-05-12T07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3:11:00"/>
    <d v="2015-06-17T13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16:42:08"/>
    <d v="2016-08-08T16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06:00:00"/>
    <d v="2015-05-13T04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07:47:45"/>
    <d v="2015-06-12T07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06:29:35"/>
    <d v="2014-10-03T05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08:00:09"/>
    <d v="2015-10-07T07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4:00:00"/>
    <d v="2016-08-29T14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16:00:00"/>
    <d v="2016-01-31T11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8T23:30:00"/>
    <d v="2015-01-13T16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3-31T22:59:00"/>
    <d v="2016-02-26T17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2:23:26"/>
    <d v="2014-10-19T11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15:21:43"/>
    <d v="2015-04-30T15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31T20:27:39"/>
    <d v="2016-03-01T2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0:00:00"/>
    <d v="2015-04-27T13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1T19:28:25"/>
    <d v="2015-08-02T19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8T23:39:48"/>
    <d v="2016-03-15T23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16:00:00"/>
    <d v="2016-01-10T12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0:59:00"/>
    <d v="2016-01-11T16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2-28T00:00:00"/>
    <d v="2017-01-27T17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15:09:42"/>
    <d v="2016-07-16T15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3:00:28"/>
    <d v="2015-11-03T13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18:00:00"/>
    <d v="2016-05-15T13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3:50:02"/>
    <d v="2017-01-23T03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07:21:31"/>
    <d v="2017-02-09T07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6T22:59:00"/>
    <d v="2015-08-16T11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4:29:08"/>
    <d v="2015-10-05T13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05:12:32"/>
    <d v="2017-02-02T05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07:59:14"/>
    <d v="2015-05-17T07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05:37:09"/>
    <d v="2016-08-27T05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17:00:00"/>
    <d v="2015-11-01T13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17:59:00"/>
    <d v="2015-07-08T13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2T19:00:00"/>
    <d v="2015-08-23T17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17:01:03"/>
    <d v="2015-09-14T17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2:51:02"/>
    <d v="2015-04-08T12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1:59:00"/>
    <d v="2016-06-17T12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2-07T03:26:16"/>
    <d v="2016-11-07T03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09:38:04"/>
    <d v="2015-02-21T10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09:59:12"/>
    <d v="2016-11-22T09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15:32:28"/>
    <d v="2015-07-01T15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09T22:00:00"/>
    <d v="2016-05-03T00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4T20:22:19"/>
    <d v="2016-04-14T20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16:02:45"/>
    <d v="2016-03-23T16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0:36:18"/>
    <d v="2016-09-15T10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17:17:05"/>
    <d v="2015-09-06T17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2:00:10"/>
    <d v="2015-09-17T02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17:00:00"/>
    <d v="2016-10-21T14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6T20:00:00"/>
    <d v="2016-01-13T00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15:05:00"/>
    <d v="2015-04-11T01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2:17:21"/>
    <d v="2016-04-06T02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08:54:00"/>
    <d v="2014-07-06T15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7T19:57:04"/>
    <d v="2016-05-08T19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0T21:30:00"/>
    <d v="2016-03-02T02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09:03:06"/>
    <d v="2014-12-17T09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1T20:05:57"/>
    <d v="2016-05-22T20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5T22:59:00"/>
    <d v="2014-10-01T21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1T22:55:00"/>
    <d v="2016-05-30T19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3:46:48"/>
    <d v="2016-08-26T03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08:59:50"/>
    <d v="2016-05-22T08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2:51:17"/>
    <d v="2015-03-01T13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1:08:25"/>
    <d v="2015-02-06T12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3:59:26"/>
    <d v="2016-04-08T03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4T20:00:00"/>
    <d v="2014-07-02T08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18:00:00"/>
    <d v="2014-07-17T02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15:17:48"/>
    <d v="2015-03-02T16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1:44:46"/>
    <d v="2015-09-01T11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15:38:50"/>
    <d v="2014-06-19T15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1:14:40"/>
    <d v="2015-05-24T11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07:30:22"/>
    <d v="2015-06-30T07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18:00:00"/>
    <d v="2014-07-07T11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3:34:06"/>
    <d v="2016-03-08T04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16:00:00"/>
    <d v="2014-09-19T01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08:48:00"/>
    <d v="2017-02-03T08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0:58:38"/>
    <d v="2016-06-28T10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18:22:34"/>
    <d v="2016-11-11T18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2:00:00"/>
    <d v="2016-05-20T14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3-31T23:59:00"/>
    <d v="2015-02-27T02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08:18:00"/>
    <d v="2016-03-23T16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29T23:48:13"/>
    <d v="2014-07-30T23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7T19:37:00"/>
    <d v="2015-02-17T21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5T19:35:10"/>
    <d v="2015-02-18T19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16:00:00"/>
    <d v="2016-04-24T08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29T22:59:00"/>
    <d v="2016-04-06T08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2:00:00"/>
    <d v="2016-05-22T21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18:00:00"/>
    <d v="2015-10-25T11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06:00:00"/>
    <d v="2014-06-16T04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18:00:00"/>
    <d v="2016-05-05T18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18:00:00"/>
    <d v="2016-04-19T05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8T23:01:00"/>
    <d v="2015-09-23T12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06:17:00"/>
    <d v="2016-04-29T09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4:34:32"/>
    <d v="2016-06-15T14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05:01:50"/>
    <d v="2014-07-02T05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3:27:59"/>
    <d v="2014-10-20T02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4T20:22:14"/>
    <d v="2017-01-10T20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0:59:00"/>
    <d v="2016-11-22T20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0:59:00"/>
    <d v="2014-08-14T19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6T23:55:00"/>
    <d v="2015-02-20T21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1:00:00"/>
    <d v="2014-07-31T13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16:00:00"/>
    <d v="2016-02-22T18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2T21:26:32"/>
    <d v="2015-11-12T21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2T20:37:17"/>
    <d v="2015-04-12T20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17:24:54"/>
    <d v="2015-07-07T17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0:00:00"/>
    <d v="2014-11-25T23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4T19:59:40"/>
    <d v="2016-11-15T19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3:00:00"/>
    <d v="2016-11-16T03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15:59:25"/>
    <d v="2015-11-04T15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4T23:59:00"/>
    <d v="2014-08-04T08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1:00:00"/>
    <d v="2015-06-24T15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2:33:36"/>
    <d v="2015-09-28T12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09:39:33"/>
    <d v="2014-05-06T09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0:49:54"/>
    <d v="2015-02-24T11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1:56:00"/>
    <d v="2015-02-18T12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08:08:00"/>
    <d v="2014-08-07T03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18:00:00"/>
    <d v="2015-08-09T07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18:52:58"/>
    <d v="2014-10-25T17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0T22:26:23"/>
    <d v="2015-02-08T2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17:59:00"/>
    <d v="2016-07-08T05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3:47:00"/>
    <d v="2016-06-03T13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0T22:00:00"/>
    <d v="2015-10-14T21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15:49:12"/>
    <d v="2014-11-10T15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0:28:26"/>
    <d v="2014-11-03T10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3:18:08"/>
    <d v="2014-11-04T13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06:04:01"/>
    <d v="2015-05-19T06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08:31:22"/>
    <d v="2016-05-04T08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3:35:45"/>
    <d v="2014-06-25T13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17:28:00"/>
    <d v="2014-07-10T08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15:17:35"/>
    <d v="2016-03-17T15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5T19:46:00"/>
    <d v="2014-10-11T17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09:17:25"/>
    <d v="2014-06-27T09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3:10:00"/>
    <d v="2015-05-16T12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31T22:59:00"/>
    <d v="2014-05-05T05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17:00:00"/>
    <d v="2016-01-09T06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2:00:00"/>
    <d v="2014-10-29T13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17:05:25"/>
    <d v="2015-01-22T17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17:53:34"/>
    <d v="2014-07-14T17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2:22:26"/>
    <d v="2015-07-08T12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1T21:31:00"/>
    <d v="2015-10-13T09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06:05:24"/>
    <d v="2015-05-26T06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07:05:02"/>
    <d v="2015-05-28T07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18:59:00"/>
    <d v="2016-02-09T19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06:49:36"/>
    <d v="2014-06-01T06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05:08:09"/>
    <d v="2014-06-06T05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18:48:24"/>
    <d v="2014-06-18T18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15:58:00"/>
    <d v="2016-06-23T14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2:00:00"/>
    <d v="2016-05-09T19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7T19:32:52"/>
    <d v="2015-09-17T19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18:01:02"/>
    <d v="2014-08-28T18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7T23:59:00"/>
    <d v="2015-02-18T12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2:59:00"/>
    <d v="2016-11-01T14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18:30:00"/>
    <d v="2016-04-06T22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3:30:00"/>
    <d v="2015-03-26T04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5T19:43:00"/>
    <d v="2014-09-12T16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15:01:47"/>
    <d v="2014-04-23T15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16:30:00"/>
    <d v="2016-03-19T14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3T19:00:00"/>
    <d v="2016-02-04T21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3:59:23"/>
    <d v="2015-02-02T13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3T19:00:00"/>
    <d v="2015-11-15T08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16:52:21"/>
    <d v="2015-03-25T16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1:59:00"/>
    <d v="2015-01-14T11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09:48:56"/>
    <d v="2014-09-02T09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0T21:00:00"/>
    <d v="2014-09-01T20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0:29:12"/>
    <d v="2014-06-02T10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2:00:00"/>
    <d v="2015-02-03T12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1T19:31:01"/>
    <d v="2016-10-18T19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17:41:41"/>
    <d v="2014-06-30T17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2:32:33"/>
    <d v="2014-07-19T12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17:00:00"/>
    <d v="2016-01-11T08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6T22:00:00"/>
    <d v="2014-05-16T20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4:07:49"/>
    <d v="2014-06-10T04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6T22:00:00"/>
    <d v="2016-07-21T09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1:28:00"/>
    <d v="2014-07-31T07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2:03:40"/>
    <d v="2015-07-20T12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16:00:00"/>
    <d v="2015-04-06T17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8T23:59:00"/>
    <d v="2016-01-05T16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1:15:00"/>
    <d v="2014-06-18T21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15:17:00"/>
    <d v="2015-10-17T05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15:11:12"/>
    <d v="2015-04-30T15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07:35:46"/>
    <d v="2014-08-10T07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08:59:00"/>
    <d v="2016-05-31T01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07:43:56"/>
    <d v="2015-09-25T07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07:20:00"/>
    <d v="2015-01-12T14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15:20:12"/>
    <d v="2016-02-02T16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6T21:51:29"/>
    <d v="2014-11-16T21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8T23:00:00"/>
    <d v="2016-06-10T20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0:54:31"/>
    <d v="2015-02-01T11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2:22:07"/>
    <d v="2015-03-25T12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2T22:59:00"/>
    <d v="2014-06-30T10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18:29:16"/>
    <d v="2016-06-14T18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1:45:59"/>
    <d v="2014-07-01T11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3:00:27"/>
    <d v="2016-09-13T13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1:59:00"/>
    <d v="2014-06-30T23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0:59:00"/>
    <d v="2015-01-12T11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2T23:27:00"/>
    <d v="2015-01-06T23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06:31:00"/>
    <d v="2016-04-20T06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07:39:12"/>
    <d v="2014-08-01T07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8T22:00:00"/>
    <d v="2016-09-30T10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3:00:00"/>
    <d v="2015-06-24T16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0T22:59:00"/>
    <d v="2016-08-30T17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2T22:07:17"/>
    <d v="2016-07-23T22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1:00:00"/>
    <d v="2015-07-15T10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18:27:30"/>
    <d v="2016-02-19T19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3-20T10:07:12"/>
    <d v="2015-02-18T11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0T22:00:00"/>
    <d v="2016-08-23T13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0:24:05"/>
    <d v="2016-03-29T10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16:38:00"/>
    <d v="2016-06-07T19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15:00:00"/>
    <d v="2014-07-21T14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0:59:00"/>
    <d v="2014-10-15T23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15:27:00"/>
    <d v="2015-02-27T15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07:02:11"/>
    <d v="2016-06-20T07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2T19:00:00"/>
    <d v="2014-10-06T16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6T22:00:00"/>
    <d v="2014-10-09T01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6T22:00:00"/>
    <d v="2015-05-04T12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16:00:00"/>
    <d v="2015-02-18T17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15:31:20"/>
    <d v="2014-05-22T15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16:00:00"/>
    <d v="2015-06-16T02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0:56:28"/>
    <d v="2014-12-16T00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3:31:06"/>
    <d v="2014-06-06T13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1:03:01"/>
    <d v="2014-06-03T11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3:14:59"/>
    <d v="2016-05-16T13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1:38:00"/>
    <d v="2016-01-03T11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1:59:00"/>
    <d v="2015-05-02T16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17:34:12"/>
    <d v="2015-05-25T17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1:00:00"/>
    <d v="2015-03-24T13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16:00:00"/>
    <d v="2014-04-24T10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4:15:24"/>
    <d v="2016-03-14T14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0:59:44"/>
    <d v="2015-04-27T00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5T19:13:17"/>
    <d v="2015-09-20T19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0:11:00"/>
    <d v="2014-07-28T15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1:00:00"/>
    <d v="2016-11-15T00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2:18:00"/>
    <d v="2014-10-03T13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15:19:26"/>
    <d v="2016-08-02T15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17:00:00"/>
    <d v="2016-05-21T12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16:44:00"/>
    <d v="2016-03-29T22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1:59:00"/>
    <d v="2015-05-07T19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6T23:59:00"/>
    <d v="2016-02-19T17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3:19:55"/>
    <d v="2015-08-17T13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5T22:59:00"/>
    <d v="2016-03-01T15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06:28:48"/>
    <d v="2016-06-24T06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3:58:11"/>
    <d v="2015-10-20T12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2T23:00:00"/>
    <d v="2014-05-01T17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2:37:20"/>
    <d v="2014-07-09T12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17:08:57"/>
    <d v="2016-05-01T17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16:00:00"/>
    <d v="2016-04-17T12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0T23:55:00"/>
    <d v="2014-11-07T15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09:54:06"/>
    <d v="2014-06-12T09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3:30:00"/>
    <d v="2014-10-15T15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06:53:12"/>
    <d v="2015-02-22T07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3T23:59:00"/>
    <d v="2014-05-21T21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1T23:59:00"/>
    <d v="2015-01-16T15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3:32:51"/>
    <d v="2015-05-01T13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7T22:00:00"/>
    <d v="2014-08-04T19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06:00:00"/>
    <d v="2014-06-04T14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09:21:00"/>
    <d v="2014-09-11T13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09:22:30"/>
    <d v="2015-02-02T09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08:47:00"/>
    <d v="2015-08-11T14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3:40:20"/>
    <d v="2014-08-30T03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05:06:00"/>
    <d v="2015-08-18T13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18:00:00"/>
    <d v="2016-07-30T04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2T23:00:00"/>
    <d v="2014-08-29T13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1:00:00"/>
    <d v="2015-07-29T11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0:59:00"/>
    <d v="2016-03-31T03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0T22:59:00"/>
    <d v="2015-06-11T19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07:01:58"/>
    <d v="2016-12-29T07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2T20:00:00"/>
    <d v="2015-06-22T13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15:00:00"/>
    <d v="2016-03-13T09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0:42:14"/>
    <d v="2016-05-31T10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7T22:59:00"/>
    <d v="2014-09-02T09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4:16:07"/>
    <d v="2015-10-12T13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0:00:23"/>
    <d v="2015-08-27T10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3:00:00"/>
    <d v="2015-09-01T10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06:59:00"/>
    <d v="2015-11-20T12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2:59:00"/>
    <d v="2014-10-11T03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05:05:40"/>
    <d v="2016-07-20T05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3:08:42"/>
    <d v="2016-08-18T13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5T19:04:51"/>
    <d v="2016-05-26T19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2:31:15"/>
    <d v="2015-08-06T12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09:23:42"/>
    <d v="2014-07-09T09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3:07:39"/>
    <d v="2015-05-26T13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4:57:37"/>
    <d v="2015-02-05T14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4:22:39"/>
    <d v="2015-03-12T14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31T22:59:00"/>
    <d v="2015-03-10T10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3T22:59:00"/>
    <d v="2016-04-19T20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4T20:00:00"/>
    <d v="2016-02-11T17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4:27:53"/>
    <d v="2015-08-07T04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16:26:38"/>
    <d v="2016-04-02T16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17:07:00"/>
    <d v="2014-04-24T07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09:05:24"/>
    <d v="2014-05-29T09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1T19:00:00"/>
    <d v="2015-07-10T19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2:00:00"/>
    <d v="2015-01-11T20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06:36:34"/>
    <d v="2016-10-18T05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0:35:24"/>
    <d v="2014-06-18T10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1:38:31"/>
    <d v="2014-04-01T01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16:00:00"/>
    <d v="2015-05-15T14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3:58:00"/>
    <d v="2015-07-08T21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6T21:45:00"/>
    <d v="2015-04-21T16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3:36:00"/>
    <d v="2015-07-18T11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17:00:00"/>
    <d v="2016-03-04T13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4:00:00"/>
    <d v="2016-07-04T11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1:00:00"/>
    <d v="2015-08-20T09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2:50:08"/>
    <d v="2014-12-01T12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07:11:23"/>
    <d v="2014-12-24T07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4:27:24"/>
    <d v="2015-05-11T14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2:46:34"/>
    <d v="2014-08-18T12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1:31:36"/>
    <d v="2014-12-09T11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2:00:00"/>
    <d v="2014-12-03T02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15:36:53"/>
    <d v="2014-09-30T15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08:41:22"/>
    <d v="2015-05-22T08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05:00:46"/>
    <d v="2014-10-09T04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18:37:28"/>
    <d v="2014-10-14T17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0T22:59:00"/>
    <d v="2016-07-10T13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09:10:54"/>
    <d v="2016-10-06T08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1:28:00"/>
    <d v="2015-03-30T13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2:36:17"/>
    <d v="2016-03-31T12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2:17:36"/>
    <d v="2016-03-01T13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2-28T23:59:00"/>
    <d v="2015-01-21T23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06:18:30"/>
    <d v="2014-07-16T06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4T21:18:02"/>
    <d v="2016-03-21T21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4:13:25"/>
    <d v="2016-02-18T05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2:35:44"/>
    <d v="2015-06-13T02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2:11:30"/>
    <d v="2014-11-21T12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1:44:30"/>
    <d v="2016-07-25T11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4:00:00"/>
    <d v="2016-05-13T07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18:00:00"/>
    <d v="2015-04-07T14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0:32:27"/>
    <d v="2015-05-01T10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3:00:34"/>
    <d v="2014-09-20T03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3T23:59:00"/>
    <d v="2014-12-30T17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0T23:59:00"/>
    <d v="2014-12-15T14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15:26:00"/>
    <d v="2014-12-01T16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3T20:36:22"/>
    <d v="2016-08-09T20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1:59:00"/>
    <d v="2015-02-14T19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2:09:42"/>
    <d v="2014-08-05T12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0:59:00"/>
    <d v="2016-02-17T09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2T23:59:00"/>
    <d v="2014-08-15T14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29T19:00:00"/>
    <d v="2015-08-04T14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15:22:44"/>
    <d v="2016-09-15T15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18:58:02"/>
    <d v="2014-12-17T18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16:27:59"/>
    <d v="2016-03-18T16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16:44:40"/>
    <d v="2015-10-06T15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1:59:00"/>
    <d v="2016-04-22T19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4:02:06"/>
    <d v="2016-01-14T14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09:30:57"/>
    <d v="2016-07-15T09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4T19:00:00"/>
    <d v="2015-11-30T18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09:00:00"/>
    <d v="2016-05-16T12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17:48:05"/>
    <d v="2016-02-29T18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05:22:16"/>
    <d v="2015-07-18T05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3:53:21"/>
    <d v="2015-03-09T03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2:26:51"/>
    <d v="2014-05-30T12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09:09:34"/>
    <d v="2014-05-29T09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8T20:00:16"/>
    <d v="2015-05-19T20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09:14:56"/>
    <d v="2015-11-10T09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16:47:44"/>
    <d v="2015-02-17T17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7T19:00:00"/>
    <d v="2017-02-13T09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0:04:10"/>
    <d v="2015-05-04T10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17:00:00"/>
    <d v="2016-10-17T22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4T23:00:00"/>
    <d v="2015-02-02T17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16:00:00"/>
    <d v="2016-09-06T17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7T22:23:00"/>
    <d v="2014-08-26T00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2:00:00"/>
    <d v="2014-07-08T12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3:34:50"/>
    <d v="2016-06-24T13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0:39:37"/>
    <d v="2015-06-02T10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1:00:57"/>
    <d v="2014-07-26T11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0T22:59:00"/>
    <d v="2016-03-31T12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15:59:56"/>
    <d v="2015-10-14T14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2:00:00"/>
    <d v="2016-03-07T21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16:19:50"/>
    <d v="2014-10-30T15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2T22:59:00"/>
    <d v="2014-08-29T13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17:29:09"/>
    <d v="2014-11-03T17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8T20:00:00"/>
    <d v="2016-10-06T09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3T22:59:00"/>
    <d v="2016-11-26T22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16:11:16"/>
    <d v="2016-03-21T16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1:40:29"/>
    <d v="2015-08-10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1:48:55"/>
    <d v="2014-12-02T11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0:08:52"/>
    <d v="2015-02-18T11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0:11:00"/>
    <d v="2016-08-08T11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3:45:30"/>
    <d v="2015-04-10T13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0:00:00"/>
    <d v="2014-09-17T10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2:00:00"/>
    <d v="2015-10-20T14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6T23:27:19"/>
    <d v="2015-10-07T22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7T23:59:00"/>
    <d v="2016-02-09T00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1T19:17:18"/>
    <d v="2016-10-22T18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18:30:00"/>
    <d v="2015-05-16T05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2:58:47"/>
    <d v="2016-08-16T12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2:00:45"/>
    <d v="2014-09-05T02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2:06:34"/>
    <d v="2014-05-21T12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06:29:44"/>
    <d v="2016-01-12T06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0:59:00"/>
    <d v="2014-07-08T10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4T22:59:00"/>
    <d v="2016-08-14T10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3:43:27"/>
    <d v="2015-07-06T03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2:00:00"/>
    <d v="2016-03-11T04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1:59:00"/>
    <d v="2015-06-18T14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17:59:00"/>
    <d v="2017-01-02T16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16:42:00"/>
    <d v="2016-05-09T10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1T22:59:00"/>
    <d v="2014-05-16T15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09:39:00"/>
    <d v="2015-02-20T01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16:08:45"/>
    <d v="2014-11-28T16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09T23:00:00"/>
    <d v="2016-03-18T16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0T23:16:54"/>
    <d v="2015-03-01T00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06:50:30"/>
    <d v="2016-10-22T05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0:58:09"/>
    <d v="2016-06-02T00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4:54:00"/>
    <d v="2015-10-17T14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2:00:00"/>
    <d v="2014-07-02T16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18:16:59"/>
    <d v="2015-06-18T18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3:33:00"/>
    <d v="2015-06-30T08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1:12:17"/>
    <d v="2015-05-12T11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18:00:00"/>
    <d v="2015-05-18T07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0T22:59:00"/>
    <d v="2014-06-30T10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17:43:04"/>
    <d v="2014-08-27T17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07:52:00"/>
    <d v="2014-10-02T02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15:57:09"/>
    <d v="2016-07-05T15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18:00:00"/>
    <d v="2016-05-03T09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4:34:44"/>
    <d v="2014-08-25T14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2T22:59:00"/>
    <d v="2014-06-12T08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07:44:58"/>
    <d v="2015-04-26T07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6-30T23:59:00"/>
    <d v="2014-05-27T13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05:53:54"/>
    <d v="2016-09-14T05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0:38:10"/>
    <d v="2016-01-05T10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1:59:00"/>
    <d v="2014-05-13T11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19T21:48:16"/>
    <d v="2016-09-19T21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1T23:19:46"/>
    <d v="2015-08-02T23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16:00:00"/>
    <d v="2014-04-24T09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8T22:59:00"/>
    <d v="2015-08-14T10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0:14:15"/>
    <d v="2014-05-28T00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3:53:24"/>
    <d v="2014-07-09T13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17:25:00"/>
    <d v="2015-05-23T14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0:21:23"/>
    <d v="2014-10-28T09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1T23:59:00"/>
    <d v="2015-01-16T11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8T19:00:00"/>
    <d v="2014-09-09T18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17:30:00"/>
    <d v="2015-10-31T23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5T21:00:00"/>
    <d v="2016-04-29T22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15:53:30"/>
    <d v="2014-12-22T15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09:48:36"/>
    <d v="2014-12-15T09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06:10:48"/>
    <d v="2016-04-19T06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4:21:27"/>
    <d v="2016-02-01T14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09:26:56"/>
    <d v="2014-09-15T09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1:00:00"/>
    <d v="2014-08-31T09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07:59:53"/>
    <d v="2015-05-05T07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17:59:00"/>
    <d v="2016-06-03T07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1:59:00"/>
    <d v="2016-07-05T07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1:33:14"/>
    <d v="2016-04-01T11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3:00:00"/>
    <d v="2014-06-02T08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16:55:49"/>
    <d v="2014-08-28T16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0:26:00"/>
    <d v="2016-06-30T20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3T22:24:46"/>
    <d v="2014-06-19T22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1:59:06"/>
    <d v="2014-05-26T11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08:49:48"/>
    <d v="2015-03-09T08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1:00:00"/>
    <d v="2014-05-20T12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1:59:00"/>
    <d v="2015-05-09T23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2:42:46"/>
    <d v="2016-05-15T12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5T22:59:00"/>
    <d v="2015-04-24T08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07:52:00"/>
    <d v="2015-02-01T18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16:18:29"/>
    <d v="2015-12-22T16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15:47:29"/>
    <d v="2015-04-08T15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2:11:15"/>
    <d v="2015-01-28T12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2:31:06"/>
    <d v="2015-05-23T12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18:50:06"/>
    <d v="2015-06-10T18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18:28:04"/>
    <d v="2014-10-15T17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17:59:00"/>
    <d v="2016-01-12T11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4:04:22"/>
    <d v="2014-10-31T13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18:00:00"/>
    <d v="2016-04-05T06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16:30:00"/>
    <d v="2016-02-01T17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16:00:00"/>
    <d v="2016-04-01T22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19T23:55:00"/>
    <d v="2016-09-19T03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8T23:06:16"/>
    <d v="2015-07-19T23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2T22:55:12"/>
    <d v="2015-02-05T2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1:15:59"/>
    <d v="2015-07-18T11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09T22:23:00"/>
    <d v="2014-12-10T13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07:00:00"/>
    <d v="2014-11-25T11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17:30:00"/>
    <d v="2015-04-08T19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16:38:16"/>
    <d v="2015-03-26T16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1:38:09"/>
    <d v="2015-04-28T11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3:00:00"/>
    <d v="2015-02-13T12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1:59:00"/>
    <d v="2015-10-20T11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17:00:00"/>
    <d v="2014-06-23T17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05:47:48"/>
    <d v="2016-06-27T05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1T20:53:58"/>
    <d v="2014-07-12T21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17:05:50"/>
    <d v="2015-11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0:09:04"/>
    <d v="2014-08-07T00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2:02:44"/>
    <d v="2014-06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4T22:59:00"/>
    <d v="2014-06-03T14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1:45:02"/>
    <d v="2014-07-11T11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4:20:39"/>
    <d v="2016-09-08T04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17:59:00"/>
    <d v="2015-06-09T02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0:59:00"/>
    <d v="2016-01-26T11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8T22:59:00"/>
    <d v="2016-03-28T22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2:59:00"/>
    <d v="2015-01-12T18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18:51:13"/>
    <d v="2016-02-02T19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16:00:00"/>
    <d v="2016-09-06T14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2T19:00:00"/>
    <d v="2015-05-04T14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5T23:59:00"/>
    <d v="2014-06-18T16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15:48:27"/>
    <d v="2016-03-16T15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4:33:18"/>
    <d v="2014-05-12T14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15:25:15"/>
    <d v="2014-11-11T15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0:00:00"/>
    <d v="2014-04-18T06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5T21:35:53"/>
    <d v="2015-06-26T21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07:36:26"/>
    <d v="2014-04-10T07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18:00:00"/>
    <d v="2015-06-18T06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4:31:29"/>
    <d v="2015-07-08T14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2:00:26"/>
    <d v="2015-03-02T13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8T19:36:00"/>
    <d v="2016-05-09T15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3:38:02"/>
    <d v="2014-06-30T13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2T23:00:45"/>
    <d v="2014-05-28T23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28T23:59:00"/>
    <d v="2015-02-14T19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2:28:10"/>
    <d v="2014-05-13T12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09:21:19"/>
    <d v="2016-03-16T09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17:20:10"/>
    <d v="2015-05-14T17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7T19:00:00"/>
    <d v="2016-05-03T15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1:00:00"/>
    <d v="2016-11-08T09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4T21:08:00"/>
    <d v="2016-10-12T19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4:00:55"/>
    <d v="2015-03-24T14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8T23:00:00"/>
    <d v="2015-03-12T17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7-31T20:00:00"/>
    <d v="2014-06-24T03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6T23:00:00"/>
    <d v="2014-09-04T21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4:39:40"/>
    <d v="2014-12-16T14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1:39:00"/>
    <d v="2016-02-25T12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15:06:00"/>
    <d v="2015-06-11T00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16:11:25"/>
    <d v="2014-08-14T16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18:00:00"/>
    <d v="2016-06-25T15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1:00:00"/>
    <d v="2016-02-19T22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18:32:12"/>
    <d v="2016-06-10T18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05:03:00"/>
    <d v="2016-06-27T10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6T19:54:35"/>
    <d v="2016-04-26T19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0T22:59:00"/>
    <d v="2015-06-12T07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1:18:00"/>
    <d v="2015-11-25T11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4:10:18"/>
    <d v="2015-05-14T14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2:00:23"/>
    <d v="2016-10-23T11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1:36:32"/>
    <d v="2014-05-07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05:43:42"/>
    <d v="2015-06-15T05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17:32:09"/>
    <d v="2014-11-25T17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08:55:54"/>
    <d v="2015-05-08T08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17:30:00"/>
    <d v="2015-07-16T05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3T19:42:36"/>
    <d v="2016-11-14T19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16:09:25"/>
    <d v="2015-03-21T16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2:20:48"/>
    <d v="2014-07-11T12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17:20:43"/>
    <d v="2016-02-10T17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0T23:59:00"/>
    <d v="2014-12-09T12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1:13:36"/>
    <d v="2014-12-02T11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1T22:01:46"/>
    <d v="2015-09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18:19:28"/>
    <d v="2016-02-03T18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2:00:00"/>
    <d v="2016-06-05T19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16:17:20"/>
    <d v="2014-07-29T16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1:13:01"/>
    <d v="2014-06-09T01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16:48:59"/>
    <d v="2015-03-27T16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4:53:39"/>
    <d v="2015-02-24T05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18:00:00"/>
    <d v="2014-06-10T07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4:22:38"/>
    <d v="2015-02-19T15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06:00:00"/>
    <d v="2016-04-27T10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5-31T22:59:00"/>
    <d v="2015-04-15T13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16:43:00"/>
    <d v="2016-05-07T01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3-31T22:59:00"/>
    <d v="2015-02-23T16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18:00:00"/>
    <d v="2015-07-22T01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1:33:43"/>
    <d v="2014-06-17T11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3T22:59:00"/>
    <d v="2015-10-07T11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4:13:02"/>
    <d v="2015-02-10T15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16:02:00"/>
    <d v="2015-06-29T00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0:38:37"/>
    <d v="2015-06-05T10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3T23:20:07"/>
    <d v="2015-12-02T23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17:59:00"/>
    <d v="2015-11-21T15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19T22:59:00"/>
    <d v="2015-06-15T16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08:41:00"/>
    <d v="2016-07-20T10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6T20:40:14"/>
    <d v="2015-05-26T20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05:09:54"/>
    <d v="2015-04-07T05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6T19:00:00"/>
    <d v="2015-01-30T17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08:39:47"/>
    <d v="2014-11-01T07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15:46:11"/>
    <d v="2016-08-11T15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2:46:51"/>
    <d v="2016-05-13T12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16:22:25"/>
    <d v="2014-10-15T15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19T21:45:35"/>
    <d v="2016-01-05T21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4:09:00"/>
    <d v="2014-11-20T15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05:41:07"/>
    <d v="2015-05-19T05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17:36:48"/>
    <d v="2016-03-31T17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2T23:09:00"/>
    <d v="2016-07-02T17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3:22:38"/>
    <d v="2015-05-28T13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2:03:29"/>
    <d v="2015-04-22T12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29T22:25:24"/>
    <d v="2015-05-30T22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0:50:29"/>
    <d v="2016-03-03T11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3:51:27"/>
    <d v="2014-05-21T13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06:50:52"/>
    <d v="2014-04-11T06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31T20:44:24"/>
    <d v="2014-05-06T20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1:59:00"/>
    <d v="2014-05-07T09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0:02:54"/>
    <d v="2015-09-01T10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1:59:00"/>
    <d v="2014-09-03T00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0:23:11"/>
    <d v="2015-06-04T00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4:36:29"/>
    <d v="2015-09-18T14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3:24:44"/>
    <d v="2015-05-12T13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31T21:59:03"/>
    <d v="2014-12-01T21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05:32:59"/>
    <d v="2015-06-17T05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6T22:34:36"/>
    <d v="2015-03-01T2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15:09:38"/>
    <d v="2014-07-28T15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16:14:18"/>
    <d v="2015-04-09T16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17:17:51"/>
    <d v="2015-02-24T18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1:50:03"/>
    <d v="2015-02-06T12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2:12:00"/>
    <d v="2014-07-09T12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16:00:00"/>
    <d v="2015-05-04T05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16:00:00"/>
    <d v="2014-05-30T16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0:51:50"/>
    <d v="2014-07-13T10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1-12T16:47:00"/>
    <d v="2014-10-02T09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1:59:00"/>
    <d v="2016-08-29T01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1:11:45"/>
    <d v="2015-09-06T10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17:24:14"/>
    <d v="2015-10-18T16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0:30:00"/>
    <d v="2014-07-21T10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2T22:29:00"/>
    <d v="2016-02-02T17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4:32:19"/>
    <d v="2016-05-19T14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9-08T10:50:05"/>
    <d v="2014-08-14T10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3T22:11:00"/>
    <d v="2015-02-12T12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2T23:07:58"/>
    <d v="2014-06-02T23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2:44:10"/>
    <d v="2017-01-28T13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3T22:29:56"/>
    <d v="2015-06-24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1:42:15"/>
    <d v="2015-09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3T20:00:00"/>
    <d v="2015-01-02T19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05:00:00"/>
    <d v="2016-09-02T03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09:58:48"/>
    <d v="2016-01-03T09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1:15:52"/>
    <d v="2016-11-08T11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29T22:59:00"/>
    <d v="2015-05-30T14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15:39:56"/>
    <d v="2014-12-26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18:00:00"/>
    <d v="2014-06-25T14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19T19:26:39"/>
    <d v="2017-01-20T19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18:03:00"/>
    <d v="2016-01-04T18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09:27:49"/>
    <d v="2014-08-03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2:59:52"/>
    <d v="2015-03-02T13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17:49:51"/>
    <d v="2016-04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d v="2014-12-11T00:28:22"/>
    <d v="2014-11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17:00:00"/>
    <d v="2015-03-16T15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08:05:58"/>
    <d v="2017-01-27T08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18:26:00"/>
    <d v="2014-12-03T19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3:12:24"/>
    <d v="2015-06-16T13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2T23:59:00"/>
    <d v="2015-02-20T22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2:00:00"/>
    <d v="2014-08-16T10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1:00:00"/>
    <d v="2014-05-20T10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5T23:59:00"/>
    <d v="2016-11-05T18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1:00:18"/>
    <d v="2015-01-28T01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6T23:36:18"/>
    <d v="2014-06-02T23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15:58:03"/>
    <d v="2014-12-09T15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1:00:00"/>
    <d v="2015-07-08T06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3:36:01"/>
    <d v="2014-07-23T13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0T21:13:11"/>
    <d v="2015-05-11T21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4:49:59"/>
    <d v="2015-11-09T14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07:14:02"/>
    <d v="2016-10-20T06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4:38:00"/>
    <d v="2015-06-30T19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0:04:00"/>
    <d v="2015-04-01T00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18:00:00"/>
    <d v="2015-04-30T09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08:25:00"/>
    <d v="2015-05-19T17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15:08:00"/>
    <d v="2014-09-24T14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8T22:14:56"/>
    <d v="2014-07-13T22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3:37:22"/>
    <d v="2014-08-12T03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3:09:57"/>
    <d v="2015-08-08T13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15:29:37"/>
    <d v="2014-10-27T14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4T23:35:00"/>
    <d v="2015-02-24T01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1:04:09"/>
    <d v="2015-10-31T00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17:59:00"/>
    <d v="2015-04-20T14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18:38:29"/>
    <d v="2016-05-02T18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06:19:12"/>
    <d v="2016-05-04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07:39:21"/>
    <d v="2014-08-12T07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1:00:00"/>
    <d v="2014-07-23T10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7T19:00:00"/>
    <d v="2015-12-20T11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05:17:40"/>
    <d v="2016-10-14T04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3:00:00"/>
    <d v="2014-10-14T08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18:00:00"/>
    <d v="2015-01-16T13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18:31:11"/>
    <d v="2015-03-12T18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18:02:02"/>
    <d v="2014-05-27T18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15:53:59"/>
    <d v="2014-06-30T15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6T21:02:28"/>
    <d v="2014-11-26T21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1:25:04"/>
    <d v="2014-07-10T01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5T23:59:00"/>
    <d v="2015-09-18T11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4:51:05"/>
    <d v="2016-08-19T14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1:00:00"/>
    <d v="2016-03-04T03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5T22:38:27"/>
    <d v="2015-08-11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5T22:02:44"/>
    <d v="2016-02-14T2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6T19:43:00"/>
    <d v="2016-06-17T18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08:00:00"/>
    <d v="2015-08-17T11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0:45:46"/>
    <d v="2015-08-05T10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2:18:40"/>
    <d v="2016-11-01T01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0:09:20"/>
    <d v="2016-06-13T10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16:44:14"/>
    <d v="2015-05-27T16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6T23:30:00"/>
    <d v="2014-10-03T04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06:49:11"/>
    <d v="2014-11-18T06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4T20:00:00"/>
    <d v="2014-10-28T09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16:41:54"/>
    <d v="2015-04-17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1:50:00"/>
    <d v="2015-10-02T13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0:54:35"/>
    <d v="2015-07-28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4:14:28"/>
    <d v="2015-04-15T14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3:00:00"/>
    <d v="2015-01-27T15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1T22:25:44"/>
    <d v="2016-09-01T22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2:48:43"/>
    <d v="2014-07-09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0T21:53:41"/>
    <d v="2015-01-11T21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3:35:00"/>
    <d v="2016-03-10T11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3:49:02"/>
    <d v="2016-03-04T14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3:58:10"/>
    <d v="2015-08-27T13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18:29:00"/>
    <d v="2016-06-28T20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0:37:44"/>
    <d v="2014-05-15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16:22:21"/>
    <d v="2015-10-29T15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4T19:20:00"/>
    <d v="2016-03-28T17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18:25:54"/>
    <d v="2016-05-23T18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09:00:00"/>
    <d v="2014-06-26T17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3:55:56"/>
    <d v="2014-08-29T13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15:17:36"/>
    <d v="2015-12-04T15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16:23:30"/>
    <d v="2014-04-16T16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09:54:54"/>
    <d v="2015-11-03T09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7T23:41:57"/>
    <d v="2015-10-18T22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1:19:46"/>
    <d v="2015-02-18T12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3T23:39:40"/>
    <d v="2016-02-14T00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3T21:59:00"/>
    <d v="2014-06-11T12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1:58:27"/>
    <d v="2017-02-04T01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4:34:33"/>
    <d v="2016-03-23T14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8T22:55:00"/>
    <d v="2016-08-19T15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15:43:31"/>
    <d v="2016-03-18T15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07:52:06"/>
    <d v="2014-06-21T07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5T20:37:14"/>
    <d v="2014-12-07T20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8T23:00:00"/>
    <d v="2016-04-09T11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08:07:28"/>
    <d v="2016-05-03T08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15:48:18"/>
    <d v="2016-06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2:00:00"/>
    <d v="2014-07-10T15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3:55:32"/>
    <d v="2016-06-22T13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0:25:53"/>
    <d v="2014-12-02T10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15:00:00"/>
    <d v="2015-03-06T16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09:22:27"/>
    <d v="2014-06-05T09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6T23:19:09"/>
    <d v="2016-05-17T23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4:26:20"/>
    <d v="2015-05-08T14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1:59:00"/>
    <d v="2014-04-18T15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7T19:00:00"/>
    <d v="2014-10-08T18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16:05:00"/>
    <d v="2016-01-30T11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08:04:00"/>
    <d v="2016-04-07T08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17:11:30"/>
    <d v="2014-05-06T17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8T20:56:53"/>
    <d v="2015-08-13T20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3:59:41"/>
    <d v="2015-10-09T12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1:08:13"/>
    <d v="2016-02-01T11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0:28:02"/>
    <d v="2015-05-01T10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18:34:19"/>
    <d v="2015-10-12T17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15:45:12"/>
    <d v="2015-04-13T15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4:21:30"/>
    <d v="2014-06-19T04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06:27:00"/>
    <d v="2015-01-15T11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1:04:00"/>
    <d v="2014-11-07T01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3:23:41"/>
    <d v="2015-03-06T04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17:07:06"/>
    <d v="2015-02-26T18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4:51:49"/>
    <d v="2014-07-22T14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5-07T09:29:18"/>
    <d v="2016-03-08T10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4:00:00"/>
    <d v="2017-02-09T18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6T20:02:41"/>
    <d v="2014-08-27T20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09:05:47"/>
    <d v="2015-01-16T09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10-07T22:54:17"/>
    <d v="2014-09-07T22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4:23:05"/>
    <d v="2014-08-21T14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3:33:07"/>
    <d v="2016-01-22T13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1:28:00"/>
    <d v="2014-07-28T13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18:08:27"/>
    <d v="2015-06-22T18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1:49:20"/>
    <d v="2014-07-31T11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3:29:26"/>
    <d v="2014-10-09T13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08:04:38"/>
    <d v="2014-12-29T08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08:04:09"/>
    <d v="2015-04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2:13:43"/>
    <d v="2015-01-17T02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0:54:29"/>
    <d v="2016-02-19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3:44:23"/>
    <d v="2015-06-19T13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15:56:40"/>
    <d v="2014-08-18T15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1:07:54"/>
    <d v="2014-08-05T11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16:51:48"/>
    <d v="2016-09-07T16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1:28:00"/>
    <d v="2016-02-17T11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3T22:34:59"/>
    <d v="2015-02-21T2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16:52:38"/>
    <d v="2014-08-27T16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1-31T21:54:00"/>
    <d v="2014-12-17T09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17:59:23"/>
    <d v="2016-02-08T18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1:04:57"/>
    <d v="2015-08-01T11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0:42:16"/>
    <d v="2015-05-27T00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1:43:59"/>
    <d v="2015-10-05T10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2T20:00:00"/>
    <d v="2017-02-02T18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17:31:40"/>
    <d v="2014-05-06T17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3T19:36:10"/>
    <d v="2015-11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3:49:00"/>
    <d v="2016-01-05T10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0:02:44"/>
    <d v="2014-10-29T09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15:25:16"/>
    <d v="2015-10-16T14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4:00:00"/>
    <d v="2016-09-01T01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16:44:10"/>
    <d v="2015-03-04T17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16:11:27"/>
    <d v="2014-09-21T16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17:30:00"/>
    <d v="2014-06-14T17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09:25:00"/>
    <d v="2016-05-06T20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4:10:10"/>
    <d v="2014-08-18T14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0:59:00"/>
    <d v="2015-10-28T11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7T22:00:00"/>
    <d v="2015-05-20T00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06:22:34"/>
    <d v="2016-07-08T06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4:16:00"/>
    <d v="2014-12-21T21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17:58:45"/>
    <d v="2014-11-05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0:00:00"/>
    <d v="2015-03-11T00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0T23:49:49"/>
    <d v="2014-07-21T23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0:36:50"/>
    <d v="2014-09-22T10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0T20:00:00"/>
    <d v="2014-12-17T19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06:13:07"/>
    <d v="2016-03-07T07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18:00:15"/>
    <d v="2015-06-14T18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0:16:31"/>
    <d v="2014-09-23T10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1:53:00"/>
    <d v="2014-05-02T14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16:05:16"/>
    <d v="2014-08-14T16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15:00:00"/>
    <d v="2014-10-16T11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9-30T23:00:00"/>
    <d v="2016-08-31T15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0:33:51"/>
    <d v="2014-05-20T10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4:59:00"/>
    <d v="2016-06-13T17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18:00:00"/>
    <d v="2015-11-02T18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31T22:59:00"/>
    <d v="2016-03-16T20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5T22:00:00"/>
    <d v="2014-08-15T10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1:00:00"/>
    <d v="2014-05-20T11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0T21:23:43"/>
    <d v="2016-02-20T2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2:44:28"/>
    <d v="2016-06-02T12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1:21:24"/>
    <d v="2014-05-28T11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09:07:06"/>
    <d v="2015-03-30T09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17:50:11"/>
    <d v="2014-07-13T17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8T19:56:28"/>
    <d v="2016-04-18T19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7T21:49:10"/>
    <d v="2015-08-18T21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18:05:00"/>
    <d v="2016-12-14T18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07:00:00"/>
    <d v="2015-01-18T10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2-28T22:00:00"/>
    <d v="2015-01-27T11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4:18:51"/>
    <d v="2016-11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3:35:11"/>
    <d v="2014-06-22T13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8T23:00:00"/>
    <d v="2015-03-15T03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09:16:15"/>
    <d v="2015-10-06T08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2:28:00"/>
    <d v="2014-05-19T20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4:51:00"/>
    <d v="2014-09-23T14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2:03:14"/>
    <d v="2016-11-21T12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3:54:02"/>
    <d v="2016-12-28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17:32:01"/>
    <d v="2016-05-20T17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3:54:00"/>
    <d v="2016-05-21T11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07:57:05"/>
    <d v="2015-02-06T08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18:00:00"/>
    <d v="2015-10-29T23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3:16:56"/>
    <d v="2015-12-15T13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05:28:26"/>
    <d v="2016-09-09T05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3T22:59:00"/>
    <d v="2015-02-23T09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0T23:00:00"/>
    <d v="2015-10-27T17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7-17T12:49:46"/>
    <d v="2016-06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05:26:00"/>
    <d v="2014-12-17T09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2:35:00"/>
    <d v="2015-04-28T12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0:00:00"/>
    <d v="2015-07-24T11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07:09:11"/>
    <d v="2014-12-17T07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4T22:40:47"/>
    <d v="2015-02-03T2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4:34:53"/>
    <d v="2015-06-23T14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1T23:59:00"/>
    <d v="2014-09-07T21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8T19:45:50"/>
    <d v="2016-11-18T19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3:51:00"/>
    <d v="2017-01-15T07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18:55:00"/>
    <d v="2015-12-06T14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2:19:57"/>
    <d v="2016-05-05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15:24:33"/>
    <d v="2016-07-19T15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4T21:59:50"/>
    <d v="2014-10-1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16:41:22"/>
    <d v="2016-12-26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15:21:13"/>
    <d v="2016-04-15T15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3:32:00"/>
    <d v="2015-07-03T14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1:40:34"/>
    <d v="2016-09-27T01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5T19:15:09"/>
    <d v="2016-11-22T19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1T20:00:00"/>
    <d v="2015-02-17T20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17:00:01"/>
    <d v="2014-09-01T17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0:00:00"/>
    <d v="2017-01-31T19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08:56:44"/>
    <d v="2015-10-30T07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0:02:31"/>
    <d v="2016-05-22T10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3T22:15:40"/>
    <d v="2015-01-24T22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7T19:00:00"/>
    <d v="2016-01-31T17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1:34:00"/>
    <d v="2015-12-20T08:45: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4B8A8-CB3F-4F59-9C41-4D22925DC061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6">
    <pivotField axis="axisCol" allDrilled="1" subtotalTop="0" showAll="0" defaultSubtotal="0" defaultAttributeDrillState="1">
      <items count="3">
        <item s="1" x="2"/>
        <item s="1" x="1"/>
        <item s="1" x="0"/>
      </items>
    </pivotField>
    <pivotField axis="axisRow" allDrilled="1" subtotalTop="0" showAll="0" dataSourceSort="1" defaultSubtotal="0" defaultAttributeDrillState="1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Page" allDrilled="1" subtotalTop="0" showAll="0" dataSourceSort="1" defaultSubtotal="0" defaultAttributeDrillState="1"/>
  </pivotFields>
  <rowFields count="2">
    <field x="4"/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3" name="[Range].[Category].[All]" cap="All"/>
    <pageField fld="5" hier="9" name="[Range].[Date Created (Year)].[All]" cap="All"/>
  </pageFields>
  <dataFields count="1">
    <dataField name="Count of state" fld="2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4" level="1">
        <member name="[Range].[state].&amp;"/>
        <member name=""/>
        <member name=""/>
        <member name=""/>
      </members>
    </pivotHierarchy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8"/>
    <rowHierarchyUsage hierarchyUsage="7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15"/>
  <sheetViews>
    <sheetView zoomScaleNormal="100" workbookViewId="0">
      <pane ySplit="1" topLeftCell="A2" activePane="bottomLeft" state="frozen"/>
      <selection pane="bottomLeft" activeCell="D4" sqref="D4"/>
    </sheetView>
  </sheetViews>
  <sheetFormatPr defaultRowHeight="14.4" x14ac:dyDescent="0.3"/>
  <cols>
    <col min="1" max="1" width="5" bestFit="1" customWidth="1"/>
    <col min="2" max="2" width="38.44140625" style="3" customWidth="1"/>
    <col min="3" max="3" width="40.33203125" style="3" customWidth="1"/>
    <col min="4" max="4" width="10" bestFit="1" customWidth="1"/>
    <col min="5" max="5" width="11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18.109375" customWidth="1"/>
    <col min="12" max="12" width="17.33203125" bestFit="1" customWidth="1"/>
    <col min="13" max="13" width="9.5546875" bestFit="1" customWidth="1"/>
    <col min="14" max="14" width="13.88671875" bestFit="1" customWidth="1"/>
    <col min="15" max="15" width="8.88671875" bestFit="1" customWidth="1"/>
    <col min="16" max="16" width="28" bestFit="1" customWidth="1"/>
    <col min="17" max="17" width="15.109375" bestFit="1" customWidth="1"/>
    <col min="18" max="18" width="17" bestFit="1" customWidth="1"/>
    <col min="19" max="19" width="12.33203125" bestFit="1" customWidth="1"/>
    <col min="20" max="20" width="16.88671875" bestFit="1" customWidth="1"/>
    <col min="21" max="21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 t="shared" ref="K2:K65" si="0">(((I2/60)/60)/24)+DATE(1970,1,1)+(-5/24)</f>
        <v>42207.916666666664</v>
      </c>
      <c r="L2" s="10">
        <f t="shared" ref="L2:L65" si="1">(((J2/60)/60)/24)+DATE(1970,1,1)+(-5/24)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2">(E2/D2)*100</f>
        <v>136.85882352941178</v>
      </c>
      <c r="R2" s="5">
        <f t="shared" ref="R2:R65" si="3">E2/N2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si="0"/>
        <v>42796.392164351848</v>
      </c>
      <c r="L3" s="10">
        <f t="shared" si="1"/>
        <v>42766.392164351848</v>
      </c>
      <c r="M3" t="b">
        <v>0</v>
      </c>
      <c r="N3">
        <v>79</v>
      </c>
      <c r="O3" t="b">
        <v>1</v>
      </c>
      <c r="P3" t="s">
        <v>8265</v>
      </c>
      <c r="Q3" s="6">
        <f t="shared" si="2"/>
        <v>142.60827250608273</v>
      </c>
      <c r="R3" s="5">
        <f t="shared" si="3"/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0"/>
        <v>42415.494016203702</v>
      </c>
      <c r="L4" s="10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5">
        <f t="shared" si="3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0"/>
        <v>41858.306793981479</v>
      </c>
      <c r="L5" s="10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5">
        <f t="shared" si="3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0"/>
        <v>42357.625914351847</v>
      </c>
      <c r="L6" s="10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5">
        <f t="shared" si="3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0"/>
        <v>42580.024305555555</v>
      </c>
      <c r="L7" s="10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5">
        <f t="shared" si="3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0"/>
        <v>41803.864004629628</v>
      </c>
      <c r="L8" s="10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5">
        <f t="shared" si="3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0"/>
        <v>42555.838738425926</v>
      </c>
      <c r="L9" s="10">
        <f t="shared" si="1"/>
        <v>42515.838738425926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5">
        <f t="shared" si="3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0"/>
        <v>42475.666666666664</v>
      </c>
      <c r="L10" s="10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5">
        <f t="shared" si="3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0"/>
        <v>42476.895185185182</v>
      </c>
      <c r="L11" s="10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5">
        <f t="shared" si="3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0"/>
        <v>41814.859710648147</v>
      </c>
      <c r="L12" s="10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5">
        <f t="shared" si="3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0"/>
        <v>42603.916666666664</v>
      </c>
      <c r="L13" s="10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5">
        <f t="shared" si="3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0"/>
        <v>41835.916666666664</v>
      </c>
      <c r="L14" s="10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5">
        <f t="shared" si="3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0"/>
        <v>42544.643749999996</v>
      </c>
      <c r="L15" s="10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5">
        <f t="shared" si="3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0"/>
        <v>41833.374305555553</v>
      </c>
      <c r="L16" s="10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5">
        <f t="shared" si="3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0"/>
        <v>42274.634722222218</v>
      </c>
      <c r="L17" s="10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5">
        <f t="shared" si="3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0"/>
        <v>41806.020833333328</v>
      </c>
      <c r="L18" s="10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5">
        <f t="shared" si="3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0"/>
        <v>41947.565069444441</v>
      </c>
      <c r="L19" s="10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5">
        <f t="shared" si="3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0"/>
        <v>41899.333981481483</v>
      </c>
      <c r="L20" s="10">
        <f t="shared" si="1"/>
        <v>41869.333981481483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5">
        <f t="shared" si="3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0"/>
        <v>42205.608032407406</v>
      </c>
      <c r="L21" s="10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5">
        <f t="shared" si="3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0"/>
        <v>42260.549907407411</v>
      </c>
      <c r="L22" s="10">
        <f t="shared" si="1"/>
        <v>42200.549907407411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5">
        <f t="shared" si="3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0"/>
        <v>41908.418854166666</v>
      </c>
      <c r="L23" s="10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5">
        <f t="shared" si="3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0"/>
        <v>42005.124305555553</v>
      </c>
      <c r="L24" s="10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5">
        <f t="shared" si="3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0"/>
        <v>42124.430555555555</v>
      </c>
      <c r="L25" s="10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5">
        <f t="shared" si="3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0"/>
        <v>42262.61041666667</v>
      </c>
      <c r="L26" s="10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5">
        <f t="shared" si="3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0"/>
        <v>42377.816678240742</v>
      </c>
      <c r="L27" s="10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5">
        <f t="shared" si="3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0"/>
        <v>41868.307222222218</v>
      </c>
      <c r="L28" s="10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5">
        <f t="shared" si="3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0"/>
        <v>41958.998067129629</v>
      </c>
      <c r="L29" s="10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5">
        <f t="shared" si="3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0"/>
        <v>42354.755601851844</v>
      </c>
      <c r="L30" s="10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5">
        <f t="shared" si="3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0"/>
        <v>41842.464907407404</v>
      </c>
      <c r="L31" s="10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5">
        <f t="shared" si="3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0"/>
        <v>41872.084664351853</v>
      </c>
      <c r="L32" s="10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5">
        <f t="shared" si="3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0"/>
        <v>42394.583726851844</v>
      </c>
      <c r="L33" s="10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5">
        <f t="shared" si="3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0"/>
        <v>42502.957638888889</v>
      </c>
      <c r="L34" s="10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5">
        <f t="shared" si="3"/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0"/>
        <v>42316.49422453704</v>
      </c>
      <c r="L35" s="10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5">
        <f t="shared" si="3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0"/>
        <v>41856.113437499997</v>
      </c>
      <c r="L36" s="10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5">
        <f t="shared" si="3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0"/>
        <v>42121.791666666664</v>
      </c>
      <c r="L37" s="10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5">
        <f t="shared" si="3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0"/>
        <v>42098.05700231481</v>
      </c>
      <c r="L38" s="10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5">
        <f t="shared" si="3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0"/>
        <v>42062.484710648147</v>
      </c>
      <c r="L39" s="10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5">
        <f t="shared" si="3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0"/>
        <v>41404.848888888882</v>
      </c>
      <c r="L40" s="10">
        <f t="shared" si="1"/>
        <v>41374.848888888882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5">
        <f t="shared" si="3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0"/>
        <v>41784.749305555553</v>
      </c>
      <c r="L41" s="10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5">
        <f t="shared" si="3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0"/>
        <v>41808.958333333328</v>
      </c>
      <c r="L42" s="10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5">
        <f t="shared" si="3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0"/>
        <v>41917.360578703701</v>
      </c>
      <c r="L43" s="10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5">
        <f t="shared" si="3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0"/>
        <v>42001.430856481478</v>
      </c>
      <c r="L44" s="10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5">
        <f t="shared" si="3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0"/>
        <v>41832.791666666664</v>
      </c>
      <c r="L45" s="10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5">
        <f t="shared" si="3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0"/>
        <v>41918.890474537038</v>
      </c>
      <c r="L46" s="10">
        <f t="shared" si="1"/>
        <v>41873.890474537038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5">
        <f t="shared" si="3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0"/>
        <v>42487.415590277778</v>
      </c>
      <c r="L47" s="10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5">
        <f t="shared" si="3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0"/>
        <v>42353.756643518522</v>
      </c>
      <c r="L48" s="10">
        <f t="shared" si="1"/>
        <v>42323.756643518522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5">
        <f t="shared" si="3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0"/>
        <v>41992.652858796289</v>
      </c>
      <c r="L49" s="10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5">
        <f t="shared" si="3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0"/>
        <v>42064.291666666664</v>
      </c>
      <c r="L50" s="10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5">
        <f t="shared" si="3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0"/>
        <v>42300.968113425923</v>
      </c>
      <c r="L51" s="10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5">
        <f t="shared" si="3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0"/>
        <v>42034.499999999993</v>
      </c>
      <c r="L52" s="10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5">
        <f t="shared" si="3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0"/>
        <v>42226.720335648148</v>
      </c>
      <c r="L53" s="10">
        <f t="shared" si="1"/>
        <v>42196.720335648148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5">
        <f t="shared" si="3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0"/>
        <v>41837.493587962963</v>
      </c>
      <c r="L54" s="10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5">
        <f t="shared" si="3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0"/>
        <v>41733.708333333328</v>
      </c>
      <c r="L55" s="10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5">
        <f t="shared" si="3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0"/>
        <v>42363.504872685182</v>
      </c>
      <c r="L56" s="10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5">
        <f t="shared" si="3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0"/>
        <v>42517.760601851849</v>
      </c>
      <c r="L57" s="10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5">
        <f t="shared" si="3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0"/>
        <v>42163.458333333336</v>
      </c>
      <c r="L58" s="10">
        <f t="shared" si="1"/>
        <v>42149.340555555551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5">
        <f t="shared" si="3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0"/>
        <v>42119.624560185184</v>
      </c>
      <c r="L59" s="10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5">
        <f t="shared" si="3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0"/>
        <v>41962.578379629624</v>
      </c>
      <c r="L60" s="10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5">
        <f t="shared" si="3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0"/>
        <v>42261.666666666664</v>
      </c>
      <c r="L61" s="10">
        <f t="shared" si="1"/>
        <v>42230.027500000004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5">
        <f t="shared" si="3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0"/>
        <v>41720.791666666664</v>
      </c>
      <c r="L62" s="10">
        <f t="shared" si="1"/>
        <v>41701.693483796291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5">
        <f t="shared" si="3"/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0"/>
        <v>41431.605983796297</v>
      </c>
      <c r="L63" s="10">
        <f t="shared" si="1"/>
        <v>41409.605983796297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5">
        <f t="shared" si="3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0"/>
        <v>41336.591180555552</v>
      </c>
      <c r="L64" s="10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5">
        <f t="shared" si="3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0"/>
        <v>41635.999305555553</v>
      </c>
      <c r="L65" s="10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5">
        <f t="shared" si="3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ref="K66:K129" si="4">(((I66/60)/60)/24)+DATE(1970,1,1)+(-5/24)</f>
        <v>41462.809965277775</v>
      </c>
      <c r="L66" s="10">
        <f t="shared" ref="L66:L129" si="5">(((J66/60)/60)/24)+DATE(1970,1,1)+(-5/24)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(E66/D66)*100</f>
        <v>173.33333333333334</v>
      </c>
      <c r="R66" s="5">
        <f t="shared" ref="R66:R129" si="7">E66/N66</f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si="4"/>
        <v>41862.040972222218</v>
      </c>
      <c r="L67" s="10">
        <f t="shared" si="5"/>
        <v>41835.612893518519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107.52857142857141</v>
      </c>
      <c r="R67" s="5">
        <f t="shared" si="7"/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4"/>
        <v>42569.641435185178</v>
      </c>
      <c r="L68" s="10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5">
        <f t="shared" si="7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4"/>
        <v>41105.375046296293</v>
      </c>
      <c r="L69" s="10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5">
        <f t="shared" si="7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4"/>
        <v>41693.36100694444</v>
      </c>
      <c r="L70" s="10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5">
        <f t="shared" si="7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4"/>
        <v>40818.082638888889</v>
      </c>
      <c r="L71" s="10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5">
        <f t="shared" si="7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4"/>
        <v>40790.688020833331</v>
      </c>
      <c r="L72" s="10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5">
        <f t="shared" si="7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4"/>
        <v>41057.063159722216</v>
      </c>
      <c r="L73" s="10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5">
        <f t="shared" si="7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4"/>
        <v>41227.791666666664</v>
      </c>
      <c r="L74" s="10">
        <f t="shared" si="5"/>
        <v>41207.801863425921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5">
        <f t="shared" si="7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4"/>
        <v>40665.957638888889</v>
      </c>
      <c r="L75" s="10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5">
        <f t="shared" si="7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4"/>
        <v>42390.278877314813</v>
      </c>
      <c r="L76" s="10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5">
        <f t="shared" si="7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4"/>
        <v>41387.000833333332</v>
      </c>
      <c r="L77" s="10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5">
        <f t="shared" si="7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4"/>
        <v>40904.524976851848</v>
      </c>
      <c r="L78" s="10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5">
        <f t="shared" si="7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4"/>
        <v>41049.915972222218</v>
      </c>
      <c r="L79" s="10">
        <f t="shared" si="5"/>
        <v>40996.936539351853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5">
        <f t="shared" si="7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4"/>
        <v>42614.522233796299</v>
      </c>
      <c r="L80" s="10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5">
        <f t="shared" si="7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4"/>
        <v>41754.568206018514</v>
      </c>
      <c r="L81" s="10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5">
        <f t="shared" si="7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4"/>
        <v>41617.875648148147</v>
      </c>
      <c r="L82" s="10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5">
        <f t="shared" si="7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4"/>
        <v>41103.91805555555</v>
      </c>
      <c r="L83" s="10">
        <f t="shared" si="5"/>
        <v>41099.950543981482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5">
        <f t="shared" si="7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4"/>
        <v>40825.611817129626</v>
      </c>
      <c r="L84" s="10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5">
        <f t="shared" si="7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4"/>
        <v>42057.270833333336</v>
      </c>
      <c r="L85" s="10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5">
        <f t="shared" si="7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4"/>
        <v>40678.54960648148</v>
      </c>
      <c r="L86" s="10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5">
        <f t="shared" si="7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4"/>
        <v>40808.917094907403</v>
      </c>
      <c r="L87" s="10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5">
        <f t="shared" si="7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4"/>
        <v>42365.389409722215</v>
      </c>
      <c r="L88" s="10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5">
        <f t="shared" si="7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4"/>
        <v>40331.861805555556</v>
      </c>
      <c r="L89" s="10">
        <f t="shared" si="5"/>
        <v>40322.331053240734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5">
        <f t="shared" si="7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4"/>
        <v>41812.450590277775</v>
      </c>
      <c r="L90" s="10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5">
        <f t="shared" si="7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4"/>
        <v>41427.543888888889</v>
      </c>
      <c r="L91" s="10">
        <f t="shared" si="5"/>
        <v>41402.543888888889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5">
        <f t="shared" si="7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4"/>
        <v>40736.089108796295</v>
      </c>
      <c r="L92" s="10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5">
        <f t="shared" si="7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4"/>
        <v>40680.194027777776</v>
      </c>
      <c r="L93" s="10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5">
        <f t="shared" si="7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4"/>
        <v>42767.124999999993</v>
      </c>
      <c r="L94" s="10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5">
        <f t="shared" si="7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4"/>
        <v>41093.666666666664</v>
      </c>
      <c r="L95" s="10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5">
        <f t="shared" si="7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4"/>
        <v>41736.509513888886</v>
      </c>
      <c r="L96" s="10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5">
        <f t="shared" si="7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4"/>
        <v>40964.796770833331</v>
      </c>
      <c r="L97" s="10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5">
        <f t="shared" si="7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4"/>
        <v>40390.916666666664</v>
      </c>
      <c r="L98" s="10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5">
        <f t="shared" si="7"/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4"/>
        <v>40735.926874999997</v>
      </c>
      <c r="L99" s="10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5">
        <f t="shared" si="7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4"/>
        <v>41250.770833333328</v>
      </c>
      <c r="L100" s="10">
        <f t="shared" si="5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5">
        <f t="shared" si="7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4"/>
        <v>41661.694432870368</v>
      </c>
      <c r="L101" s="10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5">
        <f t="shared" si="7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4"/>
        <v>41217.586643518516</v>
      </c>
      <c r="L102" s="10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5">
        <f t="shared" si="7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4"/>
        <v>41298.568402777775</v>
      </c>
      <c r="L103" s="10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5">
        <f t="shared" si="7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4"/>
        <v>40534.922835648147</v>
      </c>
      <c r="L104" s="10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5">
        <f t="shared" si="7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4"/>
        <v>41705.597569444442</v>
      </c>
      <c r="L105" s="10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5">
        <f t="shared" si="7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4"/>
        <v>40635.833333333328</v>
      </c>
      <c r="L106" s="10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5">
        <f t="shared" si="7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4"/>
        <v>42503.791666666664</v>
      </c>
      <c r="L107" s="10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5">
        <f t="shared" si="7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4"/>
        <v>41001.568298611113</v>
      </c>
      <c r="L108" s="10">
        <f t="shared" si="5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5">
        <f t="shared" si="7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4"/>
        <v>40657.774155092593</v>
      </c>
      <c r="L109" s="10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5">
        <f t="shared" si="7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4"/>
        <v>41425.404745370368</v>
      </c>
      <c r="L110" s="10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5">
        <f t="shared" si="7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4"/>
        <v>40599.817476851851</v>
      </c>
      <c r="L111" s="10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5">
        <f t="shared" si="7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4"/>
        <v>41592.040972222218</v>
      </c>
      <c r="L112" s="10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5">
        <f t="shared" si="7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4"/>
        <v>42155.124849537031</v>
      </c>
      <c r="L113" s="10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5">
        <f t="shared" si="7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4"/>
        <v>41741.875</v>
      </c>
      <c r="L114" s="10">
        <f t="shared" si="5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5">
        <f t="shared" si="7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4"/>
        <v>40761.416666666664</v>
      </c>
      <c r="L115" s="10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5">
        <f t="shared" si="7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4"/>
        <v>40921.065833333334</v>
      </c>
      <c r="L116" s="10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5">
        <f t="shared" si="7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4"/>
        <v>40943.530601851846</v>
      </c>
      <c r="L117" s="10">
        <f t="shared" si="5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5">
        <f t="shared" si="7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4"/>
        <v>40641.247164351851</v>
      </c>
      <c r="L118" s="10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5">
        <f t="shared" si="7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4"/>
        <v>40338.583333333328</v>
      </c>
      <c r="L119" s="10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5">
        <f t="shared" si="7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4"/>
        <v>40752.845324074071</v>
      </c>
      <c r="L120" s="10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5">
        <f t="shared" si="7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4"/>
        <v>40768.75</v>
      </c>
      <c r="L121" s="10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5">
        <f t="shared" si="7"/>
        <v>91.840540540540545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4"/>
        <v>42645.841516203705</v>
      </c>
      <c r="L122" s="10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5">
        <f t="shared" si="7"/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4"/>
        <v>42112.219444444439</v>
      </c>
      <c r="L123" s="10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5">
        <f t="shared" si="7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4"/>
        <v>42653.223460648143</v>
      </c>
      <c r="L124" s="10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5" t="e">
        <f t="shared" si="7"/>
        <v>#DIV/0!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4"/>
        <v>41940.708333333328</v>
      </c>
      <c r="L125" s="10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5">
        <f t="shared" si="7"/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4"/>
        <v>42139.720393518517</v>
      </c>
      <c r="L126" s="10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5" t="e">
        <f t="shared" si="7"/>
        <v>#DIV/0!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4"/>
        <v>42769.78564814815</v>
      </c>
      <c r="L127" s="10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5">
        <f t="shared" si="7"/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4"/>
        <v>42165.874999999993</v>
      </c>
      <c r="L128" s="10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5">
        <f t="shared" si="7"/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4"/>
        <v>42097.37431712963</v>
      </c>
      <c r="L129" s="10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5">
        <f t="shared" si="7"/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ref="K130:K193" si="8">(((I130/60)/60)/24)+DATE(1970,1,1)+(-5/24)</f>
        <v>42663.019594907404</v>
      </c>
      <c r="L130" s="10">
        <f t="shared" ref="L130:L193" si="9">(((J130/60)/60)/24)+DATE(1970,1,1)+(-5/24)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0">(E130/D130)*100</f>
        <v>1.867</v>
      </c>
      <c r="R130" s="5">
        <f t="shared" ref="R130:R193" si="11">E130/N130</f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si="8"/>
        <v>41942.728969907403</v>
      </c>
      <c r="L131" s="10">
        <f t="shared" si="9"/>
        <v>41882.728969907403</v>
      </c>
      <c r="M131" t="b">
        <v>0</v>
      </c>
      <c r="N131">
        <v>0</v>
      </c>
      <c r="O131" t="b">
        <v>0</v>
      </c>
      <c r="P131" t="s">
        <v>8267</v>
      </c>
      <c r="Q131" s="6">
        <f t="shared" si="10"/>
        <v>0</v>
      </c>
      <c r="R131" s="5" t="e">
        <f t="shared" si="11"/>
        <v>#DIV/0!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8"/>
        <v>41806.636111111111</v>
      </c>
      <c r="L132" s="10">
        <f t="shared" si="9"/>
        <v>41778.707083333327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5" t="e">
        <f t="shared" si="11"/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8"/>
        <v>42556.791666666664</v>
      </c>
      <c r="L133" s="10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5" t="e">
        <f t="shared" si="11"/>
        <v>#DIV/0!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8"/>
        <v>41950.645914351851</v>
      </c>
      <c r="L134" s="10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9.5687499999999996</v>
      </c>
      <c r="R134" s="5">
        <f t="shared" si="11"/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8"/>
        <v>42521.521527777775</v>
      </c>
      <c r="L135" s="10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5" t="e">
        <f t="shared" si="11"/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8"/>
        <v>42251.499999999993</v>
      </c>
      <c r="L136" s="10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5" t="e">
        <f t="shared" si="11"/>
        <v>#DIV/0!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8"/>
        <v>41821.583333333328</v>
      </c>
      <c r="L137" s="10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13.433333333333334</v>
      </c>
      <c r="R137" s="5">
        <f t="shared" si="11"/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8"/>
        <v>42140.219444444439</v>
      </c>
      <c r="L138" s="10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5" t="e">
        <f t="shared" si="11"/>
        <v>#DIV/0!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8"/>
        <v>42289.365659722222</v>
      </c>
      <c r="L139" s="10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5" t="e">
        <f t="shared" si="11"/>
        <v>#DIV/0!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8"/>
        <v>42216.999305555553</v>
      </c>
      <c r="L140" s="10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3.1413333333333333</v>
      </c>
      <c r="R140" s="5">
        <f t="shared" si="11"/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8"/>
        <v>42197.712638888886</v>
      </c>
      <c r="L141" s="10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 s="5">
        <f t="shared" si="11"/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8"/>
        <v>42082.948287037034</v>
      </c>
      <c r="L142" s="10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5" t="e">
        <f t="shared" si="11"/>
        <v>#DIV/0!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8"/>
        <v>42154.944710648146</v>
      </c>
      <c r="L143" s="10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10.775</v>
      </c>
      <c r="R143" s="5">
        <f t="shared" si="11"/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8"/>
        <v>41959.726597222216</v>
      </c>
      <c r="L144" s="10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0.33333333333333337</v>
      </c>
      <c r="R144" s="5">
        <f t="shared" si="11"/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8"/>
        <v>42616.038194444445</v>
      </c>
      <c r="L145" s="10">
        <f t="shared" si="9"/>
        <v>42558.855810185189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5" t="e">
        <f t="shared" si="11"/>
        <v>#DIV/0!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8"/>
        <v>42107.512407407405</v>
      </c>
      <c r="L146" s="10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 s="5">
        <f t="shared" si="11"/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8"/>
        <v>42227.333935185183</v>
      </c>
      <c r="L147" s="10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7.5111111111111111</v>
      </c>
      <c r="R147" s="5">
        <f t="shared" si="11"/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8"/>
        <v>42752.807847222219</v>
      </c>
      <c r="L148" s="10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0.57499999999999996</v>
      </c>
      <c r="R148" s="5">
        <f t="shared" si="11"/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8"/>
        <v>42012.554166666661</v>
      </c>
      <c r="L149" s="10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5" t="e">
        <f t="shared" si="11"/>
        <v>#DIV/0!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8"/>
        <v>42427.073333333326</v>
      </c>
      <c r="L150" s="10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0.08</v>
      </c>
      <c r="R150" s="5">
        <f t="shared" si="11"/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8"/>
        <v>41998.124999999993</v>
      </c>
      <c r="L151" s="10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0.91999999999999993</v>
      </c>
      <c r="R151" s="5">
        <f t="shared" si="11"/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8"/>
        <v>42149.95349537037</v>
      </c>
      <c r="L152" s="10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23.163076923076922</v>
      </c>
      <c r="R152" s="5">
        <f t="shared" si="11"/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8"/>
        <v>42173.342488425922</v>
      </c>
      <c r="L153" s="10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5.5999999999999994E-2</v>
      </c>
      <c r="R153" s="5">
        <f t="shared" si="11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8"/>
        <v>41904.869212962964</v>
      </c>
      <c r="L154" s="10">
        <f t="shared" si="9"/>
        <v>41874.869212962964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7.8947368421052634E-3</v>
      </c>
      <c r="R154" s="5">
        <f t="shared" si="11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8"/>
        <v>41975.419490740744</v>
      </c>
      <c r="L155" s="10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0.71799999999999997</v>
      </c>
      <c r="R155" s="5">
        <f t="shared" si="11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8"/>
        <v>42158.339062499996</v>
      </c>
      <c r="L156" s="10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2.666666666666667</v>
      </c>
      <c r="R156" s="5">
        <f t="shared" si="11"/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8"/>
        <v>42208.351099537038</v>
      </c>
      <c r="L157" s="10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6.0000000000000001E-3</v>
      </c>
      <c r="R157" s="5">
        <f t="shared" si="11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8"/>
        <v>41853.916620370372</v>
      </c>
      <c r="L158" s="10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5.0999999999999996</v>
      </c>
      <c r="R158" s="5">
        <f t="shared" si="11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8"/>
        <v>42426.703379629624</v>
      </c>
      <c r="L159" s="10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0.26711185308848079</v>
      </c>
      <c r="R159" s="5">
        <f t="shared" si="11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8"/>
        <v>41933.868379629625</v>
      </c>
      <c r="L160" s="10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5" t="e">
        <f t="shared" si="11"/>
        <v>#DIV/0!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8"/>
        <v>42554.226215277777</v>
      </c>
      <c r="L161" s="10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2E-3</v>
      </c>
      <c r="R161" s="5">
        <f t="shared" si="11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8"/>
        <v>42231.704756944448</v>
      </c>
      <c r="L162" s="10">
        <f t="shared" si="9"/>
        <v>42171.704756944448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5" t="e">
        <f t="shared" si="11"/>
        <v>#DIV/0!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8"/>
        <v>41822.479108796295</v>
      </c>
      <c r="L163" s="10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0.01</v>
      </c>
      <c r="R163" s="5">
        <f t="shared" si="11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8"/>
        <v>41867.779166666667</v>
      </c>
      <c r="L164" s="10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15.535714285714286</v>
      </c>
      <c r="R164" s="5">
        <f t="shared" si="11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8"/>
        <v>42277.791666666664</v>
      </c>
      <c r="L165" s="10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5" t="e">
        <f t="shared" si="11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8"/>
        <v>41901.554409722223</v>
      </c>
      <c r="L166" s="10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0.53333333333333333</v>
      </c>
      <c r="R166" s="5">
        <f t="shared" si="11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8"/>
        <v>42381.450509259252</v>
      </c>
      <c r="L167" s="10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5" t="e">
        <f t="shared" si="11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8"/>
        <v>42750.867615740739</v>
      </c>
      <c r="L168" s="10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 s="5">
        <f t="shared" si="11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8"/>
        <v>42220.719155092585</v>
      </c>
      <c r="L169" s="10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0.01</v>
      </c>
      <c r="R169" s="5">
        <f t="shared" si="11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8"/>
        <v>42082.585300925923</v>
      </c>
      <c r="L170" s="10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</v>
      </c>
      <c r="R170" s="5">
        <f t="shared" si="11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8"/>
        <v>41930.296979166662</v>
      </c>
      <c r="L171" s="10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22.400000000000002</v>
      </c>
      <c r="R171" s="5">
        <f t="shared" si="11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8"/>
        <v>42246.019444444442</v>
      </c>
      <c r="L172" s="10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</v>
      </c>
      <c r="R172" s="5">
        <f t="shared" si="11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8"/>
        <v>42593.972384259258</v>
      </c>
      <c r="L173" s="10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2E-3</v>
      </c>
      <c r="R173" s="5">
        <f t="shared" si="11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8"/>
        <v>42082.14494212962</v>
      </c>
      <c r="L174" s="10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5" t="e">
        <f t="shared" si="11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8"/>
        <v>42063.364675925921</v>
      </c>
      <c r="L175" s="10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5" t="e">
        <f t="shared" si="11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8"/>
        <v>42132.55064814815</v>
      </c>
      <c r="L176" s="10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5" t="e">
        <f t="shared" si="11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8"/>
        <v>41880.569571759253</v>
      </c>
      <c r="L177" s="10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6.4850000000000003</v>
      </c>
      <c r="R177" s="5">
        <f t="shared" si="11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8"/>
        <v>42221.615729166668</v>
      </c>
      <c r="L178" s="10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5" t="e">
        <f t="shared" si="11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8"/>
        <v>42086.797754629624</v>
      </c>
      <c r="L179" s="10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 s="5">
        <f t="shared" si="11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8"/>
        <v>42334.788715277777</v>
      </c>
      <c r="L180" s="10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5" t="e">
        <f t="shared" si="11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8"/>
        <v>42432.872164351851</v>
      </c>
      <c r="L181" s="10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20</v>
      </c>
      <c r="R181" s="5">
        <f t="shared" si="11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8"/>
        <v>42107.583333333336</v>
      </c>
      <c r="L182" s="10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33.416666666666664</v>
      </c>
      <c r="R182" s="5">
        <f t="shared" si="11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8"/>
        <v>42177.533506944441</v>
      </c>
      <c r="L183" s="10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21.092608822670172</v>
      </c>
      <c r="R183" s="5">
        <f t="shared" si="11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8"/>
        <v>42741.803611111107</v>
      </c>
      <c r="L184" s="10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5" t="e">
        <f t="shared" si="11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8"/>
        <v>41969.643634259257</v>
      </c>
      <c r="L185" s="10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35.856000000000002</v>
      </c>
      <c r="R185" s="5">
        <f t="shared" si="11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8"/>
        <v>41882.957638888889</v>
      </c>
      <c r="L186" s="10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3.4000000000000004</v>
      </c>
      <c r="R186" s="5">
        <f t="shared" si="11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8"/>
        <v>42600.702997685185</v>
      </c>
      <c r="L187" s="10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</v>
      </c>
      <c r="R187" s="5">
        <f t="shared" si="11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8"/>
        <v>42797.624999999993</v>
      </c>
      <c r="L188" s="10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5" t="e">
        <f t="shared" si="11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8"/>
        <v>42206.082638888889</v>
      </c>
      <c r="L189" s="10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</v>
      </c>
      <c r="R189" s="5">
        <f t="shared" si="11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8"/>
        <v>41886.974710648145</v>
      </c>
      <c r="L190" s="10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5" t="e">
        <f t="shared" si="11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8"/>
        <v>42616.482372685183</v>
      </c>
      <c r="L191" s="10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6.8999999999999992E-2</v>
      </c>
      <c r="R191" s="5">
        <f t="shared" si="11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8"/>
        <v>42537.442662037036</v>
      </c>
      <c r="L192" s="10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0.41666666666666669</v>
      </c>
      <c r="R192" s="5">
        <f t="shared" si="11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8"/>
        <v>42279.233078703699</v>
      </c>
      <c r="L193" s="10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</v>
      </c>
      <c r="R193" s="5">
        <f t="shared" si="11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ref="K194:K257" si="12">(((I194/60)/60)/24)+DATE(1970,1,1)+(-5/24)</f>
        <v>41929.583703703705</v>
      </c>
      <c r="L194" s="10">
        <f t="shared" ref="L194:L257" si="13">(((J194/60)/60)/24)+DATE(1970,1,1)+(-5/24)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4">(E194/D194)*100</f>
        <v>1.6999999999999999E-3</v>
      </c>
      <c r="R194" s="5">
        <f t="shared" ref="R194:R257" si="15">E194/N194</f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si="12"/>
        <v>41971.768124999995</v>
      </c>
      <c r="L195" s="10">
        <f t="shared" si="13"/>
        <v>41911.726458333331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si="14"/>
        <v>0</v>
      </c>
      <c r="R195" s="5" t="e">
        <f t="shared" si="15"/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2"/>
        <v>42435.788553240738</v>
      </c>
      <c r="L196" s="10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0.12</v>
      </c>
      <c r="R196" s="5">
        <f t="shared" si="15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2"/>
        <v>42195.462175925924</v>
      </c>
      <c r="L197" s="10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5" t="e">
        <f t="shared" si="15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2"/>
        <v>42287.666666666664</v>
      </c>
      <c r="L198" s="10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41.857142857142861</v>
      </c>
      <c r="R198" s="5">
        <f t="shared" si="15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2"/>
        <v>42783.666666666664</v>
      </c>
      <c r="L199" s="10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 s="5">
        <f t="shared" si="15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2"/>
        <v>41917.175023148149</v>
      </c>
      <c r="L200" s="10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1.1159999999999999</v>
      </c>
      <c r="R200" s="5">
        <f t="shared" si="15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2"/>
        <v>42613.915532407402</v>
      </c>
      <c r="L201" s="10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5" t="e">
        <f t="shared" si="15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2"/>
        <v>41896.875034722223</v>
      </c>
      <c r="L202" s="10">
        <f t="shared" si="13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26.192500000000003</v>
      </c>
      <c r="R202" s="5">
        <f t="shared" si="15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2"/>
        <v>42043.610289351847</v>
      </c>
      <c r="L203" s="10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58.461538461538467</v>
      </c>
      <c r="R203" s="5">
        <f t="shared" si="15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2"/>
        <v>42285.665972222218</v>
      </c>
      <c r="L204" s="10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5" t="e">
        <f t="shared" si="15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2"/>
        <v>42033.639629629623</v>
      </c>
      <c r="L205" s="10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 s="5">
        <f t="shared" si="15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2"/>
        <v>42586.375034722216</v>
      </c>
      <c r="L206" s="10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50.721666666666664</v>
      </c>
      <c r="R206" s="5">
        <f t="shared" si="15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2"/>
        <v>42283.423865740733</v>
      </c>
      <c r="L207" s="10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16.25</v>
      </c>
      <c r="R207" s="5">
        <f t="shared" si="15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2"/>
        <v>42587.79609953703</v>
      </c>
      <c r="L208" s="10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5" t="e">
        <f t="shared" si="15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2"/>
        <v>42007.988865740735</v>
      </c>
      <c r="L209" s="10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15.214285714285714</v>
      </c>
      <c r="R209" s="5">
        <f t="shared" si="15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2"/>
        <v>41989.16165509259</v>
      </c>
      <c r="L210" s="10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5" t="e">
        <f t="shared" si="15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2"/>
        <v>42195.714525462965</v>
      </c>
      <c r="L211" s="10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5" t="e">
        <f t="shared" si="15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2"/>
        <v>42277.999999999993</v>
      </c>
      <c r="L212" s="10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25.25</v>
      </c>
      <c r="R212" s="5">
        <f t="shared" si="15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2"/>
        <v>42265.951585648152</v>
      </c>
      <c r="L213" s="10">
        <f t="shared" si="13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44.6</v>
      </c>
      <c r="R213" s="5">
        <f t="shared" si="15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2"/>
        <v>42476.631018518521</v>
      </c>
      <c r="L214" s="10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1.5873015873015872E-2</v>
      </c>
      <c r="R214" s="5">
        <f t="shared" si="15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2"/>
        <v>42232.379641203697</v>
      </c>
      <c r="L215" s="10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0.04</v>
      </c>
      <c r="R215" s="5">
        <f t="shared" si="15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2"/>
        <v>42069.432280092595</v>
      </c>
      <c r="L216" s="10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8.0000000000000002E-3</v>
      </c>
      <c r="R216" s="5">
        <f t="shared" si="15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2"/>
        <v>42417.790972222218</v>
      </c>
      <c r="L217" s="10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0.22727272727272727</v>
      </c>
      <c r="R217" s="5">
        <f t="shared" si="15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2"/>
        <v>42116.708761574067</v>
      </c>
      <c r="L218" s="10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55.698440000000005</v>
      </c>
      <c r="R218" s="5">
        <f t="shared" si="15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2"/>
        <v>42001.432280092595</v>
      </c>
      <c r="L219" s="10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11.943</v>
      </c>
      <c r="R219" s="5">
        <f t="shared" si="15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2"/>
        <v>42139.420011574075</v>
      </c>
      <c r="L220" s="10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</v>
      </c>
      <c r="R220" s="5">
        <f t="shared" si="15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2"/>
        <v>42461.082638888889</v>
      </c>
      <c r="L221" s="10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17.630000000000003</v>
      </c>
      <c r="R221" s="5">
        <f t="shared" si="15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2"/>
        <v>42236.629166666658</v>
      </c>
      <c r="L222" s="10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0.72</v>
      </c>
      <c r="R222" s="5">
        <f t="shared" si="15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2"/>
        <v>42091.587546296294</v>
      </c>
      <c r="L223" s="10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5" t="e">
        <f t="shared" si="15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2"/>
        <v>42089.902083333327</v>
      </c>
      <c r="L224" s="10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 s="5">
        <f t="shared" si="15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2"/>
        <v>42511.836805555555</v>
      </c>
      <c r="L225" s="10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5" t="e">
        <f t="shared" si="15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2"/>
        <v>42195.026921296296</v>
      </c>
      <c r="L226" s="10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5" t="e">
        <f t="shared" si="15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2"/>
        <v>42468.711273148147</v>
      </c>
      <c r="L227" s="10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5" t="e">
        <f t="shared" si="15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2"/>
        <v>42155.186805555553</v>
      </c>
      <c r="L228" s="10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0.86206896551724133</v>
      </c>
      <c r="R228" s="5">
        <f t="shared" si="15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2"/>
        <v>42194.685659722221</v>
      </c>
      <c r="L229" s="10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5" t="e">
        <f t="shared" si="15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2"/>
        <v>42156.478067129625</v>
      </c>
      <c r="L230" s="10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5" t="e">
        <f t="shared" si="15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2"/>
        <v>42413.725659722222</v>
      </c>
      <c r="L231" s="10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5" t="e">
        <f t="shared" si="15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2"/>
        <v>42159.568877314807</v>
      </c>
      <c r="L232" s="10">
        <f t="shared" si="13"/>
        <v>42129.568877314807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</v>
      </c>
      <c r="R232" s="5">
        <f t="shared" si="15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2"/>
        <v>42371.750590277778</v>
      </c>
      <c r="L233" s="10">
        <f t="shared" si="13"/>
        <v>42341.750590277778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5" t="e">
        <f t="shared" si="15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2"/>
        <v>42062.617430555554</v>
      </c>
      <c r="L234" s="10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</v>
      </c>
      <c r="R234" s="5">
        <f t="shared" si="15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2"/>
        <v>42642.703379629624</v>
      </c>
      <c r="L235" s="10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5" t="e">
        <f t="shared" si="15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2"/>
        <v>42175.82707175926</v>
      </c>
      <c r="L236" s="10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 s="5">
        <f t="shared" si="15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2"/>
        <v>42194.700196759259</v>
      </c>
      <c r="L237" s="10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5" t="e">
        <f t="shared" si="15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2"/>
        <v>42373.791666666664</v>
      </c>
      <c r="L238" s="10">
        <f t="shared" si="13"/>
        <v>42320.876145833325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5" t="e">
        <f t="shared" si="15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2"/>
        <v>42437.368854166663</v>
      </c>
      <c r="L239" s="10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0.33333333333333337</v>
      </c>
      <c r="R239" s="5">
        <f t="shared" si="15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2"/>
        <v>42734.166666666664</v>
      </c>
      <c r="L240" s="10">
        <f t="shared" si="13"/>
        <v>42713.754166666658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5" t="e">
        <f t="shared" si="15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2"/>
        <v>42316.291666666664</v>
      </c>
      <c r="L241" s="10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 s="5">
        <f t="shared" si="15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2"/>
        <v>41399.500127314815</v>
      </c>
      <c r="L242" s="10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107.63413333333334</v>
      </c>
      <c r="R242" s="5">
        <f t="shared" si="15"/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2"/>
        <v>41994.489629629628</v>
      </c>
      <c r="L243" s="10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112.63736263736264</v>
      </c>
      <c r="R243" s="5">
        <f t="shared" si="15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2"/>
        <v>40897.28460648148</v>
      </c>
      <c r="L244" s="10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113.46153846153845</v>
      </c>
      <c r="R244" s="5">
        <f t="shared" si="15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2"/>
        <v>41691.839166666665</v>
      </c>
      <c r="L245" s="10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102.592</v>
      </c>
      <c r="R245" s="5">
        <f t="shared" si="15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2"/>
        <v>40253.087499999994</v>
      </c>
      <c r="L246" s="10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113.75714285714287</v>
      </c>
      <c r="R246" s="5">
        <f t="shared" si="15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2"/>
        <v>41136.844733796293</v>
      </c>
      <c r="L247" s="10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103.71999999999998</v>
      </c>
      <c r="R247" s="5">
        <f t="shared" si="15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2"/>
        <v>40530.196817129625</v>
      </c>
      <c r="L248" s="10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305.46000000000004</v>
      </c>
      <c r="R248" s="5">
        <f t="shared" si="15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2"/>
        <v>40466.943749999999</v>
      </c>
      <c r="L249" s="10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 s="5">
        <f t="shared" si="15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2"/>
        <v>40915.566076388888</v>
      </c>
      <c r="L250" s="10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101.33294117647058</v>
      </c>
      <c r="R250" s="5">
        <f t="shared" si="15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2"/>
        <v>40412.527777777774</v>
      </c>
      <c r="L251" s="10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 s="5">
        <f t="shared" si="15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2"/>
        <v>41431.357534722221</v>
      </c>
      <c r="L252" s="10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105.58333333333334</v>
      </c>
      <c r="R252" s="5">
        <f t="shared" si="15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2"/>
        <v>41045.583333333328</v>
      </c>
      <c r="L253" s="10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125.57142857142858</v>
      </c>
      <c r="R253" s="5">
        <f t="shared" si="15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2"/>
        <v>40329.957638888889</v>
      </c>
      <c r="L254" s="10">
        <f t="shared" si="13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 s="5">
        <f t="shared" si="15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2"/>
        <v>40954.44253472222</v>
      </c>
      <c r="L255" s="10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100.73333333333335</v>
      </c>
      <c r="R255" s="5">
        <f t="shared" si="15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2"/>
        <v>42293.874999999993</v>
      </c>
      <c r="L256" s="10">
        <f t="shared" si="13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116.94725</v>
      </c>
      <c r="R256" s="5">
        <f t="shared" si="15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2"/>
        <v>40618.276412037034</v>
      </c>
      <c r="L257" s="10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106.73325</v>
      </c>
      <c r="R257" s="5">
        <f t="shared" si="15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ref="K258:K321" si="16">(((I258/60)/60)/24)+DATE(1970,1,1)+(-5/24)</f>
        <v>41349.560960648145</v>
      </c>
      <c r="L258" s="10">
        <f t="shared" ref="L258:L321" si="17">(((J258/60)/60)/24)+DATE(1970,1,1)+(-5/24)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8">(E258/D258)*100</f>
        <v>139.1</v>
      </c>
      <c r="R258" s="5">
        <f t="shared" ref="R258:R321" si="19">E258/N258</f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si="16"/>
        <v>42509.418541666666</v>
      </c>
      <c r="L259" s="10">
        <f t="shared" si="17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6">
        <f t="shared" si="18"/>
        <v>106.72648571428572</v>
      </c>
      <c r="R259" s="5">
        <f t="shared" si="19"/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6"/>
        <v>40711.843356481477</v>
      </c>
      <c r="L260" s="10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 s="5">
        <f t="shared" si="19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6"/>
        <v>42102.529733796291</v>
      </c>
      <c r="L261" s="10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131.93789333333334</v>
      </c>
      <c r="R261" s="5">
        <f t="shared" si="19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6"/>
        <v>40376.207638888889</v>
      </c>
      <c r="L262" s="10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 s="5">
        <f t="shared" si="19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6"/>
        <v>41067.413194444445</v>
      </c>
      <c r="L263" s="10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 s="5">
        <f t="shared" si="19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6"/>
        <v>40600.039675925924</v>
      </c>
      <c r="L264" s="10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 s="5">
        <f t="shared" si="19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6"/>
        <v>41179.746458333328</v>
      </c>
      <c r="L265" s="10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118.08108</v>
      </c>
      <c r="R265" s="5">
        <f t="shared" si="19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6"/>
        <v>41040.411979166667</v>
      </c>
      <c r="L266" s="10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118.19999999999999</v>
      </c>
      <c r="R266" s="5">
        <f t="shared" si="19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6"/>
        <v>40308.636111111111</v>
      </c>
      <c r="L267" s="10">
        <f t="shared" si="17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 s="5">
        <f t="shared" si="19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6"/>
        <v>40290.95208333333</v>
      </c>
      <c r="L268" s="10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 s="5">
        <f t="shared" si="19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6"/>
        <v>41815.244201388887</v>
      </c>
      <c r="L269" s="10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131.62883248730967</v>
      </c>
      <c r="R269" s="5">
        <f t="shared" si="19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6"/>
        <v>40853.985856481479</v>
      </c>
      <c r="L270" s="10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 s="5">
        <f t="shared" si="19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6"/>
        <v>42787.988680555551</v>
      </c>
      <c r="L271" s="10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147.23376999999999</v>
      </c>
      <c r="R271" s="5">
        <f t="shared" si="19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6"/>
        <v>40687.958333333328</v>
      </c>
      <c r="L272" s="10">
        <f t="shared" si="17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152.60869565217391</v>
      </c>
      <c r="R272" s="5">
        <f t="shared" si="19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6"/>
        <v>41641.125</v>
      </c>
      <c r="L273" s="10">
        <f t="shared" si="17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104.67999999999999</v>
      </c>
      <c r="R273" s="5">
        <f t="shared" si="19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6"/>
        <v>40296.575694444444</v>
      </c>
      <c r="L274" s="10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177.43366666666668</v>
      </c>
      <c r="R274" s="5">
        <f t="shared" si="19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6"/>
        <v>40727.29011574074</v>
      </c>
      <c r="L275" s="10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107.7758</v>
      </c>
      <c r="R275" s="5">
        <f t="shared" si="19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6"/>
        <v>41004.082638888889</v>
      </c>
      <c r="L276" s="10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 s="5">
        <f t="shared" si="19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6"/>
        <v>41222.865347222221</v>
      </c>
      <c r="L277" s="10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108.395</v>
      </c>
      <c r="R277" s="5">
        <f t="shared" si="19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6"/>
        <v>41026.831874999996</v>
      </c>
      <c r="L278" s="10">
        <f t="shared" si="17"/>
        <v>40966.87354166666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 s="5">
        <f t="shared" si="19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6"/>
        <v>42147.68309027778</v>
      </c>
      <c r="L279" s="10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110.38153846153847</v>
      </c>
      <c r="R279" s="5">
        <f t="shared" si="19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6"/>
        <v>41193.832627314812</v>
      </c>
      <c r="L280" s="10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150.34814814814814</v>
      </c>
      <c r="R280" s="5">
        <f t="shared" si="19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6"/>
        <v>42792.875694444439</v>
      </c>
      <c r="L281" s="10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157.31829411764707</v>
      </c>
      <c r="R281" s="5">
        <f t="shared" si="19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6"/>
        <v>41789.382349537031</v>
      </c>
      <c r="L282" s="10">
        <f t="shared" si="17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156.14400000000001</v>
      </c>
      <c r="R282" s="5">
        <f t="shared" si="19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6"/>
        <v>40035.601388888885</v>
      </c>
      <c r="L283" s="10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120.58763636363636</v>
      </c>
      <c r="R283" s="5">
        <f t="shared" si="19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6"/>
        <v>40231.708333333328</v>
      </c>
      <c r="L284" s="10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101.18888888888888</v>
      </c>
      <c r="R284" s="5">
        <f t="shared" si="19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6"/>
        <v>40694.999305555553</v>
      </c>
      <c r="L285" s="10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114.27249999999999</v>
      </c>
      <c r="R285" s="5">
        <f t="shared" si="19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6"/>
        <v>40929.529861111107</v>
      </c>
      <c r="L286" s="10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104.62615</v>
      </c>
      <c r="R286" s="5">
        <f t="shared" si="19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6"/>
        <v>41536.547777777778</v>
      </c>
      <c r="L287" s="10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228.82507142857142</v>
      </c>
      <c r="R287" s="5">
        <f t="shared" si="19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6"/>
        <v>41358.566249999996</v>
      </c>
      <c r="L288" s="10">
        <f t="shared" si="17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109.15333333333332</v>
      </c>
      <c r="R288" s="5">
        <f t="shared" si="19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6"/>
        <v>41214.958333333328</v>
      </c>
      <c r="L289" s="10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176.29999999999998</v>
      </c>
      <c r="R289" s="5">
        <f t="shared" si="19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6"/>
        <v>41085.960567129623</v>
      </c>
      <c r="L290" s="10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103.21061999999999</v>
      </c>
      <c r="R290" s="5">
        <f t="shared" si="19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6"/>
        <v>41580.248078703698</v>
      </c>
      <c r="L291" s="10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104.82000000000001</v>
      </c>
      <c r="R291" s="5">
        <f t="shared" si="19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6"/>
        <v>40576.124305555553</v>
      </c>
      <c r="L292" s="10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106.68444444444445</v>
      </c>
      <c r="R292" s="5">
        <f t="shared" si="19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6"/>
        <v>41394.792361111111</v>
      </c>
      <c r="L293" s="10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 s="5">
        <f t="shared" si="19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6"/>
        <v>40844.957638888889</v>
      </c>
      <c r="L294" s="10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101.50693333333334</v>
      </c>
      <c r="R294" s="5">
        <f t="shared" si="19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6"/>
        <v>41749.459652777776</v>
      </c>
      <c r="L295" s="10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101.38461538461539</v>
      </c>
      <c r="R295" s="5">
        <f t="shared" si="19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6"/>
        <v>40378.458333333328</v>
      </c>
      <c r="L296" s="10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 s="5">
        <f t="shared" si="19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6"/>
        <v>41578.791666666664</v>
      </c>
      <c r="L297" s="10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133.10911999999999</v>
      </c>
      <c r="R297" s="5">
        <f t="shared" si="19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6"/>
        <v>41159.267164351848</v>
      </c>
      <c r="L298" s="10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118.72620000000001</v>
      </c>
      <c r="R298" s="5">
        <f t="shared" si="19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6"/>
        <v>42124.957638888889</v>
      </c>
      <c r="L299" s="10">
        <f t="shared" si="17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 s="5">
        <f t="shared" si="19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6"/>
        <v>41768.666666666664</v>
      </c>
      <c r="L300" s="10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108.93241269841269</v>
      </c>
      <c r="R300" s="5">
        <f t="shared" si="19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6"/>
        <v>40499.058564814812</v>
      </c>
      <c r="L301" s="10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178.95250000000001</v>
      </c>
      <c r="R301" s="5">
        <f t="shared" si="19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6"/>
        <v>40657.751597222217</v>
      </c>
      <c r="L302" s="10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101.72264</v>
      </c>
      <c r="R302" s="5">
        <f t="shared" si="19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6"/>
        <v>41352.487673611111</v>
      </c>
      <c r="L303" s="10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118.73499999999999</v>
      </c>
      <c r="R303" s="5">
        <f t="shared" si="19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6"/>
        <v>40963.648587962962</v>
      </c>
      <c r="L304" s="10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 s="5">
        <f t="shared" si="19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6"/>
        <v>41061.862800925926</v>
      </c>
      <c r="L305" s="10">
        <f t="shared" si="17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137.46666666666667</v>
      </c>
      <c r="R305" s="5">
        <f t="shared" si="19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6"/>
        <v>41152.875</v>
      </c>
      <c r="L306" s="10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231.64705882352939</v>
      </c>
      <c r="R306" s="5">
        <f t="shared" si="19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6"/>
        <v>40978.421863425923</v>
      </c>
      <c r="L307" s="10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130.33333333333331</v>
      </c>
      <c r="R307" s="5">
        <f t="shared" si="19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6"/>
        <v>41353.587187500001</v>
      </c>
      <c r="L308" s="10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292.89999999999998</v>
      </c>
      <c r="R308" s="5">
        <f t="shared" si="19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6"/>
        <v>41312.736122685179</v>
      </c>
      <c r="L309" s="10">
        <f t="shared" si="17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111.31818181818183</v>
      </c>
      <c r="R309" s="5">
        <f t="shared" si="19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6"/>
        <v>40612.486226851848</v>
      </c>
      <c r="L310" s="10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105.56666666666668</v>
      </c>
      <c r="R310" s="5">
        <f t="shared" si="19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6"/>
        <v>41155.543217592589</v>
      </c>
      <c r="L311" s="10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118.94444444444446</v>
      </c>
      <c r="R311" s="5">
        <f t="shared" si="19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6"/>
        <v>40835.875</v>
      </c>
      <c r="L312" s="10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104.129</v>
      </c>
      <c r="R312" s="5">
        <f t="shared" si="19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6"/>
        <v>40909.124305555553</v>
      </c>
      <c r="L313" s="10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104.10165000000001</v>
      </c>
      <c r="R313" s="5">
        <f t="shared" si="19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6"/>
        <v>41378.669351851851</v>
      </c>
      <c r="L314" s="10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111.87499999999999</v>
      </c>
      <c r="R314" s="5">
        <f t="shared" si="19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6"/>
        <v>40401.457638888889</v>
      </c>
      <c r="L315" s="10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104.73529411764706</v>
      </c>
      <c r="R315" s="5">
        <f t="shared" si="19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6"/>
        <v>41334.624861111108</v>
      </c>
      <c r="L316" s="10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385.15000000000003</v>
      </c>
      <c r="R316" s="5">
        <f t="shared" si="19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6"/>
        <v>41143.564050925925</v>
      </c>
      <c r="L317" s="10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101.248</v>
      </c>
      <c r="R317" s="5">
        <f t="shared" si="19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6"/>
        <v>41983.999305555553</v>
      </c>
      <c r="L318" s="10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113.77333333333333</v>
      </c>
      <c r="R318" s="5">
        <f t="shared" si="19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6"/>
        <v>41619.468553240738</v>
      </c>
      <c r="L319" s="10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100.80333333333333</v>
      </c>
      <c r="R319" s="5">
        <f t="shared" si="19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6"/>
        <v>41359.788784722223</v>
      </c>
      <c r="L320" s="10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 s="5">
        <f t="shared" si="19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6"/>
        <v>40211.124305555553</v>
      </c>
      <c r="L321" s="10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 s="5">
        <f t="shared" si="19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ref="K322:K385" si="20">(((I322/60)/60)/24)+DATE(1970,1,1)+(-5/24)</f>
        <v>42360.749999999993</v>
      </c>
      <c r="L322" s="10">
        <f t="shared" ref="L322:L385" si="21">(((J322/60)/60)/24)+DATE(1970,1,1)+(-5/24)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2">(E322/D322)*100</f>
        <v>106.58000000000001</v>
      </c>
      <c r="R322" s="5">
        <f t="shared" ref="R322:R385" si="23">E322/N322</f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si="20"/>
        <v>42682.27993055556</v>
      </c>
      <c r="L323" s="10">
        <f t="shared" si="21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6">
        <f t="shared" si="22"/>
        <v>102.66285714285715</v>
      </c>
      <c r="R323" s="5">
        <f t="shared" si="23"/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20"/>
        <v>42503.361666666664</v>
      </c>
      <c r="L324" s="10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107.91200000000001</v>
      </c>
      <c r="R324" s="5">
        <f t="shared" si="23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20"/>
        <v>42725.124305555553</v>
      </c>
      <c r="L325" s="10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123.07407407407408</v>
      </c>
      <c r="R325" s="5">
        <f t="shared" si="23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20"/>
        <v>42217.417916666665</v>
      </c>
      <c r="L326" s="10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 s="5">
        <f t="shared" si="23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20"/>
        <v>42723.979548611103</v>
      </c>
      <c r="L327" s="10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104.396</v>
      </c>
      <c r="R327" s="5">
        <f t="shared" si="23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20"/>
        <v>42808.747916666667</v>
      </c>
      <c r="L328" s="10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112.92973333333333</v>
      </c>
      <c r="R328" s="5">
        <f t="shared" si="23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20"/>
        <v>42085.124999999993</v>
      </c>
      <c r="L329" s="10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136.4</v>
      </c>
      <c r="R329" s="5">
        <f t="shared" si="23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20"/>
        <v>42308.958333333336</v>
      </c>
      <c r="L330" s="10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103.61439999999999</v>
      </c>
      <c r="R330" s="5">
        <f t="shared" si="23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20"/>
        <v>42314.958333333336</v>
      </c>
      <c r="L331" s="10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 s="5">
        <f t="shared" si="23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20"/>
        <v>41410.957638888889</v>
      </c>
      <c r="L332" s="10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101.82857142857142</v>
      </c>
      <c r="R332" s="5">
        <f t="shared" si="23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20"/>
        <v>42538.373078703698</v>
      </c>
      <c r="L333" s="10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106.60499999999999</v>
      </c>
      <c r="R333" s="5">
        <f t="shared" si="23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20"/>
        <v>42305.124999999993</v>
      </c>
      <c r="L334" s="10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113.015</v>
      </c>
      <c r="R334" s="5">
        <f t="shared" si="23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20"/>
        <v>42467.386469907404</v>
      </c>
      <c r="L335" s="10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125.22750000000001</v>
      </c>
      <c r="R335" s="5">
        <f t="shared" si="23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20"/>
        <v>42139.583333333336</v>
      </c>
      <c r="L336" s="10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 s="5">
        <f t="shared" si="23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20"/>
        <v>42132.708333333336</v>
      </c>
      <c r="L337" s="10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102.76470588235294</v>
      </c>
      <c r="R337" s="5">
        <f t="shared" si="23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20"/>
        <v>42321.429606481477</v>
      </c>
      <c r="L338" s="10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116.83911999999998</v>
      </c>
      <c r="R338" s="5">
        <f t="shared" si="23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20"/>
        <v>42076.878564814811</v>
      </c>
      <c r="L339" s="10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101.16833333333335</v>
      </c>
      <c r="R339" s="5">
        <f t="shared" si="23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20"/>
        <v>42615.833333333336</v>
      </c>
      <c r="L340" s="10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110.13360000000002</v>
      </c>
      <c r="R340" s="5">
        <f t="shared" si="23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20"/>
        <v>42123.551712962959</v>
      </c>
      <c r="L341" s="10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108.08333333333333</v>
      </c>
      <c r="R341" s="5">
        <f t="shared" si="23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20"/>
        <v>42802.666666666664</v>
      </c>
      <c r="L342" s="10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125.02285714285715</v>
      </c>
      <c r="R342" s="5">
        <f t="shared" si="23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20"/>
        <v>41912.957638888889</v>
      </c>
      <c r="L343" s="10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106.71428571428572</v>
      </c>
      <c r="R343" s="5">
        <f t="shared" si="23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20"/>
        <v>42489.572511574072</v>
      </c>
      <c r="L344" s="10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100.36639999999998</v>
      </c>
      <c r="R344" s="5">
        <f t="shared" si="23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20"/>
        <v>41956.916666666664</v>
      </c>
      <c r="L345" s="10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102.02863333333335</v>
      </c>
      <c r="R345" s="5">
        <f t="shared" si="23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20"/>
        <v>42155.888888888883</v>
      </c>
      <c r="L346" s="10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102.08358208955224</v>
      </c>
      <c r="R346" s="5">
        <f t="shared" si="23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20"/>
        <v>42144.735995370364</v>
      </c>
      <c r="L347" s="10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123.27586206896552</v>
      </c>
      <c r="R347" s="5">
        <f t="shared" si="23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20"/>
        <v>42291.291909722226</v>
      </c>
      <c r="L348" s="10">
        <f t="shared" si="21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170.28880000000001</v>
      </c>
      <c r="R348" s="5">
        <f t="shared" si="23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20"/>
        <v>42322.32880787037</v>
      </c>
      <c r="L349" s="10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111.59049999999999</v>
      </c>
      <c r="R349" s="5">
        <f t="shared" si="23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20"/>
        <v>42237.378657407404</v>
      </c>
      <c r="L350" s="10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 s="5">
        <f t="shared" si="23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20"/>
        <v>42790.290601851848</v>
      </c>
      <c r="L351" s="10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106.63570159857905</v>
      </c>
      <c r="R351" s="5">
        <f t="shared" si="23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20"/>
        <v>42623.957638888889</v>
      </c>
      <c r="L352" s="10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114.75999999999999</v>
      </c>
      <c r="R352" s="5">
        <f t="shared" si="23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20"/>
        <v>42467.714745370373</v>
      </c>
      <c r="L353" s="10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127.34117647058822</v>
      </c>
      <c r="R353" s="5">
        <f t="shared" si="23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20"/>
        <v>41919.959120370368</v>
      </c>
      <c r="L354" s="10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 s="5">
        <f t="shared" si="23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20"/>
        <v>42327.625219907401</v>
      </c>
      <c r="L355" s="10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108.61819426615318</v>
      </c>
      <c r="R355" s="5">
        <f t="shared" si="23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20"/>
        <v>42468.577789351846</v>
      </c>
      <c r="L356" s="10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103.94285714285714</v>
      </c>
      <c r="R356" s="5">
        <f t="shared" si="23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20"/>
        <v>41974.127245370364</v>
      </c>
      <c r="L357" s="10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116.25714285714285</v>
      </c>
      <c r="R357" s="5">
        <f t="shared" si="23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20"/>
        <v>42445.553159722222</v>
      </c>
      <c r="L358" s="10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102.69239999999999</v>
      </c>
      <c r="R358" s="5">
        <f t="shared" si="23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20"/>
        <v>42118.01385416666</v>
      </c>
      <c r="L359" s="10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 s="5">
        <f t="shared" si="23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20"/>
        <v>42536.416666666664</v>
      </c>
      <c r="L360" s="10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103.08800000000001</v>
      </c>
      <c r="R360" s="5">
        <f t="shared" si="23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20"/>
        <v>41957.008333333331</v>
      </c>
      <c r="L361" s="10">
        <f t="shared" si="21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104.85537190082646</v>
      </c>
      <c r="R361" s="5">
        <f t="shared" si="23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20"/>
        <v>42207.924305555549</v>
      </c>
      <c r="L362" s="10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101.375</v>
      </c>
      <c r="R362" s="5">
        <f t="shared" si="23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20"/>
        <v>41965.834560185183</v>
      </c>
      <c r="L363" s="10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111.07699999999998</v>
      </c>
      <c r="R363" s="5">
        <f t="shared" si="23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20"/>
        <v>41858.791666666664</v>
      </c>
      <c r="L364" s="10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124.15933781686496</v>
      </c>
      <c r="R364" s="5">
        <f t="shared" si="23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20"/>
        <v>40300.598611111105</v>
      </c>
      <c r="L365" s="10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101.33333333333334</v>
      </c>
      <c r="R365" s="5">
        <f t="shared" si="23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20"/>
        <v>41810.957638888889</v>
      </c>
      <c r="L366" s="10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110.16142857142856</v>
      </c>
      <c r="R366" s="5">
        <f t="shared" si="23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20"/>
        <v>41698.398136574069</v>
      </c>
      <c r="L367" s="10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103.97333333333334</v>
      </c>
      <c r="R367" s="5">
        <f t="shared" si="23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20"/>
        <v>41049.584699074068</v>
      </c>
      <c r="L368" s="10">
        <f t="shared" si="21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101.31578947368421</v>
      </c>
      <c r="R368" s="5">
        <f t="shared" si="23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20"/>
        <v>41394.999305555553</v>
      </c>
      <c r="L369" s="10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103.3501</v>
      </c>
      <c r="R369" s="5">
        <f t="shared" si="23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20"/>
        <v>42078.355578703697</v>
      </c>
      <c r="L370" s="10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104.11200000000001</v>
      </c>
      <c r="R370" s="5">
        <f t="shared" si="23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20"/>
        <v>40923.3433912037</v>
      </c>
      <c r="L371" s="10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110.15569230769231</v>
      </c>
      <c r="R371" s="5">
        <f t="shared" si="23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20"/>
        <v>42741.586805555555</v>
      </c>
      <c r="L372" s="10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 s="5">
        <f t="shared" si="23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20"/>
        <v>41306.559479166666</v>
      </c>
      <c r="L373" s="10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114.16866666666667</v>
      </c>
      <c r="R373" s="5">
        <f t="shared" si="23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20"/>
        <v>42465.458333333336</v>
      </c>
      <c r="L374" s="10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125.33333333333334</v>
      </c>
      <c r="R374" s="5">
        <f t="shared" si="23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20"/>
        <v>41108.703680555554</v>
      </c>
      <c r="L375" s="10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106.66666666666667</v>
      </c>
      <c r="R375" s="5">
        <f t="shared" si="23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20"/>
        <v>40802.680914351848</v>
      </c>
      <c r="L376" s="10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 s="5">
        <f t="shared" si="23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20"/>
        <v>41699.512499999997</v>
      </c>
      <c r="L377" s="10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 s="5">
        <f t="shared" si="23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20"/>
        <v>42607.244398148141</v>
      </c>
      <c r="L378" s="10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105.9591836734694</v>
      </c>
      <c r="R378" s="5">
        <f t="shared" si="23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20"/>
        <v>42322.084027777775</v>
      </c>
      <c r="L379" s="10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114.39999999999999</v>
      </c>
      <c r="R379" s="5">
        <f t="shared" si="23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20"/>
        <v>42394.786111111105</v>
      </c>
      <c r="L380" s="10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111.76666666666665</v>
      </c>
      <c r="R380" s="5">
        <f t="shared" si="23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20"/>
        <v>41032.479999999996</v>
      </c>
      <c r="L381" s="10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116.08000000000001</v>
      </c>
      <c r="R381" s="5">
        <f t="shared" si="23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20"/>
        <v>42392.511481481481</v>
      </c>
      <c r="L382" s="10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 s="5">
        <f t="shared" si="23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20"/>
        <v>41120</v>
      </c>
      <c r="L383" s="10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104.72999999999999</v>
      </c>
      <c r="R383" s="5">
        <f t="shared" si="23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20"/>
        <v>41158.501157407409</v>
      </c>
      <c r="L384" s="10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255.83333333333331</v>
      </c>
      <c r="R384" s="5">
        <f t="shared" si="23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20"/>
        <v>41777.90924768518</v>
      </c>
      <c r="L385" s="10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206.70670670670671</v>
      </c>
      <c r="R385" s="5">
        <f t="shared" si="23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ref="K386:K449" si="24">(((I386/60)/60)/24)+DATE(1970,1,1)+(-5/24)</f>
        <v>42010.573460648149</v>
      </c>
      <c r="L386" s="10">
        <f t="shared" ref="L386:L449" si="25">(((J386/60)/60)/24)+DATE(1970,1,1)+(-5/24)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6">(E386/D386)*100</f>
        <v>112.105</v>
      </c>
      <c r="R386" s="5">
        <f t="shared" ref="R386:R449" si="27">E386/N386</f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si="24"/>
        <v>41964.41783564815</v>
      </c>
      <c r="L387" s="10">
        <f t="shared" si="25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6">
        <f t="shared" si="26"/>
        <v>105.982</v>
      </c>
      <c r="R387" s="5">
        <f t="shared" si="27"/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24"/>
        <v>42226.742951388886</v>
      </c>
      <c r="L388" s="10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100.16666666666667</v>
      </c>
      <c r="R388" s="5">
        <f t="shared" si="27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24"/>
        <v>42231.041666666664</v>
      </c>
      <c r="L389" s="10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213.98947368421051</v>
      </c>
      <c r="R389" s="5">
        <f t="shared" si="27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24"/>
        <v>42578.867824074077</v>
      </c>
      <c r="L390" s="10">
        <f t="shared" si="25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126.16000000000001</v>
      </c>
      <c r="R390" s="5">
        <f t="shared" si="27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24"/>
        <v>41705.749305555553</v>
      </c>
      <c r="L391" s="10">
        <f t="shared" si="25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181.53547058823528</v>
      </c>
      <c r="R391" s="5">
        <f t="shared" si="27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24"/>
        <v>42131.828379629624</v>
      </c>
      <c r="L392" s="10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 s="5">
        <f t="shared" si="27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24"/>
        <v>40894.832638888889</v>
      </c>
      <c r="L393" s="10">
        <f t="shared" si="25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 s="5">
        <f t="shared" si="27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24"/>
        <v>40793.916666666664</v>
      </c>
      <c r="L394" s="10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100.9027027027027</v>
      </c>
      <c r="R394" s="5">
        <f t="shared" si="27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24"/>
        <v>41557.500601851847</v>
      </c>
      <c r="L395" s="10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110.446</v>
      </c>
      <c r="R395" s="5">
        <f t="shared" si="27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24"/>
        <v>42477.568078703705</v>
      </c>
      <c r="L396" s="10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111.8936170212766</v>
      </c>
      <c r="R396" s="5">
        <f t="shared" si="27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24"/>
        <v>41026.688888888886</v>
      </c>
      <c r="L397" s="10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108.04450000000001</v>
      </c>
      <c r="R397" s="5">
        <f t="shared" si="27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24"/>
        <v>41097.356550925921</v>
      </c>
      <c r="L398" s="10">
        <f t="shared" si="25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106.66666666666667</v>
      </c>
      <c r="R398" s="5">
        <f t="shared" si="27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24"/>
        <v>40421.947222222218</v>
      </c>
      <c r="L399" s="10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103.90027322404372</v>
      </c>
      <c r="R399" s="5">
        <f t="shared" si="27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24"/>
        <v>42123.584791666661</v>
      </c>
      <c r="L400" s="10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125.16000000000001</v>
      </c>
      <c r="R400" s="5">
        <f t="shared" si="27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24"/>
        <v>42718.291666666664</v>
      </c>
      <c r="L401" s="10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106.80499999999999</v>
      </c>
      <c r="R401" s="5">
        <f t="shared" si="27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24"/>
        <v>41775.9375</v>
      </c>
      <c r="L402" s="10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112.30249999999999</v>
      </c>
      <c r="R402" s="5">
        <f t="shared" si="27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24"/>
        <v>40762.633912037032</v>
      </c>
      <c r="L403" s="10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103.812</v>
      </c>
      <c r="R403" s="5">
        <f t="shared" si="27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24"/>
        <v>42313.372881944444</v>
      </c>
      <c r="L404" s="10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 s="5">
        <f t="shared" si="27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24"/>
        <v>40765.088888888888</v>
      </c>
      <c r="L405" s="10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105.25999999999999</v>
      </c>
      <c r="R405" s="5">
        <f t="shared" si="27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24"/>
        <v>41675.752777777772</v>
      </c>
      <c r="L406" s="10">
        <f t="shared" si="25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103.09142857142857</v>
      </c>
      <c r="R406" s="5">
        <f t="shared" si="27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24"/>
        <v>41703.876608796294</v>
      </c>
      <c r="L407" s="10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107.65957446808511</v>
      </c>
      <c r="R407" s="5">
        <f t="shared" si="27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24"/>
        <v>40672.040972222218</v>
      </c>
      <c r="L408" s="10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107.70464285714286</v>
      </c>
      <c r="R408" s="5">
        <f t="shared" si="27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24"/>
        <v>40866.704282407409</v>
      </c>
      <c r="L409" s="10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101.55000000000001</v>
      </c>
      <c r="R409" s="5">
        <f t="shared" si="27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24"/>
        <v>41583.569328703699</v>
      </c>
      <c r="L410" s="10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101.43766666666667</v>
      </c>
      <c r="R410" s="5">
        <f t="shared" si="27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24"/>
        <v>42573.654444444437</v>
      </c>
      <c r="L411" s="10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136.80000000000001</v>
      </c>
      <c r="R411" s="5">
        <f t="shared" si="27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24"/>
        <v>42173.77311342593</v>
      </c>
      <c r="L412" s="10">
        <f t="shared" si="25"/>
        <v>42113.77311342593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128.29999999999998</v>
      </c>
      <c r="R412" s="5">
        <f t="shared" si="27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24"/>
        <v>41630</v>
      </c>
      <c r="L413" s="10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 s="5">
        <f t="shared" si="27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24"/>
        <v>41115.534467592588</v>
      </c>
      <c r="L414" s="10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 s="5">
        <f t="shared" si="27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24"/>
        <v>41109.66910879629</v>
      </c>
      <c r="L415" s="10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105.0859375</v>
      </c>
      <c r="R415" s="5">
        <f t="shared" si="27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24"/>
        <v>41558.85491898148</v>
      </c>
      <c r="L416" s="10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102.85405405405406</v>
      </c>
      <c r="R416" s="5">
        <f t="shared" si="27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24"/>
        <v>41929.291666666664</v>
      </c>
      <c r="L417" s="10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102.14714285714285</v>
      </c>
      <c r="R417" s="5">
        <f t="shared" si="27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24"/>
        <v>41678.187858796293</v>
      </c>
      <c r="L418" s="10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120.21700000000001</v>
      </c>
      <c r="R418" s="5">
        <f t="shared" si="27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24"/>
        <v>41371.981249999997</v>
      </c>
      <c r="L419" s="10">
        <f t="shared" si="25"/>
        <v>41360.76226851852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100.24761904761905</v>
      </c>
      <c r="R419" s="5">
        <f t="shared" si="27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24"/>
        <v>42208.07403935185</v>
      </c>
      <c r="L420" s="10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100.63392857142857</v>
      </c>
      <c r="R420" s="5">
        <f t="shared" si="27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24"/>
        <v>41454.634108796294</v>
      </c>
      <c r="L421" s="10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100.4375</v>
      </c>
      <c r="R421" s="5">
        <f t="shared" si="27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24"/>
        <v>41711.986469907402</v>
      </c>
      <c r="L422" s="10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0.43939393939393934</v>
      </c>
      <c r="R422" s="5">
        <f t="shared" si="27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24"/>
        <v>42237.283055555548</v>
      </c>
      <c r="L423" s="10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2.0066666666666668</v>
      </c>
      <c r="R423" s="5">
        <f t="shared" si="27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24"/>
        <v>41893.052048611105</v>
      </c>
      <c r="L424" s="10">
        <f t="shared" si="25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1.075</v>
      </c>
      <c r="R424" s="5">
        <f t="shared" si="27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24"/>
        <v>41430.717939814815</v>
      </c>
      <c r="L425" s="10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0.76500000000000001</v>
      </c>
      <c r="R425" s="5">
        <f t="shared" si="27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24"/>
        <v>40994.126145833332</v>
      </c>
      <c r="L426" s="10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6.7966666666666677</v>
      </c>
      <c r="R426" s="5">
        <f t="shared" si="27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24"/>
        <v>42335.694490740738</v>
      </c>
      <c r="L427" s="10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1.2E-2</v>
      </c>
      <c r="R427" s="5">
        <f t="shared" si="27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24"/>
        <v>42430.503634259258</v>
      </c>
      <c r="L428" s="10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1.3299999999999998</v>
      </c>
      <c r="R428" s="5">
        <f t="shared" si="27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24"/>
        <v>42299.582638888889</v>
      </c>
      <c r="L429" s="10">
        <f t="shared" si="25"/>
        <v>42285.700694444437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5" t="e">
        <f t="shared" si="27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24"/>
        <v>41806.708333333328</v>
      </c>
      <c r="L430" s="10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5.6333333333333329</v>
      </c>
      <c r="R430" s="5">
        <f t="shared" si="27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24"/>
        <v>40143.999305555553</v>
      </c>
      <c r="L431" s="10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5" t="e">
        <f t="shared" si="27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24"/>
        <v>41527.898923611108</v>
      </c>
      <c r="L432" s="10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</v>
      </c>
      <c r="R432" s="5">
        <f t="shared" si="27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24"/>
        <v>42556.662997685176</v>
      </c>
      <c r="L433" s="10">
        <f t="shared" si="25"/>
        <v>42526.662997685176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13.833333333333334</v>
      </c>
      <c r="R433" s="5">
        <f t="shared" si="27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24"/>
        <v>42298.51829861111</v>
      </c>
      <c r="L434" s="10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</v>
      </c>
      <c r="R434" s="5">
        <f t="shared" si="27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24"/>
        <v>42288.42155092593</v>
      </c>
      <c r="L435" s="10">
        <f t="shared" si="25"/>
        <v>42228.42155092593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5" t="e">
        <f t="shared" si="27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24"/>
        <v>41609.667847222219</v>
      </c>
      <c r="L436" s="10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</v>
      </c>
      <c r="R436" s="5">
        <f t="shared" si="27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24"/>
        <v>41530.539120370369</v>
      </c>
      <c r="L437" s="10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2.7272727272727275E-3</v>
      </c>
      <c r="R437" s="5">
        <f t="shared" si="27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24"/>
        <v>41486.154085648144</v>
      </c>
      <c r="L438" s="10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5" t="e">
        <f t="shared" si="27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24"/>
        <v>42651.110254629624</v>
      </c>
      <c r="L439" s="10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5" t="e">
        <f t="shared" si="27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24"/>
        <v>42326.094421296293</v>
      </c>
      <c r="L440" s="10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</v>
      </c>
      <c r="R440" s="5">
        <f t="shared" si="27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24"/>
        <v>41929.553449074068</v>
      </c>
      <c r="L441" s="10">
        <f t="shared" si="25"/>
        <v>41919.553449074068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5" t="e">
        <f t="shared" si="27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24"/>
        <v>42453.735567129632</v>
      </c>
      <c r="L442" s="10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</v>
      </c>
      <c r="R442" s="5">
        <f t="shared" si="27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24"/>
        <v>41580.585601851846</v>
      </c>
      <c r="L443" s="10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5" t="e">
        <f t="shared" si="27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24"/>
        <v>42054.680358796293</v>
      </c>
      <c r="L444" s="10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39.358823529411765</v>
      </c>
      <c r="R444" s="5">
        <f t="shared" si="27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24"/>
        <v>41679.806724537033</v>
      </c>
      <c r="L445" s="10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</v>
      </c>
      <c r="R445" s="5">
        <f t="shared" si="27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24"/>
        <v>40954.69862268518</v>
      </c>
      <c r="L446" s="10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</v>
      </c>
      <c r="R446" s="5">
        <f t="shared" si="27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24"/>
        <v>42145.127025462956</v>
      </c>
      <c r="L447" s="10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3.3333333333333335E-3</v>
      </c>
      <c r="R447" s="5">
        <f t="shared" si="27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24"/>
        <v>42066.875231481477</v>
      </c>
      <c r="L448" s="10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7.2952380952380951</v>
      </c>
      <c r="R448" s="5">
        <f t="shared" si="27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24"/>
        <v>41356.305127314808</v>
      </c>
      <c r="L449" s="10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1.6666666666666666E-2</v>
      </c>
      <c r="R449" s="5">
        <f t="shared" si="27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ref="K450:K513" si="28">(((I450/60)/60)/24)+DATE(1970,1,1)+(-5/24)</f>
        <v>41773.549710648142</v>
      </c>
      <c r="L450" s="10">
        <f t="shared" ref="L450:L513" si="29">(((J450/60)/60)/24)+DATE(1970,1,1)+(-5/24)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30">(E450/D450)*100</f>
        <v>3.2804000000000002</v>
      </c>
      <c r="R450" s="5">
        <f t="shared" ref="R450:R513" si="31">E450/N450</f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si="28"/>
        <v>41564.359780092593</v>
      </c>
      <c r="L451" s="10">
        <f t="shared" si="29"/>
        <v>41534.359780092593</v>
      </c>
      <c r="M451" t="b">
        <v>0</v>
      </c>
      <c r="N451">
        <v>5</v>
      </c>
      <c r="O451" t="b">
        <v>0</v>
      </c>
      <c r="P451" t="s">
        <v>8270</v>
      </c>
      <c r="Q451" s="6">
        <f t="shared" si="30"/>
        <v>2.25</v>
      </c>
      <c r="R451" s="5">
        <f t="shared" si="31"/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8"/>
        <v>41684.73842592592</v>
      </c>
      <c r="L452" s="10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0.79200000000000004</v>
      </c>
      <c r="R452" s="5">
        <f t="shared" si="31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8"/>
        <v>41664.506840277776</v>
      </c>
      <c r="L453" s="10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5" t="e">
        <f t="shared" si="31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8"/>
        <v>42137.495543981473</v>
      </c>
      <c r="L454" s="10">
        <f t="shared" si="29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 s="5">
        <f t="shared" si="31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8"/>
        <v>42054.616655092592</v>
      </c>
      <c r="L455" s="10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2.7404479578392621E-2</v>
      </c>
      <c r="R455" s="5">
        <f t="shared" si="31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8"/>
        <v>41969.343055555553</v>
      </c>
      <c r="L456" s="10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0.82000000000000006</v>
      </c>
      <c r="R456" s="5">
        <f t="shared" si="31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8"/>
        <v>41015.813194444439</v>
      </c>
      <c r="L457" s="10">
        <f t="shared" si="29"/>
        <v>40970.794236111105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6.9230769230769221E-2</v>
      </c>
      <c r="R457" s="5">
        <f t="shared" si="31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8"/>
        <v>41568.957638888889</v>
      </c>
      <c r="L458" s="10">
        <f t="shared" si="29"/>
        <v>41547.486122685179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0.68631863186318631</v>
      </c>
      <c r="R458" s="5">
        <f t="shared" si="31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8"/>
        <v>41867.559166666666</v>
      </c>
      <c r="L459" s="10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5" t="e">
        <f t="shared" si="31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8"/>
        <v>41408.491435185184</v>
      </c>
      <c r="L460" s="10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8.2100000000000009</v>
      </c>
      <c r="R460" s="5">
        <f t="shared" si="31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8"/>
        <v>40860.473692129628</v>
      </c>
      <c r="L461" s="10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6.4102564102564097E-2</v>
      </c>
      <c r="R461" s="5">
        <f t="shared" si="31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8"/>
        <v>41790.958333333328</v>
      </c>
      <c r="L462" s="10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0.29411764705882354</v>
      </c>
      <c r="R462" s="5">
        <f t="shared" si="31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8"/>
        <v>41427.638506944444</v>
      </c>
      <c r="L463" s="10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5" t="e">
        <f t="shared" si="31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8"/>
        <v>40764.918298611112</v>
      </c>
      <c r="L464" s="10">
        <f t="shared" si="29"/>
        <v>40704.918298611112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5" t="e">
        <f t="shared" si="31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8"/>
        <v>40810.501770833333</v>
      </c>
      <c r="L465" s="10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2.2727272727272729</v>
      </c>
      <c r="R465" s="5">
        <f t="shared" si="31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8"/>
        <v>42508.640451388892</v>
      </c>
      <c r="L466" s="10">
        <f t="shared" si="29"/>
        <v>42488.640451388892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9.9009900990099015E-2</v>
      </c>
      <c r="R466" s="5">
        <f t="shared" si="31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8"/>
        <v>41816.911736111106</v>
      </c>
      <c r="L467" s="10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26.953125</v>
      </c>
      <c r="R467" s="5">
        <f t="shared" si="31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8"/>
        <v>41159.734537037039</v>
      </c>
      <c r="L468" s="10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</v>
      </c>
      <c r="R468" s="5">
        <f t="shared" si="31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8"/>
        <v>41180.471458333333</v>
      </c>
      <c r="L469" s="10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21.574999999999999</v>
      </c>
      <c r="R469" s="5">
        <f t="shared" si="31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8"/>
        <v>41100.952141203699</v>
      </c>
      <c r="L470" s="10">
        <f t="shared" si="29"/>
        <v>41040.959293981476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5" t="e">
        <f t="shared" si="31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8"/>
        <v>41887.781527777777</v>
      </c>
      <c r="L471" s="10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5" t="e">
        <f t="shared" si="31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8"/>
        <v>41654.958333333328</v>
      </c>
      <c r="L472" s="10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</v>
      </c>
      <c r="R472" s="5">
        <f t="shared" si="31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8"/>
        <v>41748.471979166665</v>
      </c>
      <c r="L473" s="10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11.892727272727273</v>
      </c>
      <c r="R473" s="5">
        <f t="shared" si="31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8"/>
        <v>41874.714328703703</v>
      </c>
      <c r="L474" s="10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17.625</v>
      </c>
      <c r="R474" s="5">
        <f t="shared" si="31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8"/>
        <v>41899.489803240736</v>
      </c>
      <c r="L475" s="10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</v>
      </c>
      <c r="R475" s="5">
        <f t="shared" si="31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8"/>
        <v>42783.120706018519</v>
      </c>
      <c r="L476" s="10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3.0303030303030304E-2</v>
      </c>
      <c r="R476" s="5">
        <f t="shared" si="31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8"/>
        <v>42129.877812500003</v>
      </c>
      <c r="L477" s="10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5" t="e">
        <f t="shared" si="31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8"/>
        <v>41792.957638888889</v>
      </c>
      <c r="L478" s="10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2.230268181818182</v>
      </c>
      <c r="R478" s="5">
        <f t="shared" si="31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8"/>
        <v>41047.626550925925</v>
      </c>
      <c r="L479" s="10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5" t="e">
        <f t="shared" si="31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8"/>
        <v>42095.660983796297</v>
      </c>
      <c r="L480" s="10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5" t="e">
        <f t="shared" si="31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8"/>
        <v>41964.24114583333</v>
      </c>
      <c r="L481" s="10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 s="5">
        <f t="shared" si="31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8"/>
        <v>41495.291840277772</v>
      </c>
      <c r="L482" s="10">
        <f t="shared" si="29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</v>
      </c>
      <c r="R482" s="5">
        <f t="shared" si="31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8"/>
        <v>41192.46399305555</v>
      </c>
      <c r="L483" s="10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</v>
      </c>
      <c r="R483" s="5">
        <f t="shared" si="31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8"/>
        <v>42474.398611111108</v>
      </c>
      <c r="L484" s="10">
        <f t="shared" si="29"/>
        <v>42447.68854166667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</v>
      </c>
      <c r="R484" s="5">
        <f t="shared" si="31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8"/>
        <v>41302.989259259259</v>
      </c>
      <c r="L485" s="10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 s="5">
        <f t="shared" si="31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8"/>
        <v>42313.772824074076</v>
      </c>
      <c r="L486" s="10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0.18625</v>
      </c>
      <c r="R486" s="5">
        <f t="shared" si="31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8"/>
        <v>41411.297442129624</v>
      </c>
      <c r="L487" s="10">
        <f t="shared" si="29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21.906971229845084</v>
      </c>
      <c r="R487" s="5">
        <f t="shared" si="31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8"/>
        <v>41791.734247685185</v>
      </c>
      <c r="L488" s="10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9.0909090909090905E-3</v>
      </c>
      <c r="R488" s="5">
        <f t="shared" si="31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8"/>
        <v>42729.428171296291</v>
      </c>
      <c r="L489" s="10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5" t="e">
        <f t="shared" si="31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8"/>
        <v>42743.84606481481</v>
      </c>
      <c r="L490" s="10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5" t="e">
        <f t="shared" si="31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8"/>
        <v>40913.272916666661</v>
      </c>
      <c r="L491" s="10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0.28667813379201834</v>
      </c>
      <c r="R491" s="5">
        <f t="shared" si="31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8"/>
        <v>41143.760243055556</v>
      </c>
      <c r="L492" s="10">
        <f t="shared" si="29"/>
        <v>41113.760243055556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5" t="e">
        <f t="shared" si="31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8"/>
        <v>42396.774293981485</v>
      </c>
      <c r="L493" s="10">
        <f t="shared" si="29"/>
        <v>42366.774293981485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5" t="e">
        <f t="shared" si="31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8"/>
        <v>42655.826736111114</v>
      </c>
      <c r="L494" s="10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5" t="e">
        <f t="shared" si="31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8"/>
        <v>42144.517800925918</v>
      </c>
      <c r="L495" s="10">
        <f t="shared" si="29"/>
        <v>42114.517800925918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5" t="e">
        <f t="shared" si="31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8"/>
        <v>41822.916666666664</v>
      </c>
      <c r="L496" s="10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0.155</v>
      </c>
      <c r="R496" s="5">
        <f t="shared" si="31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8"/>
        <v>42201.619270833333</v>
      </c>
      <c r="L497" s="10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5" t="e">
        <f t="shared" si="31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8"/>
        <v>41680.723078703704</v>
      </c>
      <c r="L498" s="10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1.6666666666666668E-3</v>
      </c>
      <c r="R498" s="5">
        <f t="shared" si="31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8"/>
        <v>41997.999999999993</v>
      </c>
      <c r="L499" s="10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0.6696428571428571</v>
      </c>
      <c r="R499" s="5">
        <f t="shared" si="31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8"/>
        <v>40900.553807870368</v>
      </c>
      <c r="L500" s="10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4.5985132395404564</v>
      </c>
      <c r="R500" s="5">
        <f t="shared" si="31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8"/>
        <v>40098.665972222218</v>
      </c>
      <c r="L501" s="10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9.5500000000000007</v>
      </c>
      <c r="R501" s="5">
        <f t="shared" si="31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8"/>
        <v>40306.719444444439</v>
      </c>
      <c r="L502" s="10">
        <f t="shared" si="29"/>
        <v>40247.677673611113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3.3076923076923079</v>
      </c>
      <c r="R502" s="5">
        <f t="shared" si="31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8"/>
        <v>40733.026053240741</v>
      </c>
      <c r="L503" s="10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5" t="e">
        <f t="shared" si="31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8"/>
        <v>40986.303530092591</v>
      </c>
      <c r="L504" s="10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1.1499999999999999</v>
      </c>
      <c r="R504" s="5">
        <f t="shared" si="31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8"/>
        <v>42021.318321759252</v>
      </c>
      <c r="L505" s="10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1.7538461538461538</v>
      </c>
      <c r="R505" s="5">
        <f t="shared" si="31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8"/>
        <v>41009.73364583333</v>
      </c>
      <c r="L506" s="10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1.3673469387755102</v>
      </c>
      <c r="R506" s="5">
        <f t="shared" si="31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8"/>
        <v>42362.889884259253</v>
      </c>
      <c r="L507" s="10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0.43333333333333329</v>
      </c>
      <c r="R507" s="5">
        <f t="shared" si="31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8"/>
        <v>41496.343981481477</v>
      </c>
      <c r="L508" s="10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0.125</v>
      </c>
      <c r="R508" s="5">
        <f t="shared" si="31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8"/>
        <v>41201.750659722216</v>
      </c>
      <c r="L509" s="10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</v>
      </c>
      <c r="R509" s="5">
        <f t="shared" si="31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8"/>
        <v>41054.384722222218</v>
      </c>
      <c r="L510" s="10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</v>
      </c>
      <c r="R510" s="5">
        <f t="shared" si="31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8"/>
        <v>42183.423263888886</v>
      </c>
      <c r="L511" s="10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</v>
      </c>
      <c r="R511" s="5">
        <f t="shared" si="31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8"/>
        <v>42429.968043981477</v>
      </c>
      <c r="L512" s="10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5" t="e">
        <f t="shared" si="31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8"/>
        <v>41370.053032407406</v>
      </c>
      <c r="L513" s="10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</v>
      </c>
      <c r="R513" s="5">
        <f t="shared" si="31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ref="K514:K577" si="32">(((I514/60)/60)/24)+DATE(1970,1,1)+(-5/24)</f>
        <v>42694.575543981475</v>
      </c>
      <c r="L514" s="10">
        <f t="shared" ref="L514:L577" si="33">(((J514/60)/60)/24)+DATE(1970,1,1)+(-5/24)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4">(E514/D514)*100</f>
        <v>0.13749999999999998</v>
      </c>
      <c r="R514" s="5">
        <f t="shared" ref="R514:R577" si="35">E514/N514</f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si="32"/>
        <v>42597.083333333336</v>
      </c>
      <c r="L515" s="10">
        <f t="shared" si="33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6">
        <f t="shared" si="34"/>
        <v>13.923999999999999</v>
      </c>
      <c r="R515" s="5">
        <f t="shared" si="35"/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32"/>
        <v>41860.405636574069</v>
      </c>
      <c r="L516" s="10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3.3333333333333335</v>
      </c>
      <c r="R516" s="5">
        <f t="shared" si="35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32"/>
        <v>42367.282418981478</v>
      </c>
      <c r="L517" s="10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25.41340206185567</v>
      </c>
      <c r="R517" s="5">
        <f t="shared" si="35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32"/>
        <v>42151.570370370369</v>
      </c>
      <c r="L518" s="10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5" t="e">
        <f t="shared" si="35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32"/>
        <v>42768.406956018516</v>
      </c>
      <c r="L519" s="10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</v>
      </c>
      <c r="R519" s="5">
        <f t="shared" si="35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32"/>
        <v>42253.406944444439</v>
      </c>
      <c r="L520" s="10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5" t="e">
        <f t="shared" si="35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32"/>
        <v>41248.183113425926</v>
      </c>
      <c r="L521" s="10">
        <f t="shared" si="33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22.881426547787683</v>
      </c>
      <c r="R521" s="5">
        <f t="shared" si="35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32"/>
        <v>42348.493761574071</v>
      </c>
      <c r="L522" s="10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 s="5">
        <f t="shared" si="35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32"/>
        <v>42674.999305555553</v>
      </c>
      <c r="L523" s="10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 s="5">
        <f t="shared" si="35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32"/>
        <v>42449.790798611109</v>
      </c>
      <c r="L524" s="10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114.66666666666667</v>
      </c>
      <c r="R524" s="5">
        <f t="shared" si="35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32"/>
        <v>42267.924490740734</v>
      </c>
      <c r="L525" s="10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 s="5">
        <f t="shared" si="35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32"/>
        <v>42522.508900462963</v>
      </c>
      <c r="L526" s="10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108.67285714285715</v>
      </c>
      <c r="R526" s="5">
        <f t="shared" si="35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32"/>
        <v>41895.192604166667</v>
      </c>
      <c r="L527" s="10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 s="5">
        <f t="shared" si="35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32"/>
        <v>42223.499999999993</v>
      </c>
      <c r="L528" s="10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113.99999999999999</v>
      </c>
      <c r="R528" s="5">
        <f t="shared" si="35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32"/>
        <v>42783.461805555555</v>
      </c>
      <c r="L529" s="10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 s="5">
        <f t="shared" si="35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32"/>
        <v>42176.680555555555</v>
      </c>
      <c r="L530" s="10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115.65217391304347</v>
      </c>
      <c r="R530" s="5">
        <f t="shared" si="35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32"/>
        <v>42745.999999999993</v>
      </c>
      <c r="L531" s="10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130.41666666666666</v>
      </c>
      <c r="R531" s="5">
        <f t="shared" si="35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32"/>
        <v>42178.874999999993</v>
      </c>
      <c r="L532" s="10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107.78267254038178</v>
      </c>
      <c r="R532" s="5">
        <f t="shared" si="35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32"/>
        <v>42721.082638888889</v>
      </c>
      <c r="L533" s="10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 s="5">
        <f t="shared" si="35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32"/>
        <v>42502.798703703702</v>
      </c>
      <c r="L534" s="10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 s="5">
        <f t="shared" si="35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32"/>
        <v>42506.226446759254</v>
      </c>
      <c r="L535" s="10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 s="5">
        <f t="shared" si="35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32"/>
        <v>42309.749999999993</v>
      </c>
      <c r="L536" s="10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104.66666666666666</v>
      </c>
      <c r="R536" s="5">
        <f t="shared" si="35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32"/>
        <v>42741.336863425917</v>
      </c>
      <c r="L537" s="10">
        <f t="shared" si="33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102.49999999999999</v>
      </c>
      <c r="R537" s="5">
        <f t="shared" si="35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32"/>
        <v>42219.541666666664</v>
      </c>
      <c r="L538" s="10">
        <f t="shared" si="33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118.25757575757576</v>
      </c>
      <c r="R538" s="5">
        <f t="shared" si="35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32"/>
        <v>42312.601747685178</v>
      </c>
      <c r="L539" s="10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 s="5">
        <f t="shared" si="35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32"/>
        <v>42503.586377314808</v>
      </c>
      <c r="L540" s="10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 s="5">
        <f t="shared" si="35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32"/>
        <v>42555.841516203705</v>
      </c>
      <c r="L541" s="10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100.64400000000001</v>
      </c>
      <c r="R541" s="5">
        <f t="shared" si="35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32"/>
        <v>42039.608865740738</v>
      </c>
      <c r="L542" s="10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6.6666666666666671E-3</v>
      </c>
      <c r="R542" s="5">
        <f t="shared" si="35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32"/>
        <v>42305.838356481479</v>
      </c>
      <c r="L543" s="10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0.55555555555555558</v>
      </c>
      <c r="R543" s="5">
        <f t="shared" si="35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32"/>
        <v>42493.487453703703</v>
      </c>
      <c r="L544" s="10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3.9999999999999996E-4</v>
      </c>
      <c r="R544" s="5">
        <f t="shared" si="35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32"/>
        <v>41943.88381944444</v>
      </c>
      <c r="L545" s="10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0.31818181818181818</v>
      </c>
      <c r="R545" s="5">
        <f t="shared" si="35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32"/>
        <v>42555.448611111111</v>
      </c>
      <c r="L546" s="10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</v>
      </c>
      <c r="R546" s="5">
        <f t="shared" si="35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32"/>
        <v>42323.425798611112</v>
      </c>
      <c r="L547" s="10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27.383999999999997</v>
      </c>
      <c r="R547" s="5">
        <f t="shared" si="35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32"/>
        <v>42294.459664351853</v>
      </c>
      <c r="L548" s="10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8.666666666666667E-2</v>
      </c>
      <c r="R548" s="5">
        <f t="shared" si="35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32"/>
        <v>42410.488009259258</v>
      </c>
      <c r="L549" s="10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5" t="e">
        <f t="shared" si="35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32"/>
        <v>42306.695</v>
      </c>
      <c r="L550" s="10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0.09</v>
      </c>
      <c r="R550" s="5">
        <f t="shared" si="35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32"/>
        <v>42193.428495370368</v>
      </c>
      <c r="L551" s="10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</v>
      </c>
      <c r="R551" s="5">
        <f t="shared" si="35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32"/>
        <v>42765.999999999993</v>
      </c>
      <c r="L552" s="10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0.70000000000000007</v>
      </c>
      <c r="R552" s="5">
        <f t="shared" si="35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32"/>
        <v>42217.536805555552</v>
      </c>
      <c r="L553" s="10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5.0413333333333332</v>
      </c>
      <c r="R553" s="5">
        <f t="shared" si="35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32"/>
        <v>42378.408518518518</v>
      </c>
      <c r="L554" s="10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5" t="e">
        <f t="shared" si="35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32"/>
        <v>41957.553136574068</v>
      </c>
      <c r="L555" s="10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0.49199999999999999</v>
      </c>
      <c r="R555" s="5">
        <f t="shared" si="35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32"/>
        <v>41931.476527777777</v>
      </c>
      <c r="L556" s="10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36.589147286821706</v>
      </c>
      <c r="R556" s="5">
        <f t="shared" si="35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32"/>
        <v>42533.145173611112</v>
      </c>
      <c r="L557" s="10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5" t="e">
        <f t="shared" si="35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32"/>
        <v>42375.651817129627</v>
      </c>
      <c r="L558" s="10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</v>
      </c>
      <c r="R558" s="5">
        <f t="shared" si="35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32"/>
        <v>42706.775497685179</v>
      </c>
      <c r="L559" s="10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0.91066666666666674</v>
      </c>
      <c r="R559" s="5">
        <f t="shared" si="35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32"/>
        <v>42087.633159722223</v>
      </c>
      <c r="L560" s="10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5" t="e">
        <f t="shared" si="35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32"/>
        <v>42351.074768518512</v>
      </c>
      <c r="L561" s="10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2.0833333333333336E-2</v>
      </c>
      <c r="R561" s="5">
        <f t="shared" si="35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32"/>
        <v>41990.563020833331</v>
      </c>
      <c r="L562" s="10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1.2E-2</v>
      </c>
      <c r="R562" s="5">
        <f t="shared" si="35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32"/>
        <v>42303.450381944444</v>
      </c>
      <c r="L563" s="10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0.36666666666666664</v>
      </c>
      <c r="R563" s="5">
        <f t="shared" si="35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32"/>
        <v>42722.18072916667</v>
      </c>
      <c r="L564" s="10">
        <f t="shared" si="33"/>
        <v>42692.18072916667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5" t="e">
        <f t="shared" si="35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32"/>
        <v>42051.861655092587</v>
      </c>
      <c r="L565" s="10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9.0666666666666659E-2</v>
      </c>
      <c r="R565" s="5">
        <f t="shared" si="35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32"/>
        <v>42441.734664351847</v>
      </c>
      <c r="L566" s="10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5.5555555555555558E-3</v>
      </c>
      <c r="R566" s="5">
        <f t="shared" si="35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32"/>
        <v>42195.576956018522</v>
      </c>
      <c r="L567" s="10">
        <f t="shared" si="33"/>
        <v>42165.576956018522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5" t="e">
        <f t="shared" si="35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32"/>
        <v>42565.476076388884</v>
      </c>
      <c r="L568" s="10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0.02</v>
      </c>
      <c r="R568" s="5">
        <f t="shared" si="35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32"/>
        <v>42005.634189814817</v>
      </c>
      <c r="L569" s="10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5" t="e">
        <f t="shared" si="35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32"/>
        <v>42385.249999999993</v>
      </c>
      <c r="L570" s="10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</v>
      </c>
      <c r="R570" s="5">
        <f t="shared" si="35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32"/>
        <v>42370.639027777775</v>
      </c>
      <c r="L571" s="10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</v>
      </c>
      <c r="R571" s="5">
        <f t="shared" si="35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32"/>
        <v>42418.589918981481</v>
      </c>
      <c r="L572" s="10">
        <f t="shared" si="33"/>
        <v>42388.589918981481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0.16705882352941176</v>
      </c>
      <c r="R572" s="5">
        <f t="shared" si="35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32"/>
        <v>42211.957638888889</v>
      </c>
      <c r="L573" s="10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0.42399999999999999</v>
      </c>
      <c r="R573" s="5">
        <f t="shared" si="35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32"/>
        <v>42312.549629629626</v>
      </c>
      <c r="L574" s="10">
        <f t="shared" si="33"/>
        <v>42282.507962962954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5" t="e">
        <f t="shared" si="35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32"/>
        <v>42021.841666666667</v>
      </c>
      <c r="L575" s="10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0.38925389253892539</v>
      </c>
      <c r="R575" s="5">
        <f t="shared" si="35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32"/>
        <v>42662.235034722216</v>
      </c>
      <c r="L576" s="10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0.7155635062611807</v>
      </c>
      <c r="R576" s="5">
        <f t="shared" si="35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32"/>
        <v>42168.484293981477</v>
      </c>
      <c r="L577" s="10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0.43166666666666664</v>
      </c>
      <c r="R577" s="5">
        <f t="shared" si="35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ref="K578:K641" si="36">(((I578/60)/60)/24)+DATE(1970,1,1)+(-5/24)</f>
        <v>42091.221666666665</v>
      </c>
      <c r="L578" s="10">
        <f t="shared" ref="L578:L641" si="37">(((J578/60)/60)/24)+DATE(1970,1,1)+(-5/24)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8">(E578/D578)*100</f>
        <v>1.25E-3</v>
      </c>
      <c r="R578" s="5">
        <f t="shared" ref="R578:R641" si="39">E578/N578</f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si="36"/>
        <v>42510.380810185183</v>
      </c>
      <c r="L579" s="10">
        <f t="shared" si="37"/>
        <v>42450.380810185183</v>
      </c>
      <c r="M579" t="b">
        <v>0</v>
      </c>
      <c r="N579">
        <v>1</v>
      </c>
      <c r="O579" t="b">
        <v>0</v>
      </c>
      <c r="P579" t="s">
        <v>8272</v>
      </c>
      <c r="Q579" s="6">
        <f t="shared" si="38"/>
        <v>0.2</v>
      </c>
      <c r="R579" s="5">
        <f t="shared" si="39"/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36"/>
        <v>42254.370289351849</v>
      </c>
      <c r="L580" s="10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1.12E-2</v>
      </c>
      <c r="R580" s="5">
        <f t="shared" si="39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36"/>
        <v>41998.643784722219</v>
      </c>
      <c r="L581" s="10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1.4583333333333333</v>
      </c>
      <c r="R581" s="5">
        <f t="shared" si="39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36"/>
        <v>42635.699849537035</v>
      </c>
      <c r="L582" s="10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3.3333333333333333E-2</v>
      </c>
      <c r="R582" s="5">
        <f t="shared" si="39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36"/>
        <v>42217.804444444446</v>
      </c>
      <c r="L583" s="10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5" t="e">
        <f t="shared" si="39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36"/>
        <v>42078.541666666664</v>
      </c>
      <c r="L584" s="10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5" t="e">
        <f t="shared" si="39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36"/>
        <v>42082.688506944447</v>
      </c>
      <c r="L585" s="10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1.1111111111111112E-2</v>
      </c>
      <c r="R585" s="5">
        <f t="shared" si="39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36"/>
        <v>42079.466620370367</v>
      </c>
      <c r="L586" s="10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</v>
      </c>
      <c r="R586" s="5">
        <f t="shared" si="39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36"/>
        <v>42338.791666666664</v>
      </c>
      <c r="L587" s="10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5" t="e">
        <f t="shared" si="39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36"/>
        <v>42050.645914351851</v>
      </c>
      <c r="L588" s="10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0.55999999999999994</v>
      </c>
      <c r="R588" s="5">
        <f t="shared" si="39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36"/>
        <v>42110.548993055556</v>
      </c>
      <c r="L589" s="10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9.0833333333333339</v>
      </c>
      <c r="R589" s="5">
        <f t="shared" si="39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36"/>
        <v>42691.602847222217</v>
      </c>
      <c r="L590" s="10">
        <f t="shared" si="37"/>
        <v>42631.56118055556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3.3444444444444441</v>
      </c>
      <c r="R590" s="5">
        <f t="shared" si="39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36"/>
        <v>42193.406238425923</v>
      </c>
      <c r="L591" s="10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1.3333333333333334E-2</v>
      </c>
      <c r="R591" s="5">
        <f t="shared" si="39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36"/>
        <v>42408.334027777775</v>
      </c>
      <c r="L592" s="10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</v>
      </c>
      <c r="R592" s="5">
        <f t="shared" si="39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36"/>
        <v>42207.334837962961</v>
      </c>
      <c r="L593" s="10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6.0999999999999999E-2</v>
      </c>
      <c r="R593" s="5">
        <f t="shared" si="39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36"/>
        <v>41976.023842592585</v>
      </c>
      <c r="L594" s="10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3.3333333333333335</v>
      </c>
      <c r="R594" s="5">
        <f t="shared" si="39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36"/>
        <v>42100.427604166667</v>
      </c>
      <c r="L595" s="10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 s="5">
        <f t="shared" si="39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36"/>
        <v>42476.571828703702</v>
      </c>
      <c r="L596" s="10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0.104</v>
      </c>
      <c r="R596" s="5">
        <f t="shared" si="39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36"/>
        <v>42127.861550925918</v>
      </c>
      <c r="L597" s="10">
        <f t="shared" si="37"/>
        <v>42082.861550925918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0.42599999999999999</v>
      </c>
      <c r="R597" s="5">
        <f t="shared" si="39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36"/>
        <v>42676.688564814809</v>
      </c>
      <c r="L598" s="10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0.03</v>
      </c>
      <c r="R598" s="5">
        <f t="shared" si="39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36"/>
        <v>42582.458333333336</v>
      </c>
      <c r="L599" s="10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0.26666666666666666</v>
      </c>
      <c r="R599" s="5">
        <f t="shared" si="39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36"/>
        <v>41977.793761574074</v>
      </c>
      <c r="L600" s="10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 s="5">
        <f t="shared" si="39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36"/>
        <v>42071.427777777775</v>
      </c>
      <c r="L601" s="10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6.2E-2</v>
      </c>
      <c r="R601" s="5">
        <f t="shared" si="39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36"/>
        <v>42133.589837962958</v>
      </c>
      <c r="L602" s="10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</v>
      </c>
      <c r="R602" s="5">
        <f t="shared" si="39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36"/>
        <v>41999.64975694444</v>
      </c>
      <c r="L603" s="10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1.4000000000000001</v>
      </c>
      <c r="R603" s="5">
        <f t="shared" si="39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36"/>
        <v>42173.585821759254</v>
      </c>
      <c r="L604" s="10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5" t="e">
        <f t="shared" si="39"/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36"/>
        <v>41865.430821759255</v>
      </c>
      <c r="L605" s="10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</v>
      </c>
      <c r="R605" s="5">
        <f t="shared" si="39"/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36"/>
        <v>41878.827037037037</v>
      </c>
      <c r="L606" s="10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5" t="e">
        <f t="shared" si="39"/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36"/>
        <v>42239.14939814814</v>
      </c>
      <c r="L607" s="10">
        <f t="shared" si="37"/>
        <v>42194.14939814814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 s="5">
        <f t="shared" si="39"/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36"/>
        <v>42148.416666666664</v>
      </c>
      <c r="L608" s="10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</v>
      </c>
      <c r="R608" s="5">
        <f t="shared" si="39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36"/>
        <v>42330.65898148148</v>
      </c>
      <c r="L609" s="10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5" t="e">
        <f t="shared" si="39"/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36"/>
        <v>42170.712731481479</v>
      </c>
      <c r="L610" s="10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0.97400000000000009</v>
      </c>
      <c r="R610" s="5">
        <f t="shared" si="39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36"/>
        <v>42336.867407407401</v>
      </c>
      <c r="L611" s="10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0.64102564102564097</v>
      </c>
      <c r="R611" s="5">
        <f t="shared" si="39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36"/>
        <v>42116.622523148144</v>
      </c>
      <c r="L612" s="10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5" t="e">
        <f t="shared" si="39"/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36"/>
        <v>42388.352280092593</v>
      </c>
      <c r="L613" s="10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5" t="e">
        <f t="shared" si="39"/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36"/>
        <v>42614.823449074065</v>
      </c>
      <c r="L614" s="10">
        <f t="shared" si="37"/>
        <v>42584.823449074065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5" t="e">
        <f t="shared" si="39"/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36"/>
        <v>42277.999305555553</v>
      </c>
      <c r="L615" s="10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21.363333333333333</v>
      </c>
      <c r="R615" s="5">
        <f t="shared" si="39"/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36"/>
        <v>42544.853472222218</v>
      </c>
      <c r="L616" s="10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5" t="e">
        <f t="shared" si="39"/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36"/>
        <v>42271.913877314808</v>
      </c>
      <c r="L617" s="10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5" t="e">
        <f t="shared" si="39"/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36"/>
        <v>42791.167905092596</v>
      </c>
      <c r="L618" s="10">
        <f t="shared" si="37"/>
        <v>42761.167905092596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5" t="e">
        <f t="shared" si="39"/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36"/>
        <v>42132.134756944441</v>
      </c>
      <c r="L619" s="10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</v>
      </c>
      <c r="R619" s="5">
        <f t="shared" si="39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36"/>
        <v>42347.60188657407</v>
      </c>
      <c r="L620" s="10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5" t="e">
        <f t="shared" si="39"/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36"/>
        <v>41968.483680555553</v>
      </c>
      <c r="L621" s="10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3.9999999999999996E-5</v>
      </c>
      <c r="R621" s="5">
        <f t="shared" si="39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36"/>
        <v>41876.508541666662</v>
      </c>
      <c r="L622" s="10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</v>
      </c>
      <c r="R622" s="5">
        <f t="shared" si="39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36"/>
        <v>42558.779363425921</v>
      </c>
      <c r="L623" s="10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</v>
      </c>
      <c r="R623" s="5">
        <f t="shared" si="39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36"/>
        <v>42552.566412037035</v>
      </c>
      <c r="L624" s="10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5.6833333333333336</v>
      </c>
      <c r="R624" s="5">
        <f t="shared" si="39"/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36"/>
        <v>42151.800891203697</v>
      </c>
      <c r="L625" s="10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5" t="e">
        <f t="shared" si="39"/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36"/>
        <v>42138.78056712963</v>
      </c>
      <c r="L626" s="10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5" t="e">
        <f t="shared" si="39"/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36"/>
        <v>42820.645567129628</v>
      </c>
      <c r="L627" s="10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5" t="e">
        <f t="shared" si="39"/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36"/>
        <v>42231.348611111105</v>
      </c>
      <c r="L628" s="10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17.380000000000003</v>
      </c>
      <c r="R628" s="5">
        <f t="shared" si="39"/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36"/>
        <v>42443.749999999993</v>
      </c>
      <c r="L629" s="10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0.02</v>
      </c>
      <c r="R629" s="5">
        <f t="shared" si="39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36"/>
        <v>41833.484456018516</v>
      </c>
      <c r="L630" s="10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5" t="e">
        <f t="shared" si="39"/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36"/>
        <v>42504.429490740738</v>
      </c>
      <c r="L631" s="10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0.17500000000000002</v>
      </c>
      <c r="R631" s="5">
        <f t="shared" si="39"/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36"/>
        <v>42253.006944444445</v>
      </c>
      <c r="L632" s="10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8.3340278356529712E-2</v>
      </c>
      <c r="R632" s="5">
        <f t="shared" si="39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36"/>
        <v>42518.563993055555</v>
      </c>
      <c r="L633" s="10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</v>
      </c>
      <c r="R633" s="5">
        <f t="shared" si="39"/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36"/>
        <v>42333.492650462962</v>
      </c>
      <c r="L634" s="10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5" t="e">
        <f t="shared" si="39"/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36"/>
        <v>42538.749999999993</v>
      </c>
      <c r="L635" s="10">
        <f t="shared" si="37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</v>
      </c>
      <c r="R635" s="5">
        <f t="shared" si="39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36"/>
        <v>42061.720243055555</v>
      </c>
      <c r="L636" s="10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0.02</v>
      </c>
      <c r="R636" s="5">
        <f t="shared" si="39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36"/>
        <v>42105.883819444447</v>
      </c>
      <c r="L637" s="10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8.0000000000000002E-3</v>
      </c>
      <c r="R637" s="5">
        <f t="shared" si="39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36"/>
        <v>42161.240972222215</v>
      </c>
      <c r="L638" s="10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</v>
      </c>
      <c r="R638" s="5">
        <f t="shared" si="39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36"/>
        <v>42791.75277777778</v>
      </c>
      <c r="L639" s="10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5" t="e">
        <f t="shared" si="39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36"/>
        <v>42819.343310185184</v>
      </c>
      <c r="L640" s="10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9.0000000000000011E-3</v>
      </c>
      <c r="R640" s="5">
        <f t="shared" si="39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36"/>
        <v>41925.374942129631</v>
      </c>
      <c r="L641" s="10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9.9999999999999991E-5</v>
      </c>
      <c r="R641" s="5">
        <f t="shared" si="39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ref="K642:K705" si="40">(((I642/60)/60)/24)+DATE(1970,1,1)+(-5/24)</f>
        <v>42698.749999999993</v>
      </c>
      <c r="L642" s="10">
        <f t="shared" ref="L642:L705" si="41">(((J642/60)/60)/24)+DATE(1970,1,1)+(-5/24)</f>
        <v>42683.21197916667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2">(E642/D642)*100</f>
        <v>144.28571428571428</v>
      </c>
      <c r="R642" s="5">
        <f t="shared" ref="R642:R705" si="43">E642/N642</f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si="40"/>
        <v>42229.361666666664</v>
      </c>
      <c r="L643" s="10">
        <f t="shared" si="41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6">
        <f t="shared" si="42"/>
        <v>119.16249999999999</v>
      </c>
      <c r="R643" s="5">
        <f t="shared" si="43"/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40"/>
        <v>42235.442986111106</v>
      </c>
      <c r="L644" s="10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1460.4850000000001</v>
      </c>
      <c r="R644" s="5">
        <f t="shared" si="43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40"/>
        <v>42155.43373842592</v>
      </c>
      <c r="L645" s="10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105.80799999999999</v>
      </c>
      <c r="R645" s="5">
        <f t="shared" si="43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40"/>
        <v>41940.833333333328</v>
      </c>
      <c r="L646" s="10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300.11791999999997</v>
      </c>
      <c r="R646" s="5">
        <f t="shared" si="43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40"/>
        <v>42593.817986111106</v>
      </c>
      <c r="L647" s="10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 s="5">
        <f t="shared" si="43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40"/>
        <v>41862.644293981481</v>
      </c>
      <c r="L648" s="10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131.87625</v>
      </c>
      <c r="R648" s="5">
        <f t="shared" si="43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40"/>
        <v>42446.517928240741</v>
      </c>
      <c r="L649" s="10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 s="5">
        <f t="shared" si="43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40"/>
        <v>41926.485046296293</v>
      </c>
      <c r="L650" s="10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126.82285714285715</v>
      </c>
      <c r="R650" s="5">
        <f t="shared" si="43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40"/>
        <v>41898.703854166662</v>
      </c>
      <c r="L651" s="10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 s="5">
        <f t="shared" si="43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40"/>
        <v>41991.870185185187</v>
      </c>
      <c r="L652" s="10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 s="5">
        <f t="shared" si="43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40"/>
        <v>41985.809155092589</v>
      </c>
      <c r="L653" s="10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100.52799999999999</v>
      </c>
      <c r="R653" s="5">
        <f t="shared" si="43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40"/>
        <v>42705.523726851847</v>
      </c>
      <c r="L654" s="10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100.46666666666665</v>
      </c>
      <c r="R654" s="5">
        <f t="shared" si="43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40"/>
        <v>42236.410185185181</v>
      </c>
      <c r="L655" s="10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141.446</v>
      </c>
      <c r="R655" s="5">
        <f t="shared" si="43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40"/>
        <v>42193.748993055553</v>
      </c>
      <c r="L656" s="10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267.29166666666669</v>
      </c>
      <c r="R656" s="5">
        <f t="shared" si="43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40"/>
        <v>42075.707314814812</v>
      </c>
      <c r="L657" s="10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146.88749999999999</v>
      </c>
      <c r="R657" s="5">
        <f t="shared" si="43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40"/>
        <v>42477.554618055547</v>
      </c>
      <c r="L658" s="10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 s="5">
        <f t="shared" si="43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40"/>
        <v>42361.637407407405</v>
      </c>
      <c r="L659" s="10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125.69999999999999</v>
      </c>
      <c r="R659" s="5">
        <f t="shared" si="43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40"/>
        <v>42211.541666666664</v>
      </c>
      <c r="L660" s="10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104.46206037108834</v>
      </c>
      <c r="R660" s="5">
        <f t="shared" si="43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40"/>
        <v>42239.385358796295</v>
      </c>
      <c r="L661" s="10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100.56666666666668</v>
      </c>
      <c r="R661" s="5">
        <f t="shared" si="43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40"/>
        <v>41952.574988425928</v>
      </c>
      <c r="L662" s="10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3.0579999999999998</v>
      </c>
      <c r="R662" s="5">
        <f t="shared" si="43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40"/>
        <v>42666.437025462961</v>
      </c>
      <c r="L663" s="10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0.95</v>
      </c>
      <c r="R663" s="5">
        <f t="shared" si="43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40"/>
        <v>42020.229710648149</v>
      </c>
      <c r="L664" s="10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</v>
      </c>
      <c r="R664" s="5">
        <f t="shared" si="43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40"/>
        <v>42203.634907407402</v>
      </c>
      <c r="L665" s="10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0.35000000000000003</v>
      </c>
      <c r="R665" s="5">
        <f t="shared" si="43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40"/>
        <v>42107.458043981482</v>
      </c>
      <c r="L666" s="10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7.5333333333333332</v>
      </c>
      <c r="R666" s="5">
        <f t="shared" si="43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40"/>
        <v>42748.503020833326</v>
      </c>
      <c r="L667" s="10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 s="5">
        <f t="shared" si="43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40"/>
        <v>41868.623819444445</v>
      </c>
      <c r="L668" s="10">
        <f t="shared" si="41"/>
        <v>41838.623819444445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4.0000000000000001E-3</v>
      </c>
      <c r="R668" s="5">
        <f t="shared" si="43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40"/>
        <v>42672.165081018517</v>
      </c>
      <c r="L669" s="10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10.02</v>
      </c>
      <c r="R669" s="5">
        <f t="shared" si="43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40"/>
        <v>42135.622939814813</v>
      </c>
      <c r="L670" s="10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4.5600000000000005</v>
      </c>
      <c r="R670" s="5">
        <f t="shared" si="43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40"/>
        <v>42557.417337962957</v>
      </c>
      <c r="L671" s="10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21.5075</v>
      </c>
      <c r="R671" s="5">
        <f t="shared" si="43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40"/>
        <v>42540.131944444445</v>
      </c>
      <c r="L672" s="10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29.276666666666667</v>
      </c>
      <c r="R672" s="5">
        <f t="shared" si="43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40"/>
        <v>42017.958333333336</v>
      </c>
      <c r="L673" s="10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39.426666666666662</v>
      </c>
      <c r="R673" s="5">
        <f t="shared" si="43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40"/>
        <v>42004.999305555553</v>
      </c>
      <c r="L674" s="10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21.628</v>
      </c>
      <c r="R674" s="5">
        <f t="shared" si="43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40"/>
        <v>41883.6321412037</v>
      </c>
      <c r="L675" s="10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0.20500000000000002</v>
      </c>
      <c r="R675" s="5">
        <f t="shared" si="43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40"/>
        <v>41862.907719907402</v>
      </c>
      <c r="L676" s="10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0.03</v>
      </c>
      <c r="R676" s="5">
        <f t="shared" si="43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40"/>
        <v>42005.082638888889</v>
      </c>
      <c r="L677" s="10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14.85</v>
      </c>
      <c r="R677" s="5">
        <f t="shared" si="43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40"/>
        <v>42042.559965277782</v>
      </c>
      <c r="L678" s="10">
        <f t="shared" si="41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</v>
      </c>
      <c r="R678" s="5">
        <f t="shared" si="43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40"/>
        <v>42549.195543981477</v>
      </c>
      <c r="L679" s="10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25.584</v>
      </c>
      <c r="R679" s="5">
        <f t="shared" si="43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40"/>
        <v>42511.168263888881</v>
      </c>
      <c r="L680" s="10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3.8206896551724134</v>
      </c>
      <c r="R680" s="5">
        <f t="shared" si="43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40"/>
        <v>42616.487372685187</v>
      </c>
      <c r="L681" s="10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15.485964912280703</v>
      </c>
      <c r="R681" s="5">
        <f t="shared" si="43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40"/>
        <v>41899.293182870366</v>
      </c>
      <c r="L682" s="10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25.912000000000003</v>
      </c>
      <c r="R682" s="5">
        <f t="shared" si="43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40"/>
        <v>42669.597268518519</v>
      </c>
      <c r="L683" s="10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0.04</v>
      </c>
      <c r="R683" s="5">
        <f t="shared" si="43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40"/>
        <v>42808.51530092593</v>
      </c>
      <c r="L684" s="10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0.106</v>
      </c>
      <c r="R684" s="5">
        <f t="shared" si="43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40"/>
        <v>42674.691712962966</v>
      </c>
      <c r="L685" s="10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0.85142857142857142</v>
      </c>
      <c r="R685" s="5">
        <f t="shared" si="43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40"/>
        <v>41844.916666666664</v>
      </c>
      <c r="L686" s="10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7.4837500000000006</v>
      </c>
      <c r="R686" s="5">
        <f t="shared" si="43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40"/>
        <v>42016.658240740733</v>
      </c>
      <c r="L687" s="10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27.650000000000002</v>
      </c>
      <c r="R687" s="5">
        <f t="shared" si="43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40"/>
        <v>42219.464930555558</v>
      </c>
      <c r="L688" s="10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5" t="e">
        <f t="shared" si="43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40"/>
        <v>42771.542280092595</v>
      </c>
      <c r="L689" s="10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3.55</v>
      </c>
      <c r="R689" s="5">
        <f t="shared" si="43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40"/>
        <v>42291.896446759252</v>
      </c>
      <c r="L690" s="10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 s="5">
        <f t="shared" si="43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40"/>
        <v>42711.999305555553</v>
      </c>
      <c r="L691" s="10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57.648750000000007</v>
      </c>
      <c r="R691" s="5">
        <f t="shared" si="43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40"/>
        <v>42622.041666666664</v>
      </c>
      <c r="L692" s="10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12.34</v>
      </c>
      <c r="R692" s="5">
        <f t="shared" si="43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40"/>
        <v>42185.819976851846</v>
      </c>
      <c r="L693" s="10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0.52</v>
      </c>
      <c r="R693" s="5">
        <f t="shared" si="43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40"/>
        <v>42726.167395833334</v>
      </c>
      <c r="L694" s="10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6.5299999999999994</v>
      </c>
      <c r="R694" s="5">
        <f t="shared" si="43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40"/>
        <v>42124.599849537037</v>
      </c>
      <c r="L695" s="10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35.338000000000001</v>
      </c>
      <c r="R695" s="5">
        <f t="shared" si="43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40"/>
        <v>42767.455543981479</v>
      </c>
      <c r="L696" s="10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0.39333333333333331</v>
      </c>
      <c r="R696" s="5">
        <f t="shared" si="43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40"/>
        <v>41943.312731481477</v>
      </c>
      <c r="L697" s="10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</v>
      </c>
      <c r="R697" s="5">
        <f t="shared" si="43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40"/>
        <v>41845.718773148146</v>
      </c>
      <c r="L698" s="10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5.7142857142857147E-4</v>
      </c>
      <c r="R698" s="5">
        <f t="shared" si="43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40"/>
        <v>42403.314687500002</v>
      </c>
      <c r="L699" s="10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46.379999999999995</v>
      </c>
      <c r="R699" s="5">
        <f t="shared" si="43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40"/>
        <v>41899.875</v>
      </c>
      <c r="L700" s="10">
        <f t="shared" si="41"/>
        <v>41866.72274305555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</v>
      </c>
      <c r="R700" s="5">
        <f t="shared" si="43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40"/>
        <v>41600.458333333328</v>
      </c>
      <c r="L701" s="10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82.422107692307705</v>
      </c>
      <c r="R701" s="5">
        <f t="shared" si="43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40"/>
        <v>42745.480104166665</v>
      </c>
      <c r="L702" s="10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2.6866666666666665</v>
      </c>
      <c r="R702" s="5">
        <f t="shared" si="43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40"/>
        <v>41843.454629629625</v>
      </c>
      <c r="L703" s="10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 s="5">
        <f t="shared" si="43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40"/>
        <v>42698.560034722213</v>
      </c>
      <c r="L704" s="10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30.813400000000001</v>
      </c>
      <c r="R704" s="5">
        <f t="shared" si="43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40"/>
        <v>42766.772222222215</v>
      </c>
      <c r="L705" s="10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</v>
      </c>
      <c r="R705" s="5">
        <f t="shared" si="43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ref="K706:K769" si="44">(((I706/60)/60)/24)+DATE(1970,1,1)+(-5/24)</f>
        <v>42785.984583333331</v>
      </c>
      <c r="L706" s="10">
        <f t="shared" ref="L706:L769" si="45">(((J706/60)/60)/24)+DATE(1970,1,1)+(-5/24)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6">(E706/D706)*100</f>
        <v>0.87454545454545463</v>
      </c>
      <c r="R706" s="5">
        <f t="shared" ref="R706:R769" si="47">E706/N706</f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si="44"/>
        <v>42756.283310185179</v>
      </c>
      <c r="L707" s="10">
        <f t="shared" si="45"/>
        <v>42726.283310185179</v>
      </c>
      <c r="M707" t="b">
        <v>0</v>
      </c>
      <c r="N707">
        <v>5</v>
      </c>
      <c r="O707" t="b">
        <v>0</v>
      </c>
      <c r="P707" t="s">
        <v>8273</v>
      </c>
      <c r="Q707" s="6">
        <f t="shared" si="46"/>
        <v>0.97699999999999987</v>
      </c>
      <c r="R707" s="5">
        <f t="shared" si="47"/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44"/>
        <v>42718.568749999999</v>
      </c>
      <c r="L708" s="10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5" t="e">
        <f t="shared" si="47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44"/>
        <v>42736.45517361111</v>
      </c>
      <c r="L709" s="10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78.927352941176466</v>
      </c>
      <c r="R709" s="5">
        <f t="shared" si="47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44"/>
        <v>41895.372685185182</v>
      </c>
      <c r="L710" s="10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22.092500000000001</v>
      </c>
      <c r="R710" s="5">
        <f t="shared" si="47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44"/>
        <v>41977.832858796297</v>
      </c>
      <c r="L711" s="10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0.40666666666666662</v>
      </c>
      <c r="R711" s="5">
        <f t="shared" si="47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44"/>
        <v>41870.822222222218</v>
      </c>
      <c r="L712" s="10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5" t="e">
        <f t="shared" si="47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44"/>
        <v>42718.292453703696</v>
      </c>
      <c r="L713" s="10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33.790999999999997</v>
      </c>
      <c r="R713" s="5">
        <f t="shared" si="47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44"/>
        <v>42414.472592592596</v>
      </c>
      <c r="L714" s="10">
        <f t="shared" si="45"/>
        <v>42384.472592592596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0.21649484536082475</v>
      </c>
      <c r="R714" s="5">
        <f t="shared" si="47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44"/>
        <v>42526.320972222216</v>
      </c>
      <c r="L715" s="10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0.79600000000000004</v>
      </c>
      <c r="R715" s="5">
        <f t="shared" si="47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44"/>
        <v>42794.579652777778</v>
      </c>
      <c r="L716" s="10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14.993333333333334</v>
      </c>
      <c r="R716" s="5">
        <f t="shared" si="47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44"/>
        <v>42312.924074074072</v>
      </c>
      <c r="L717" s="10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5.0509090909090908</v>
      </c>
      <c r="R717" s="5">
        <f t="shared" si="47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44"/>
        <v>41973.791666666664</v>
      </c>
      <c r="L718" s="10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10.214285714285715</v>
      </c>
      <c r="R718" s="5">
        <f t="shared" si="47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44"/>
        <v>41887.645856481482</v>
      </c>
      <c r="L719" s="10">
        <f t="shared" si="45"/>
        <v>41857.645856481482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0.30499999999999999</v>
      </c>
      <c r="R719" s="5">
        <f t="shared" si="47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44"/>
        <v>42784.040972222218</v>
      </c>
      <c r="L720" s="10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0.75</v>
      </c>
      <c r="R720" s="5">
        <f t="shared" si="47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44"/>
        <v>42422.83189814815</v>
      </c>
      <c r="L721" s="10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1.2933333333333332</v>
      </c>
      <c r="R721" s="5">
        <f t="shared" si="47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44"/>
        <v>40937.440868055557</v>
      </c>
      <c r="L722" s="10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143.94736842105263</v>
      </c>
      <c r="R722" s="5">
        <f t="shared" si="47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44"/>
        <v>41852.363506944443</v>
      </c>
      <c r="L723" s="10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122.10975609756099</v>
      </c>
      <c r="R723" s="5">
        <f t="shared" si="47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44"/>
        <v>41007.555300925924</v>
      </c>
      <c r="L724" s="10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132.024</v>
      </c>
      <c r="R724" s="5">
        <f t="shared" si="47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44"/>
        <v>42214.957638888889</v>
      </c>
      <c r="L725" s="10">
        <f t="shared" si="45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109.38000000000001</v>
      </c>
      <c r="R725" s="5">
        <f t="shared" si="47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44"/>
        <v>40724.430127314808</v>
      </c>
      <c r="L726" s="10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105.47157142857144</v>
      </c>
      <c r="R726" s="5">
        <f t="shared" si="47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44"/>
        <v>42351.417962962958</v>
      </c>
      <c r="L727" s="10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100.35000000000001</v>
      </c>
      <c r="R727" s="5">
        <f t="shared" si="47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44"/>
        <v>41375.834340277775</v>
      </c>
      <c r="L728" s="10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 s="5">
        <f t="shared" si="47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44"/>
        <v>41288.680555555555</v>
      </c>
      <c r="L729" s="10">
        <f t="shared" si="45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155.51428571428571</v>
      </c>
      <c r="R729" s="5">
        <f t="shared" si="47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44"/>
        <v>40776.629131944443</v>
      </c>
      <c r="L730" s="10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105.566</v>
      </c>
      <c r="R730" s="5">
        <f t="shared" si="47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44"/>
        <v>41170.97755787037</v>
      </c>
      <c r="L731" s="10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 s="5">
        <f t="shared" si="47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44"/>
        <v>40884.536932870367</v>
      </c>
      <c r="L732" s="10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 s="5">
        <f t="shared" si="47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44"/>
        <v>40930.041666666664</v>
      </c>
      <c r="L733" s="10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 s="5">
        <f t="shared" si="47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44"/>
        <v>41546.21598379629</v>
      </c>
      <c r="L734" s="10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 s="5">
        <f t="shared" si="47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44"/>
        <v>41628.211712962962</v>
      </c>
      <c r="L735" s="10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 s="5">
        <f t="shared" si="47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44"/>
        <v>42132.999999999993</v>
      </c>
      <c r="L736" s="10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125.52941176470588</v>
      </c>
      <c r="R736" s="5">
        <f t="shared" si="47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44"/>
        <v>41976.818749999999</v>
      </c>
      <c r="L737" s="10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114.40638297872341</v>
      </c>
      <c r="R737" s="5">
        <f t="shared" si="47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44"/>
        <v>41598.999305555553</v>
      </c>
      <c r="L738" s="10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315.13888888888891</v>
      </c>
      <c r="R738" s="5">
        <f t="shared" si="47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44"/>
        <v>41684.625</v>
      </c>
      <c r="L739" s="10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122.39999999999999</v>
      </c>
      <c r="R739" s="5">
        <f t="shared" si="47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44"/>
        <v>41973.999305555553</v>
      </c>
      <c r="L740" s="10">
        <f t="shared" si="45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106.73333333333332</v>
      </c>
      <c r="R740" s="5">
        <f t="shared" si="47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44"/>
        <v>41862.294317129628</v>
      </c>
      <c r="L741" s="10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158.33333333333331</v>
      </c>
      <c r="R741" s="5">
        <f t="shared" si="47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44"/>
        <v>42175.93844907407</v>
      </c>
      <c r="L742" s="10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 s="5">
        <f t="shared" si="47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44"/>
        <v>41436.439884259256</v>
      </c>
      <c r="L743" s="10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102.25999999999999</v>
      </c>
      <c r="R743" s="5">
        <f t="shared" si="47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44"/>
        <v>41719.667962962958</v>
      </c>
      <c r="L744" s="10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110.71428571428572</v>
      </c>
      <c r="R744" s="5">
        <f t="shared" si="47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44"/>
        <v>41015.666666666664</v>
      </c>
      <c r="L745" s="10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 s="5">
        <f t="shared" si="47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44"/>
        <v>41256.748877314814</v>
      </c>
      <c r="L746" s="10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102.32000000000001</v>
      </c>
      <c r="R746" s="5">
        <f t="shared" si="47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44"/>
        <v>41397.363946759258</v>
      </c>
      <c r="L747" s="10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179.09909909909908</v>
      </c>
      <c r="R747" s="5">
        <f t="shared" si="47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44"/>
        <v>41174.957638888889</v>
      </c>
      <c r="L748" s="10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111.08135252761969</v>
      </c>
      <c r="R748" s="5">
        <f t="shared" si="47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44"/>
        <v>42019.245833333327</v>
      </c>
      <c r="L749" s="10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100.04285714285714</v>
      </c>
      <c r="R749" s="5">
        <f t="shared" si="47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44"/>
        <v>41861.638495370367</v>
      </c>
      <c r="L750" s="10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 s="5">
        <f t="shared" si="47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44"/>
        <v>42763.732986111114</v>
      </c>
      <c r="L751" s="10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 s="5">
        <f t="shared" si="47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44"/>
        <v>41329.669814814813</v>
      </c>
      <c r="L752" s="10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102.58775877587757</v>
      </c>
      <c r="R752" s="5">
        <f t="shared" si="47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44"/>
        <v>40759.422164351847</v>
      </c>
      <c r="L753" s="10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 s="5">
        <f t="shared" si="47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44"/>
        <v>42659.249999999993</v>
      </c>
      <c r="L754" s="10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 s="5">
        <f t="shared" si="47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44"/>
        <v>42049.381840277776</v>
      </c>
      <c r="L755" s="10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 s="5">
        <f t="shared" si="47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44"/>
        <v>41279.54075231481</v>
      </c>
      <c r="L756" s="10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103.75000000000001</v>
      </c>
      <c r="R756" s="5">
        <f t="shared" si="47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44"/>
        <v>41413.820138888885</v>
      </c>
      <c r="L757" s="10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101.9076</v>
      </c>
      <c r="R757" s="5">
        <f t="shared" si="47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44"/>
        <v>40651.516886574071</v>
      </c>
      <c r="L758" s="10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117.71428571428571</v>
      </c>
      <c r="R758" s="5">
        <f t="shared" si="47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44"/>
        <v>41248.846226851849</v>
      </c>
      <c r="L759" s="10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 s="5">
        <f t="shared" si="47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44"/>
        <v>40459.628101851849</v>
      </c>
      <c r="L760" s="10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 s="5">
        <f t="shared" si="47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44"/>
        <v>41829.121979166666</v>
      </c>
      <c r="L761" s="10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101.92000000000002</v>
      </c>
      <c r="R761" s="5">
        <f t="shared" si="47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44"/>
        <v>42700.597372685181</v>
      </c>
      <c r="L762" s="10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5" t="e">
        <f t="shared" si="47"/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44"/>
        <v>41672.543124999997</v>
      </c>
      <c r="L763" s="10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</v>
      </c>
      <c r="R763" s="5">
        <f t="shared" si="47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44"/>
        <v>42708.041666666664</v>
      </c>
      <c r="L764" s="10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5" t="e">
        <f t="shared" si="47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44"/>
        <v>41501.238518518512</v>
      </c>
      <c r="L765" s="10">
        <f t="shared" si="45"/>
        <v>41471.238518518512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0.11655011655011654</v>
      </c>
      <c r="R765" s="5">
        <f t="shared" si="47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44"/>
        <v>42256.964826388888</v>
      </c>
      <c r="L766" s="10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5" t="e">
        <f t="shared" si="47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44"/>
        <v>41931.334305555552</v>
      </c>
      <c r="L767" s="10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36.014285714285712</v>
      </c>
      <c r="R767" s="5">
        <f t="shared" si="47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44"/>
        <v>42051.57503472222</v>
      </c>
      <c r="L768" s="10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5" t="e">
        <f t="shared" si="47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44"/>
        <v>42144.935300925928</v>
      </c>
      <c r="L769" s="10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</v>
      </c>
      <c r="R769" s="5">
        <f t="shared" si="47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ref="K770:K833" si="48">(((I770/60)/60)/24)+DATE(1970,1,1)+(-5/24)</f>
        <v>41623.998726851853</v>
      </c>
      <c r="L770" s="10">
        <f t="shared" ref="L770:L833" si="49">(((J770/60)/60)/24)+DATE(1970,1,1)+(-5/24)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50">(E770/D770)*100</f>
        <v>0</v>
      </c>
      <c r="R770" s="5" t="e">
        <f t="shared" ref="R770:R833" si="51">E770/N770</f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si="48"/>
        <v>41634.788124999999</v>
      </c>
      <c r="L771" s="10">
        <f t="shared" si="49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6">
        <f t="shared" si="50"/>
        <v>41.4</v>
      </c>
      <c r="R771" s="5">
        <f t="shared" si="51"/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48"/>
        <v>41329.791307870371</v>
      </c>
      <c r="L772" s="10">
        <f t="shared" si="49"/>
        <v>41289.791307870371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5" t="e">
        <f t="shared" si="51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48"/>
        <v>42399.615763888891</v>
      </c>
      <c r="L773" s="10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2.6315789473684209E-2</v>
      </c>
      <c r="R773" s="5">
        <f t="shared" si="51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48"/>
        <v>40117.957638888889</v>
      </c>
      <c r="L774" s="10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3.3333333333333335</v>
      </c>
      <c r="R774" s="5">
        <f t="shared" si="51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48"/>
        <v>42134.750694444439</v>
      </c>
      <c r="L775" s="10">
        <f t="shared" si="49"/>
        <v>42100.527604166658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0.85129023676509719</v>
      </c>
      <c r="R775" s="5">
        <f t="shared" si="51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48"/>
        <v>41693.571967592587</v>
      </c>
      <c r="L776" s="10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70.199999999999989</v>
      </c>
      <c r="R776" s="5">
        <f t="shared" si="51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48"/>
        <v>40892.851793981477</v>
      </c>
      <c r="L777" s="10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1.7000000000000002</v>
      </c>
      <c r="R777" s="5">
        <f t="shared" si="51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48"/>
        <v>42287.999999999993</v>
      </c>
      <c r="L778" s="10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 s="5">
        <f t="shared" si="51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48"/>
        <v>41486.772881944438</v>
      </c>
      <c r="L779" s="10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0.70000000000000007</v>
      </c>
      <c r="R779" s="5">
        <f t="shared" si="51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48"/>
        <v>41759.493981481479</v>
      </c>
      <c r="L780" s="10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</v>
      </c>
      <c r="R780" s="5">
        <f t="shared" si="51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48"/>
        <v>40465.958333333328</v>
      </c>
      <c r="L781" s="10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2.666666666666667</v>
      </c>
      <c r="R781" s="5">
        <f t="shared" si="51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48"/>
        <v>40666.465567129628</v>
      </c>
      <c r="L782" s="10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 s="5">
        <f t="shared" si="51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48"/>
        <v>41432.792523148149</v>
      </c>
      <c r="L783" s="10">
        <f t="shared" si="49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133.15375</v>
      </c>
      <c r="R783" s="5">
        <f t="shared" si="51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48"/>
        <v>41146.549791666665</v>
      </c>
      <c r="L784" s="10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 s="5">
        <f t="shared" si="51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48"/>
        <v>41026.708333333328</v>
      </c>
      <c r="L785" s="10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148.13333333333333</v>
      </c>
      <c r="R785" s="5">
        <f t="shared" si="51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48"/>
        <v>41714.899525462963</v>
      </c>
      <c r="L786" s="10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102.49999999999999</v>
      </c>
      <c r="R786" s="5">
        <f t="shared" si="51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48"/>
        <v>41333.385590277772</v>
      </c>
      <c r="L787" s="10">
        <f t="shared" si="49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180.62799999999999</v>
      </c>
      <c r="R787" s="5">
        <f t="shared" si="51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48"/>
        <v>41040.44930555555</v>
      </c>
      <c r="L788" s="10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142.79999999999998</v>
      </c>
      <c r="R788" s="5">
        <f t="shared" si="51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48"/>
        <v>41579.419282407405</v>
      </c>
      <c r="L789" s="10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114.16666666666666</v>
      </c>
      <c r="R789" s="5">
        <f t="shared" si="51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48"/>
        <v>41096.957638888889</v>
      </c>
      <c r="L790" s="10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203.505</v>
      </c>
      <c r="R790" s="5">
        <f t="shared" si="51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48"/>
        <v>41295.124305555553</v>
      </c>
      <c r="L791" s="10">
        <f t="shared" si="49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109.41176470588236</v>
      </c>
      <c r="R791" s="5">
        <f t="shared" si="51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48"/>
        <v>41305.839571759258</v>
      </c>
      <c r="L792" s="10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144.37459999999999</v>
      </c>
      <c r="R792" s="5">
        <f t="shared" si="51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48"/>
        <v>41591.040972222218</v>
      </c>
      <c r="L793" s="10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103.86666666666666</v>
      </c>
      <c r="R793" s="5">
        <f t="shared" si="51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48"/>
        <v>41585.706979166665</v>
      </c>
      <c r="L794" s="10">
        <f t="shared" si="49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100.44440000000002</v>
      </c>
      <c r="R794" s="5">
        <f t="shared" si="51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48"/>
        <v>41457.999305555553</v>
      </c>
      <c r="L795" s="10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102.77927272727271</v>
      </c>
      <c r="R795" s="5">
        <f t="shared" si="51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48"/>
        <v>40791.504166666666</v>
      </c>
      <c r="L796" s="10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105.31250000000001</v>
      </c>
      <c r="R796" s="5">
        <f t="shared" si="51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48"/>
        <v>41005.999305555553</v>
      </c>
      <c r="L797" s="10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111.78571428571429</v>
      </c>
      <c r="R797" s="5">
        <f t="shared" si="51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48"/>
        <v>41532.673611111109</v>
      </c>
      <c r="L798" s="10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101.35000000000001</v>
      </c>
      <c r="R798" s="5">
        <f t="shared" si="51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48"/>
        <v>41027.958333333328</v>
      </c>
      <c r="L799" s="10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107.53333333333333</v>
      </c>
      <c r="R799" s="5">
        <f t="shared" si="51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48"/>
        <v>41912.381793981483</v>
      </c>
      <c r="L800" s="10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114.88571428571429</v>
      </c>
      <c r="R800" s="5">
        <f t="shared" si="51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48"/>
        <v>41026.458865740737</v>
      </c>
      <c r="L801" s="10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 s="5">
        <f t="shared" si="51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48"/>
        <v>41893.225162037037</v>
      </c>
      <c r="L802" s="10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152.13333333333335</v>
      </c>
      <c r="R802" s="5">
        <f t="shared" si="51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48"/>
        <v>40725.587037037032</v>
      </c>
      <c r="L803" s="10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111.52149999999999</v>
      </c>
      <c r="R803" s="5">
        <f t="shared" si="51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48"/>
        <v>41168.961805555555</v>
      </c>
      <c r="L804" s="10">
        <f t="shared" si="49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101.33333333333334</v>
      </c>
      <c r="R804" s="5">
        <f t="shared" si="51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48"/>
        <v>40691.833333333328</v>
      </c>
      <c r="L805" s="10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123.2608695652174</v>
      </c>
      <c r="R805" s="5">
        <f t="shared" si="51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48"/>
        <v>40746.957638888889</v>
      </c>
      <c r="L806" s="10">
        <f t="shared" si="49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 s="5">
        <f t="shared" si="51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48"/>
        <v>40740.75</v>
      </c>
      <c r="L807" s="10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 s="5">
        <f t="shared" si="51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48"/>
        <v>40793.483090277776</v>
      </c>
      <c r="L808" s="10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104.4375</v>
      </c>
      <c r="R808" s="5">
        <f t="shared" si="51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48"/>
        <v>42794.874999999993</v>
      </c>
      <c r="L809" s="10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105.125</v>
      </c>
      <c r="R809" s="5">
        <f t="shared" si="51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48"/>
        <v>41994.999305555553</v>
      </c>
      <c r="L810" s="10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 s="5">
        <f t="shared" si="51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48"/>
        <v>41658.625347222223</v>
      </c>
      <c r="L811" s="10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103.77499999999999</v>
      </c>
      <c r="R811" s="5">
        <f t="shared" si="51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48"/>
        <v>41152.847939814812</v>
      </c>
      <c r="L812" s="10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 s="5">
        <f t="shared" si="51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48"/>
        <v>41465.494444444441</v>
      </c>
      <c r="L813" s="10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 s="5">
        <f t="shared" si="51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48"/>
        <v>41334.373611111107</v>
      </c>
      <c r="L814" s="10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151.83333333333334</v>
      </c>
      <c r="R814" s="5">
        <f t="shared" si="51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48"/>
        <v>41110.751909722218</v>
      </c>
      <c r="L815" s="10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159.99600000000001</v>
      </c>
      <c r="R815" s="5">
        <f t="shared" si="51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48"/>
        <v>40694.544444444444</v>
      </c>
      <c r="L816" s="10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</v>
      </c>
      <c r="R816" s="5">
        <f t="shared" si="51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48"/>
        <v>41944.70952546296</v>
      </c>
      <c r="L817" s="10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 s="5">
        <f t="shared" si="51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48"/>
        <v>41373.0625</v>
      </c>
      <c r="L818" s="10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115.12214285714286</v>
      </c>
      <c r="R818" s="5">
        <f t="shared" si="51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48"/>
        <v>40978.999305555553</v>
      </c>
      <c r="L819" s="10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137.11066666666665</v>
      </c>
      <c r="R819" s="5">
        <f t="shared" si="51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48"/>
        <v>41128.500694444439</v>
      </c>
      <c r="L820" s="10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155.71428571428572</v>
      </c>
      <c r="R820" s="5">
        <f t="shared" si="51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48"/>
        <v>41628.988888888889</v>
      </c>
      <c r="L821" s="10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108.74999999999999</v>
      </c>
      <c r="R821" s="5">
        <f t="shared" si="51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48"/>
        <v>41799</v>
      </c>
      <c r="L822" s="10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 s="5">
        <f t="shared" si="51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48"/>
        <v>42127.959027777775</v>
      </c>
      <c r="L823" s="10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 s="5">
        <f t="shared" si="51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48"/>
        <v>41187.739004629628</v>
      </c>
      <c r="L824" s="10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119.16666666666667</v>
      </c>
      <c r="R824" s="5">
        <f t="shared" si="51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48"/>
        <v>42085.722824074073</v>
      </c>
      <c r="L825" s="10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 s="5">
        <f t="shared" si="51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48"/>
        <v>40286.082638888889</v>
      </c>
      <c r="L826" s="10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134.38124999999999</v>
      </c>
      <c r="R826" s="5">
        <f t="shared" si="51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48"/>
        <v>41211.098194444443</v>
      </c>
      <c r="L827" s="10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100.43200000000002</v>
      </c>
      <c r="R827" s="5">
        <f t="shared" si="51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48"/>
        <v>40993.788541666661</v>
      </c>
      <c r="L828" s="10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101.45454545454547</v>
      </c>
      <c r="R828" s="5">
        <f t="shared" si="51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48"/>
        <v>40953.617361111108</v>
      </c>
      <c r="L829" s="10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103.33333333333334</v>
      </c>
      <c r="R829" s="5">
        <f t="shared" si="51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48"/>
        <v>41085.474999999999</v>
      </c>
      <c r="L830" s="10">
        <f t="shared" si="49"/>
        <v>41072.84238425926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 s="5">
        <f t="shared" si="51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48"/>
        <v>42564.593055555553</v>
      </c>
      <c r="L831" s="10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 s="5">
        <f t="shared" si="51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48"/>
        <v>41355.27575231481</v>
      </c>
      <c r="L832" s="10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107.83333333333334</v>
      </c>
      <c r="R832" s="5">
        <f t="shared" si="51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48"/>
        <v>41026.438587962963</v>
      </c>
      <c r="L833" s="10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233.33333333333334</v>
      </c>
      <c r="R833" s="5">
        <f t="shared" si="51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ref="K834:K897" si="52">(((I834/60)/60)/24)+DATE(1970,1,1)+(-5/24)</f>
        <v>40929.134027777778</v>
      </c>
      <c r="L834" s="10">
        <f t="shared" ref="L834:L897" si="53">(((J834/60)/60)/24)+DATE(1970,1,1)+(-5/24)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4">(E834/D834)*100</f>
        <v>100.60706666666665</v>
      </c>
      <c r="R834" s="5">
        <f t="shared" ref="R834:R897" si="55">E834/N834</f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si="52"/>
        <v>41748.669849537036</v>
      </c>
      <c r="L835" s="10">
        <f t="shared" si="53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6">
        <f t="shared" si="54"/>
        <v>101.66666666666666</v>
      </c>
      <c r="R835" s="5">
        <f t="shared" si="55"/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52"/>
        <v>41455.957638888889</v>
      </c>
      <c r="L836" s="10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131.0181818181818</v>
      </c>
      <c r="R836" s="5">
        <f t="shared" si="55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52"/>
        <v>41047.916666666664</v>
      </c>
      <c r="L837" s="10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117.25000000000001</v>
      </c>
      <c r="R837" s="5">
        <f t="shared" si="55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52"/>
        <v>41553.848587962959</v>
      </c>
      <c r="L838" s="10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100.93039999999999</v>
      </c>
      <c r="R838" s="5">
        <f t="shared" si="55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52"/>
        <v>41760.79006944444</v>
      </c>
      <c r="L839" s="10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 s="5">
        <f t="shared" si="55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52"/>
        <v>40925.689641203702</v>
      </c>
      <c r="L840" s="10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 s="5">
        <f t="shared" si="55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52"/>
        <v>41174.555046296293</v>
      </c>
      <c r="L841" s="10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116.61660000000001</v>
      </c>
      <c r="R841" s="5">
        <f t="shared" si="55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52"/>
        <v>42637.018368055556</v>
      </c>
      <c r="L842" s="10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120.4166</v>
      </c>
      <c r="R842" s="5">
        <f t="shared" si="55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52"/>
        <v>41953.672025462954</v>
      </c>
      <c r="L843" s="10">
        <f t="shared" si="53"/>
        <v>41923.63035879629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101.32000000000001</v>
      </c>
      <c r="R843" s="5">
        <f t="shared" si="55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52"/>
        <v>41560.957638888889</v>
      </c>
      <c r="L844" s="10">
        <f t="shared" si="53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 s="5">
        <f t="shared" si="55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52"/>
        <v>42712.124999999993</v>
      </c>
      <c r="L845" s="10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267.13333333333333</v>
      </c>
      <c r="R845" s="5">
        <f t="shared" si="55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52"/>
        <v>41943.999305555553</v>
      </c>
      <c r="L846" s="10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194.13333333333333</v>
      </c>
      <c r="R846" s="5">
        <f t="shared" si="55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52"/>
        <v>42617.957638888889</v>
      </c>
      <c r="L847" s="10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120.3802</v>
      </c>
      <c r="R847" s="5">
        <f t="shared" si="55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52"/>
        <v>41708.375</v>
      </c>
      <c r="L848" s="10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122.00090909090908</v>
      </c>
      <c r="R848" s="5">
        <f t="shared" si="55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52"/>
        <v>42195.590000000004</v>
      </c>
      <c r="L849" s="10">
        <f t="shared" si="53"/>
        <v>42165.590000000004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 s="5">
        <f t="shared" si="55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52"/>
        <v>42108.583715277775</v>
      </c>
      <c r="L850" s="10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 s="5">
        <f t="shared" si="55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52"/>
        <v>42078.898888888885</v>
      </c>
      <c r="L851" s="10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 s="5">
        <f t="shared" si="55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52"/>
        <v>42484.999305555553</v>
      </c>
      <c r="L852" s="10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155.17499999999998</v>
      </c>
      <c r="R852" s="5">
        <f t="shared" si="55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52"/>
        <v>42582.614583333336</v>
      </c>
      <c r="L853" s="10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 s="5">
        <f t="shared" si="55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52"/>
        <v>42667.666666666664</v>
      </c>
      <c r="L854" s="10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104.97142857142859</v>
      </c>
      <c r="R854" s="5">
        <f t="shared" si="55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52"/>
        <v>42051.62394675926</v>
      </c>
      <c r="L855" s="10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 s="5">
        <f t="shared" si="55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52"/>
        <v>42732.004004629627</v>
      </c>
      <c r="L856" s="10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118.2205035971223</v>
      </c>
      <c r="R856" s="5">
        <f t="shared" si="55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52"/>
        <v>42574.916863425926</v>
      </c>
      <c r="L857" s="10">
        <f t="shared" si="53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103.44827586206897</v>
      </c>
      <c r="R857" s="5">
        <f t="shared" si="55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52"/>
        <v>42668.583333333336</v>
      </c>
      <c r="L858" s="10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218.00000000000003</v>
      </c>
      <c r="R858" s="5">
        <f t="shared" si="55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52"/>
        <v>42333.414710648147</v>
      </c>
      <c r="L859" s="10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 s="5">
        <f t="shared" si="55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52"/>
        <v>42109.749305555553</v>
      </c>
      <c r="L860" s="10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144.00583333333333</v>
      </c>
      <c r="R860" s="5">
        <f t="shared" si="55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52"/>
        <v>42158.791666666664</v>
      </c>
      <c r="L861" s="10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104.67500000000001</v>
      </c>
      <c r="R861" s="5">
        <f t="shared" si="55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52"/>
        <v>41600.316122685181</v>
      </c>
      <c r="L862" s="10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18.142857142857142</v>
      </c>
      <c r="R862" s="5">
        <f t="shared" si="55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52"/>
        <v>42629.756990740738</v>
      </c>
      <c r="L863" s="10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2.2444444444444445</v>
      </c>
      <c r="R863" s="5">
        <f t="shared" si="55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52"/>
        <v>41589.388287037036</v>
      </c>
      <c r="L864" s="10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0.33999999999999997</v>
      </c>
      <c r="R864" s="5">
        <f t="shared" si="55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52"/>
        <v>40950.909328703703</v>
      </c>
      <c r="L865" s="10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</v>
      </c>
      <c r="R865" s="5">
        <f t="shared" si="55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52"/>
        <v>41563.207638888889</v>
      </c>
      <c r="L866" s="10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41.53846153846154</v>
      </c>
      <c r="R866" s="5">
        <f t="shared" si="55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52"/>
        <v>41290.564780092594</v>
      </c>
      <c r="L867" s="10">
        <f t="shared" si="53"/>
        <v>41230.564780092594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</v>
      </c>
      <c r="R867" s="5">
        <f t="shared" si="55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52"/>
        <v>42063.423611111109</v>
      </c>
      <c r="L868" s="10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18.285714285714285</v>
      </c>
      <c r="R868" s="5">
        <f t="shared" si="55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52"/>
        <v>40147.999305555553</v>
      </c>
      <c r="L869" s="10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24.02</v>
      </c>
      <c r="R869" s="5">
        <f t="shared" si="55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52"/>
        <v>41645.819421296292</v>
      </c>
      <c r="L870" s="10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0.1111111111111111</v>
      </c>
      <c r="R870" s="5">
        <f t="shared" si="55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52"/>
        <v>41372.595567129625</v>
      </c>
      <c r="L871" s="10">
        <f t="shared" si="53"/>
        <v>41342.637233796297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11.818181818181818</v>
      </c>
      <c r="R871" s="5">
        <f t="shared" si="55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52"/>
        <v>41517.813923611109</v>
      </c>
      <c r="L872" s="10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0.31</v>
      </c>
      <c r="R872" s="5">
        <f t="shared" si="55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52"/>
        <v>41607.39461805555</v>
      </c>
      <c r="L873" s="10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5.416666666666667</v>
      </c>
      <c r="R873" s="5">
        <f t="shared" si="55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52"/>
        <v>40612.617210648146</v>
      </c>
      <c r="L874" s="10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0.8125</v>
      </c>
      <c r="R874" s="5">
        <f t="shared" si="55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52"/>
        <v>41224.000462962962</v>
      </c>
      <c r="L875" s="10">
        <f t="shared" si="53"/>
        <v>41183.958796296298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1.2857142857142856</v>
      </c>
      <c r="R875" s="5">
        <f t="shared" si="55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52"/>
        <v>41398.375393518516</v>
      </c>
      <c r="L876" s="10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24.333333333333336</v>
      </c>
      <c r="R876" s="5">
        <f t="shared" si="55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52"/>
        <v>42268.515405092585</v>
      </c>
      <c r="L877" s="10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5" t="e">
        <f t="shared" si="55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52"/>
        <v>41309.288506944438</v>
      </c>
      <c r="L878" s="10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40.799492385786799</v>
      </c>
      <c r="R878" s="5">
        <f t="shared" si="55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52"/>
        <v>41627.580555555556</v>
      </c>
      <c r="L879" s="10">
        <f t="shared" si="53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 s="5">
        <f t="shared" si="55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52"/>
        <v>40535.024583333332</v>
      </c>
      <c r="L880" s="10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</v>
      </c>
      <c r="R880" s="5">
        <f t="shared" si="55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52"/>
        <v>41058.621585648143</v>
      </c>
      <c r="L881" s="10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30.666666666666664</v>
      </c>
      <c r="R881" s="5">
        <f t="shared" si="55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52"/>
        <v>41212.112708333334</v>
      </c>
      <c r="L882" s="10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</v>
      </c>
      <c r="R882" s="5">
        <f t="shared" si="55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52"/>
        <v>40922.042662037034</v>
      </c>
      <c r="L883" s="10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</v>
      </c>
      <c r="R883" s="5">
        <f t="shared" si="55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52"/>
        <v>40792.652199074073</v>
      </c>
      <c r="L884" s="10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20.133333333333333</v>
      </c>
      <c r="R884" s="5">
        <f t="shared" si="55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52"/>
        <v>42431.727256944439</v>
      </c>
      <c r="L885" s="10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 s="5">
        <f t="shared" si="55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52"/>
        <v>41040.896527777775</v>
      </c>
      <c r="L886" s="10">
        <f t="shared" si="53"/>
        <v>40981.594282407401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</v>
      </c>
      <c r="R886" s="5">
        <f t="shared" si="55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52"/>
        <v>42734.732766203706</v>
      </c>
      <c r="L887" s="10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 s="5">
        <f t="shared" si="55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52"/>
        <v>42628.662187499998</v>
      </c>
      <c r="L888" s="10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 s="5">
        <f t="shared" si="55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52"/>
        <v>41056.75063657407</v>
      </c>
      <c r="L889" s="10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5" t="e">
        <f t="shared" si="55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52"/>
        <v>40787.041666666664</v>
      </c>
      <c r="L890" s="10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7.1999999999999993</v>
      </c>
      <c r="R890" s="5">
        <f t="shared" si="55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52"/>
        <v>41917.575729166667</v>
      </c>
      <c r="L891" s="10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9.4412800000000008</v>
      </c>
      <c r="R891" s="5">
        <f t="shared" si="55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52"/>
        <v>41599.532164351847</v>
      </c>
      <c r="L892" s="10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4.1666666666666661</v>
      </c>
      <c r="R892" s="5">
        <f t="shared" si="55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52"/>
        <v>41871.823263888888</v>
      </c>
      <c r="L893" s="10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</v>
      </c>
      <c r="R893" s="5">
        <f t="shared" si="55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52"/>
        <v>40390.958333333328</v>
      </c>
      <c r="L894" s="10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 s="5">
        <f t="shared" si="55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52"/>
        <v>42095.647719907407</v>
      </c>
      <c r="L895" s="10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10</v>
      </c>
      <c r="R895" s="5">
        <f t="shared" si="55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52"/>
        <v>42526.773263888892</v>
      </c>
      <c r="L896" s="10">
        <f t="shared" si="53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 s="5">
        <f t="shared" si="55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52"/>
        <v>40475.919317129628</v>
      </c>
      <c r="L897" s="10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</v>
      </c>
      <c r="R897" s="5">
        <f t="shared" si="55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ref="K898:K961" si="56">(((I898/60)/60)/24)+DATE(1970,1,1)+(-5/24)</f>
        <v>42243.958333333336</v>
      </c>
      <c r="L898" s="10">
        <f t="shared" ref="L898:L961" si="57">(((J898/60)/60)/24)+DATE(1970,1,1)+(-5/24)</f>
        <v>42218.664652777778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8">(E898/D898)*100</f>
        <v>40</v>
      </c>
      <c r="R898" s="5">
        <f t="shared" ref="R898:R961" si="59">E898/N898</f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si="56"/>
        <v>41241.52208333333</v>
      </c>
      <c r="L899" s="10">
        <f t="shared" si="57"/>
        <v>41211.480416666665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si="58"/>
        <v>0</v>
      </c>
      <c r="R899" s="5" t="e">
        <f t="shared" si="59"/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56"/>
        <v>40923.549884259257</v>
      </c>
      <c r="L900" s="10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2.8000000000000003</v>
      </c>
      <c r="R900" s="5">
        <f t="shared" si="59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56"/>
        <v>40690.890763888885</v>
      </c>
      <c r="L901" s="10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37.333333333333336</v>
      </c>
      <c r="R901" s="5">
        <f t="shared" si="59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56"/>
        <v>42459.599560185183</v>
      </c>
      <c r="L902" s="10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0.42</v>
      </c>
      <c r="R902" s="5">
        <f t="shared" si="59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56"/>
        <v>40337.59097222222</v>
      </c>
      <c r="L903" s="10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5" t="e">
        <f t="shared" si="59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56"/>
        <v>41881.4375</v>
      </c>
      <c r="L904" s="10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</v>
      </c>
      <c r="R904" s="5">
        <f t="shared" si="59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56"/>
        <v>41174.892361111109</v>
      </c>
      <c r="L905" s="10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</v>
      </c>
      <c r="R905" s="5">
        <f t="shared" si="59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56"/>
        <v>42371.87195601852</v>
      </c>
      <c r="L906" s="10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0.30199999999999999</v>
      </c>
      <c r="R906" s="5">
        <f t="shared" si="59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56"/>
        <v>40567.031550925924</v>
      </c>
      <c r="L907" s="10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</v>
      </c>
      <c r="R907" s="5">
        <f t="shared" si="59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56"/>
        <v>41710.939699074072</v>
      </c>
      <c r="L908" s="10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5" t="e">
        <f t="shared" si="59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56"/>
        <v>40796.9840625</v>
      </c>
      <c r="L909" s="10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5" t="e">
        <f t="shared" si="59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56"/>
        <v>40385.999305555553</v>
      </c>
      <c r="L910" s="10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5" t="e">
        <f t="shared" si="59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56"/>
        <v>41112.958333333328</v>
      </c>
      <c r="L911" s="10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</v>
      </c>
      <c r="R911" s="5">
        <f t="shared" si="59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56"/>
        <v>42797.337025462963</v>
      </c>
      <c r="L912" s="10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22.363636363636363</v>
      </c>
      <c r="R912" s="5">
        <f t="shared" si="59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56"/>
        <v>41662.796817129631</v>
      </c>
      <c r="L913" s="10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5" t="e">
        <f t="shared" si="59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56"/>
        <v>41253.942673611105</v>
      </c>
      <c r="L914" s="10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0.85714285714285721</v>
      </c>
      <c r="R914" s="5">
        <f t="shared" si="59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56"/>
        <v>41033.930775462963</v>
      </c>
      <c r="L915" s="10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6.6066666666666665</v>
      </c>
      <c r="R915" s="5">
        <f t="shared" si="59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56"/>
        <v>41146.554942129631</v>
      </c>
      <c r="L916" s="10">
        <f t="shared" si="57"/>
        <v>41116.554942129631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5" t="e">
        <f t="shared" si="59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56"/>
        <v>40968.999305555553</v>
      </c>
      <c r="L917" s="10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5.7692307692307692</v>
      </c>
      <c r="R917" s="5">
        <f t="shared" si="59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56"/>
        <v>40473</v>
      </c>
      <c r="L918" s="10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5" t="e">
        <f t="shared" si="59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56"/>
        <v>41833.895833333328</v>
      </c>
      <c r="L919" s="10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</v>
      </c>
      <c r="R919" s="5">
        <f t="shared" si="59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56"/>
        <v>41974.749548611107</v>
      </c>
      <c r="L920" s="10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</v>
      </c>
      <c r="R920" s="5">
        <f t="shared" si="59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56"/>
        <v>41262.433391203704</v>
      </c>
      <c r="L921" s="10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</v>
      </c>
      <c r="R921" s="5">
        <f t="shared" si="59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56"/>
        <v>41592.504884259259</v>
      </c>
      <c r="L922" s="10">
        <f t="shared" si="57"/>
        <v>41562.463217592594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5" t="e">
        <f t="shared" si="59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56"/>
        <v>40889.004351851851</v>
      </c>
      <c r="L923" s="10">
        <f t="shared" si="57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</v>
      </c>
      <c r="R923" s="5">
        <f t="shared" si="59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56"/>
        <v>41913.32167824074</v>
      </c>
      <c r="L924" s="10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21.037037037037038</v>
      </c>
      <c r="R924" s="5">
        <f t="shared" si="59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56"/>
        <v>41964.793090277781</v>
      </c>
      <c r="L925" s="10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2.1999999999999997</v>
      </c>
      <c r="R925" s="5">
        <f t="shared" si="59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56"/>
        <v>41318.734594907408</v>
      </c>
      <c r="L926" s="10">
        <f t="shared" si="57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10.9</v>
      </c>
      <c r="R926" s="5">
        <f t="shared" si="59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56"/>
        <v>41605.71424768518</v>
      </c>
      <c r="L927" s="10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2.666666666666667</v>
      </c>
      <c r="R927" s="5">
        <f t="shared" si="59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56"/>
        <v>40367.736111111109</v>
      </c>
      <c r="L928" s="10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5" t="e">
        <f t="shared" si="59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56"/>
        <v>41043.614525462959</v>
      </c>
      <c r="L929" s="10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5" t="e">
        <f t="shared" si="59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56"/>
        <v>41230.791666666664</v>
      </c>
      <c r="L930" s="10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10.86206896551724</v>
      </c>
      <c r="R930" s="5">
        <f t="shared" si="59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56"/>
        <v>41007.988067129627</v>
      </c>
      <c r="L931" s="10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5" t="e">
        <f t="shared" si="59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56"/>
        <v>40354.688888888886</v>
      </c>
      <c r="L932" s="10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38.333333333333336</v>
      </c>
      <c r="R932" s="5">
        <f t="shared" si="59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56"/>
        <v>41714.708333333328</v>
      </c>
      <c r="L933" s="10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6.5500000000000007</v>
      </c>
      <c r="R933" s="5">
        <f t="shared" si="59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56"/>
        <v>41355.719270833331</v>
      </c>
      <c r="L934" s="10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14.536842105263158</v>
      </c>
      <c r="R934" s="5">
        <f t="shared" si="59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56"/>
        <v>41770.960752314815</v>
      </c>
      <c r="L935" s="10">
        <f t="shared" si="57"/>
        <v>41710.960752314815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</v>
      </c>
      <c r="R935" s="5">
        <f t="shared" si="59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56"/>
        <v>41763.041666666664</v>
      </c>
      <c r="L936" s="10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</v>
      </c>
      <c r="R936" s="5">
        <f t="shared" si="59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56"/>
        <v>42398.125335648147</v>
      </c>
      <c r="L937" s="10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1.4285714285714286</v>
      </c>
      <c r="R937" s="5">
        <f t="shared" si="59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56"/>
        <v>40926.625</v>
      </c>
      <c r="L938" s="10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5" t="e">
        <f t="shared" si="59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56"/>
        <v>41581.63144675926</v>
      </c>
      <c r="L939" s="10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1.1428571428571428</v>
      </c>
      <c r="R939" s="5">
        <f t="shared" si="59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56"/>
        <v>41154.27138888889</v>
      </c>
      <c r="L940" s="10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0.35714285714285715</v>
      </c>
      <c r="R940" s="5">
        <f t="shared" si="59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56"/>
        <v>41455.623611111107</v>
      </c>
      <c r="L941" s="10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1.4545454545454546</v>
      </c>
      <c r="R941" s="5">
        <f t="shared" si="59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56"/>
        <v>42226.800069444442</v>
      </c>
      <c r="L942" s="10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17.155555555555555</v>
      </c>
      <c r="R942" s="5">
        <f t="shared" si="59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56"/>
        <v>42775.888252314813</v>
      </c>
      <c r="L943" s="10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</v>
      </c>
      <c r="R943" s="5">
        <f t="shared" si="59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56"/>
        <v>42418.634953703695</v>
      </c>
      <c r="L944" s="10">
        <f t="shared" si="57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8.9066666666666663</v>
      </c>
      <c r="R944" s="5">
        <f t="shared" si="59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56"/>
        <v>42703.501215277771</v>
      </c>
      <c r="L945" s="10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9.6333333333333346</v>
      </c>
      <c r="R945" s="5">
        <f t="shared" si="59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56"/>
        <v>42478.374999999993</v>
      </c>
      <c r="L946" s="10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13.325999999999999</v>
      </c>
      <c r="R946" s="5">
        <f t="shared" si="59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56"/>
        <v>42784.790972222218</v>
      </c>
      <c r="L947" s="10">
        <f t="shared" si="57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</v>
      </c>
      <c r="R947" s="5">
        <f t="shared" si="59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56"/>
        <v>42622.542222222219</v>
      </c>
      <c r="L948" s="10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1.9066666666666665</v>
      </c>
      <c r="R948" s="5">
        <f t="shared" si="59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56"/>
        <v>42551.57298611111</v>
      </c>
      <c r="L949" s="10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5" t="e">
        <f t="shared" si="59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56"/>
        <v>42441.619953703703</v>
      </c>
      <c r="L950" s="10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 s="5">
        <f t="shared" si="59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56"/>
        <v>42420.835370370369</v>
      </c>
      <c r="L951" s="10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</v>
      </c>
      <c r="R951" s="5">
        <f t="shared" si="59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56"/>
        <v>42386.54237268518</v>
      </c>
      <c r="L952" s="10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 s="5">
        <f t="shared" si="59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56"/>
        <v>42525.44527777777</v>
      </c>
      <c r="L953" s="10">
        <f t="shared" si="57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 s="5">
        <f t="shared" si="59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56"/>
        <v>42692.446898148148</v>
      </c>
      <c r="L954" s="10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39.942857142857143</v>
      </c>
      <c r="R954" s="5">
        <f t="shared" si="59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56"/>
        <v>42028.956006944441</v>
      </c>
      <c r="L955" s="10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0.84</v>
      </c>
      <c r="R955" s="5">
        <f t="shared" si="59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56"/>
        <v>42236.625451388885</v>
      </c>
      <c r="L956" s="10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43.406666666666666</v>
      </c>
      <c r="R956" s="5">
        <f t="shared" si="59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56"/>
        <v>42626.086805555555</v>
      </c>
      <c r="L957" s="10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5.6613333333333333</v>
      </c>
      <c r="R957" s="5">
        <f t="shared" si="59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56"/>
        <v>42120.663877314808</v>
      </c>
      <c r="L958" s="10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1.722</v>
      </c>
      <c r="R958" s="5">
        <f t="shared" si="59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56"/>
        <v>42691.385798611103</v>
      </c>
      <c r="L959" s="10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1.9416666666666664</v>
      </c>
      <c r="R959" s="5">
        <f t="shared" si="59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56"/>
        <v>42103.999305555553</v>
      </c>
      <c r="L960" s="10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11.328275684711327</v>
      </c>
      <c r="R960" s="5">
        <f t="shared" si="59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56"/>
        <v>42022.96603009259</v>
      </c>
      <c r="L961" s="10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38.86</v>
      </c>
      <c r="R961" s="5">
        <f t="shared" si="59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ref="K962:K1025" si="60">(((I962/60)/60)/24)+DATE(1970,1,1)+(-5/24)</f>
        <v>42808.376793981479</v>
      </c>
      <c r="L962" s="10">
        <f t="shared" ref="L962:L1025" si="61">(((J962/60)/60)/24)+DATE(1970,1,1)+(-5/24)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2">(E962/D962)*100</f>
        <v>46.100628930817614</v>
      </c>
      <c r="R962" s="5">
        <f t="shared" ref="R962:R1025" si="63">E962/N962</f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si="60"/>
        <v>42786.583333333336</v>
      </c>
      <c r="L963" s="10">
        <f t="shared" si="61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6">
        <f t="shared" si="62"/>
        <v>42.188421052631583</v>
      </c>
      <c r="R963" s="5">
        <f t="shared" si="63"/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60"/>
        <v>42411.504085648143</v>
      </c>
      <c r="L964" s="10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</v>
      </c>
      <c r="R964" s="5">
        <f t="shared" si="63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60"/>
        <v>42660.427303240744</v>
      </c>
      <c r="L965" s="10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</v>
      </c>
      <c r="R965" s="5">
        <f t="shared" si="63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60"/>
        <v>42248.420358796291</v>
      </c>
      <c r="L966" s="10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0.79909090909090907</v>
      </c>
      <c r="R966" s="5">
        <f t="shared" si="63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60"/>
        <v>42668.957638888889</v>
      </c>
      <c r="L967" s="10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1.1919999999999999</v>
      </c>
      <c r="R967" s="5">
        <f t="shared" si="63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60"/>
        <v>42649.427453703705</v>
      </c>
      <c r="L968" s="10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14.799999999999999</v>
      </c>
      <c r="R968" s="5">
        <f t="shared" si="63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60"/>
        <v>42482.004328703704</v>
      </c>
      <c r="L969" s="10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17.810000000000002</v>
      </c>
      <c r="R969" s="5">
        <f t="shared" si="63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60"/>
        <v>41866.639282407406</v>
      </c>
      <c r="L970" s="10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</v>
      </c>
      <c r="R970" s="5">
        <f t="shared" si="63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60"/>
        <v>42775.094988425924</v>
      </c>
      <c r="L971" s="10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46.666666666666664</v>
      </c>
      <c r="R971" s="5">
        <f t="shared" si="63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60"/>
        <v>42757.999305555553</v>
      </c>
      <c r="L972" s="10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 s="5">
        <f t="shared" si="63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60"/>
        <v>42156.500694444439</v>
      </c>
      <c r="L973" s="10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0.22599999999999998</v>
      </c>
      <c r="R973" s="5">
        <f t="shared" si="63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60"/>
        <v>41886.082638888889</v>
      </c>
      <c r="L974" s="10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34.625</v>
      </c>
      <c r="R974" s="5">
        <f t="shared" si="63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60"/>
        <v>42316.848298611112</v>
      </c>
      <c r="L975" s="10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2.0549999999999997</v>
      </c>
      <c r="R975" s="5">
        <f t="shared" si="63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60"/>
        <v>42454.499490740738</v>
      </c>
      <c r="L976" s="10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0.55999999999999994</v>
      </c>
      <c r="R976" s="5">
        <f t="shared" si="63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60"/>
        <v>42549.488252314812</v>
      </c>
      <c r="L977" s="10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2.6069999999999998</v>
      </c>
      <c r="R977" s="5">
        <f t="shared" si="63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60"/>
        <v>42229.850659722222</v>
      </c>
      <c r="L978" s="10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</v>
      </c>
      <c r="R978" s="5">
        <f t="shared" si="63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60"/>
        <v>42421.733761574076</v>
      </c>
      <c r="L979" s="10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33.666666666666664</v>
      </c>
      <c r="R979" s="5">
        <f t="shared" si="63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60"/>
        <v>42425.100706018515</v>
      </c>
      <c r="L980" s="10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56.263267182990241</v>
      </c>
      <c r="R980" s="5">
        <f t="shared" si="63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60"/>
        <v>42541.582638888889</v>
      </c>
      <c r="L981" s="10">
        <f t="shared" si="61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82.817599999999999</v>
      </c>
      <c r="R981" s="5">
        <f t="shared" si="63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60"/>
        <v>41973.737523148149</v>
      </c>
      <c r="L982" s="10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14.860000000000001</v>
      </c>
      <c r="R982" s="5">
        <f t="shared" si="63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60"/>
        <v>41860.738680555551</v>
      </c>
      <c r="L983" s="10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1.2375123751237513E-2</v>
      </c>
      <c r="R983" s="5">
        <f t="shared" si="63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60"/>
        <v>42645.544976851852</v>
      </c>
      <c r="L984" s="10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1.7142857142857144E-2</v>
      </c>
      <c r="R984" s="5">
        <f t="shared" si="63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60"/>
        <v>42605.662499999999</v>
      </c>
      <c r="L985" s="10">
        <f t="shared" si="61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29.506136117214709</v>
      </c>
      <c r="R985" s="5">
        <f t="shared" si="63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60"/>
        <v>42090.865833333337</v>
      </c>
      <c r="L986" s="10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</v>
      </c>
      <c r="R986" s="5">
        <f t="shared" si="63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60"/>
        <v>42369.749999999993</v>
      </c>
      <c r="L987" s="10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6.293333333333333</v>
      </c>
      <c r="R987" s="5">
        <f t="shared" si="63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60"/>
        <v>42378.791666666664</v>
      </c>
      <c r="L988" s="10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12.75</v>
      </c>
      <c r="R988" s="5">
        <f t="shared" si="63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60"/>
        <v>41813.086226851847</v>
      </c>
      <c r="L989" s="10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13.22</v>
      </c>
      <c r="R989" s="5">
        <f t="shared" si="63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60"/>
        <v>42644.148437499993</v>
      </c>
      <c r="L990" s="10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5" t="e">
        <f t="shared" si="63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60"/>
        <v>42641.725636574069</v>
      </c>
      <c r="L991" s="10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16.77</v>
      </c>
      <c r="R991" s="5">
        <f t="shared" si="63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60"/>
        <v>41885.575972222221</v>
      </c>
      <c r="L992" s="10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0.104</v>
      </c>
      <c r="R992" s="5">
        <f t="shared" si="63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60"/>
        <v>42563.57708333333</v>
      </c>
      <c r="L993" s="10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</v>
      </c>
      <c r="R993" s="5">
        <f t="shared" si="63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60"/>
        <v>42497.674988425926</v>
      </c>
      <c r="L994" s="10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0.46699999999999997</v>
      </c>
      <c r="R994" s="5">
        <f t="shared" si="63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60"/>
        <v>42685.999999999993</v>
      </c>
      <c r="L995" s="10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25.087142857142858</v>
      </c>
      <c r="R995" s="5">
        <f t="shared" si="63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60"/>
        <v>41973.749305555553</v>
      </c>
      <c r="L996" s="10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2.3345000000000002</v>
      </c>
      <c r="R996" s="5">
        <f t="shared" si="63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60"/>
        <v>41972.458333333336</v>
      </c>
      <c r="L997" s="10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 s="5">
        <f t="shared" si="63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60"/>
        <v>41847.435416666667</v>
      </c>
      <c r="L998" s="10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</v>
      </c>
      <c r="R998" s="5">
        <f t="shared" si="63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60"/>
        <v>41970.936307870368</v>
      </c>
      <c r="L999" s="10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</v>
      </c>
      <c r="R999" s="5">
        <f t="shared" si="63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60"/>
        <v>42327.002326388887</v>
      </c>
      <c r="L1000" s="10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58.558333333333337</v>
      </c>
      <c r="R1000" s="5">
        <f t="shared" si="63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60"/>
        <v>41956.126388888886</v>
      </c>
      <c r="L1001" s="10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7.7886666666666677</v>
      </c>
      <c r="R1001" s="5">
        <f t="shared" si="63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60"/>
        <v>42808.80972222222</v>
      </c>
      <c r="L1002" s="10">
        <f t="shared" si="61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2.2157147647256061</v>
      </c>
      <c r="R1002" s="5">
        <f t="shared" si="63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60"/>
        <v>42765.511724537035</v>
      </c>
      <c r="L1003" s="10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 s="5">
        <f t="shared" si="63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60"/>
        <v>42355.040972222218</v>
      </c>
      <c r="L1004" s="10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29.6029602960296</v>
      </c>
      <c r="R1004" s="5">
        <f t="shared" si="63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60"/>
        <v>42810.459039351852</v>
      </c>
      <c r="L1005" s="10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16.055</v>
      </c>
      <c r="R1005" s="5">
        <f t="shared" si="63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60"/>
        <v>42418.5003125</v>
      </c>
      <c r="L1006" s="10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82.207999999999998</v>
      </c>
      <c r="R1006" s="5">
        <f t="shared" si="63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60"/>
        <v>42307.416469907403</v>
      </c>
      <c r="L1007" s="10">
        <f t="shared" si="61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75.051000000000002</v>
      </c>
      <c r="R1007" s="5">
        <f t="shared" si="63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60"/>
        <v>41985.09097222222</v>
      </c>
      <c r="L1008" s="10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5.8500000000000005</v>
      </c>
      <c r="R1008" s="5">
        <f t="shared" si="63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60"/>
        <v>42718.416932870365</v>
      </c>
      <c r="L1009" s="10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</v>
      </c>
      <c r="R1009" s="5">
        <f t="shared" si="63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60"/>
        <v>42732.600868055553</v>
      </c>
      <c r="L1010" s="10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0.26737967914438499</v>
      </c>
      <c r="R1010" s="5">
        <f t="shared" si="63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60"/>
        <v>42540.396365740737</v>
      </c>
      <c r="L1011" s="10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13.13</v>
      </c>
      <c r="R1011" s="5">
        <f t="shared" si="63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60"/>
        <v>42617.915972222218</v>
      </c>
      <c r="L1012" s="10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0.19088937093275488</v>
      </c>
      <c r="R1012" s="5">
        <f t="shared" si="63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60"/>
        <v>41991.689756944441</v>
      </c>
      <c r="L1013" s="10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0.375</v>
      </c>
      <c r="R1013" s="5">
        <f t="shared" si="63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60"/>
        <v>42759.232083333329</v>
      </c>
      <c r="L1014" s="10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21535.021000000001</v>
      </c>
      <c r="R1014" s="5">
        <f t="shared" si="63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60"/>
        <v>42367.624999999993</v>
      </c>
      <c r="L1015" s="10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34.527999999999999</v>
      </c>
      <c r="R1015" s="5">
        <f t="shared" si="63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60"/>
        <v>42004.79415509259</v>
      </c>
      <c r="L1016" s="10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30.599999999999998</v>
      </c>
      <c r="R1016" s="5">
        <f t="shared" si="63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60"/>
        <v>42333.711747685178</v>
      </c>
      <c r="L1017" s="10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2.666666666666667</v>
      </c>
      <c r="R1017" s="5">
        <f t="shared" si="63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60"/>
        <v>42466.857129629621</v>
      </c>
      <c r="L1018" s="10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</v>
      </c>
      <c r="R1018" s="5">
        <f t="shared" si="63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60"/>
        <v>42329.508506944439</v>
      </c>
      <c r="L1019" s="10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22.878799999999998</v>
      </c>
      <c r="R1019" s="5">
        <f t="shared" si="63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60"/>
        <v>42565.283946759257</v>
      </c>
      <c r="L1020" s="10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</v>
      </c>
      <c r="R1020" s="5">
        <f t="shared" si="63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60"/>
        <v>42039.765613425923</v>
      </c>
      <c r="L1021" s="10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47.333333333333336</v>
      </c>
      <c r="R1021" s="5">
        <f t="shared" si="63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60"/>
        <v>42156.824305555558</v>
      </c>
      <c r="L1022" s="10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205.54838709677421</v>
      </c>
      <c r="R1022" s="5">
        <f t="shared" si="63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60"/>
        <v>42293.958333333336</v>
      </c>
      <c r="L1023" s="10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351.80366666666669</v>
      </c>
      <c r="R1023" s="5">
        <f t="shared" si="63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60"/>
        <v>42141.438391203708</v>
      </c>
      <c r="L1024" s="10">
        <f t="shared" si="61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 s="5">
        <f t="shared" si="63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60"/>
        <v>42175.711354166669</v>
      </c>
      <c r="L1025" s="10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 s="5">
        <f t="shared" si="63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ref="K1026:K1089" si="64">(((I1026/60)/60)/24)+DATE(1970,1,1)+(-5/24)</f>
        <v>42400.372256944444</v>
      </c>
      <c r="L1026" s="10">
        <f t="shared" ref="L1026:L1089" si="65">(((J1026/60)/60)/24)+DATE(1970,1,1)+(-5/24)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6">(E1026/D1026)*100</f>
        <v>118.63774999999998</v>
      </c>
      <c r="R1026" s="5">
        <f t="shared" ref="R1026:R1089" si="67">E1026/N1026</f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si="64"/>
        <v>42079.583761574067</v>
      </c>
      <c r="L1027" s="10">
        <f t="shared" si="65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6"/>
        <v>109.92831428571431</v>
      </c>
      <c r="R1027" s="5">
        <f t="shared" si="67"/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64"/>
        <v>42460.157592592594</v>
      </c>
      <c r="L1028" s="10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100.00828571428571</v>
      </c>
      <c r="R1028" s="5">
        <f t="shared" si="67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64"/>
        <v>41934.825775462959</v>
      </c>
      <c r="L1029" s="10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103.09292094387415</v>
      </c>
      <c r="R1029" s="5">
        <f t="shared" si="67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64"/>
        <v>42800.624999999993</v>
      </c>
      <c r="L1030" s="10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117.27000000000001</v>
      </c>
      <c r="R1030" s="5">
        <f t="shared" si="67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64"/>
        <v>42098.707638888889</v>
      </c>
      <c r="L1031" s="10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111.75999999999999</v>
      </c>
      <c r="R1031" s="5">
        <f t="shared" si="67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64"/>
        <v>42625.274872685179</v>
      </c>
      <c r="L1032" s="10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342.09999999999997</v>
      </c>
      <c r="R1032" s="5">
        <f t="shared" si="67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64"/>
        <v>42354.555671296293</v>
      </c>
      <c r="L1033" s="10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 s="5">
        <f t="shared" si="67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64"/>
        <v>42544.458622685182</v>
      </c>
      <c r="L1034" s="10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108.49703703703703</v>
      </c>
      <c r="R1034" s="5">
        <f t="shared" si="67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64"/>
        <v>42716.524074074077</v>
      </c>
      <c r="L1035" s="10">
        <f t="shared" si="65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102.86144578313252</v>
      </c>
      <c r="R1035" s="5">
        <f t="shared" si="67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64"/>
        <v>42586.957638888889</v>
      </c>
      <c r="L1036" s="10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130.0018</v>
      </c>
      <c r="R1036" s="5">
        <f t="shared" si="67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64"/>
        <v>42046.43310185185</v>
      </c>
      <c r="L1037" s="10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107.65217391304347</v>
      </c>
      <c r="R1037" s="5">
        <f t="shared" si="67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64"/>
        <v>41281.125</v>
      </c>
      <c r="L1038" s="10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112.36044444444444</v>
      </c>
      <c r="R1038" s="5">
        <f t="shared" si="67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64"/>
        <v>42141.999999999993</v>
      </c>
      <c r="L1039" s="10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 s="5">
        <f t="shared" si="67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64"/>
        <v>42447.981747685182</v>
      </c>
      <c r="L1040" s="10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145.33333333333334</v>
      </c>
      <c r="R1040" s="5">
        <f t="shared" si="67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64"/>
        <v>42717.124305555553</v>
      </c>
      <c r="L1041" s="10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 s="5">
        <f t="shared" si="67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64"/>
        <v>42609.500104166662</v>
      </c>
      <c r="L1042" s="10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0.29411764705882354</v>
      </c>
      <c r="R1042" s="5">
        <f t="shared" si="67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64"/>
        <v>41850.851759259262</v>
      </c>
      <c r="L1043" s="10">
        <f t="shared" si="65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5" t="e">
        <f t="shared" si="67"/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64"/>
        <v>41894.208333333328</v>
      </c>
      <c r="L1044" s="10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</v>
      </c>
      <c r="R1044" s="5">
        <f t="shared" si="67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64"/>
        <v>42144.044618055552</v>
      </c>
      <c r="L1045" s="10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8.5370000000000008</v>
      </c>
      <c r="R1045" s="5">
        <f t="shared" si="67"/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64"/>
        <v>42068.643749999996</v>
      </c>
      <c r="L1046" s="10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8.5714285714285715E-2</v>
      </c>
      <c r="R1046" s="5">
        <f t="shared" si="67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64"/>
        <v>41874.666087962964</v>
      </c>
      <c r="L1047" s="10">
        <f t="shared" si="65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2.6599999999999997</v>
      </c>
      <c r="R1047" s="5">
        <f t="shared" si="67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64"/>
        <v>42364.643055555549</v>
      </c>
      <c r="L1048" s="10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5" t="e">
        <f t="shared" si="67"/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64"/>
        <v>41948.65179398148</v>
      </c>
      <c r="L1049" s="10">
        <f t="shared" si="65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0.05</v>
      </c>
      <c r="R1049" s="5">
        <f t="shared" si="67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64"/>
        <v>42637.844780092586</v>
      </c>
      <c r="L1050" s="10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</v>
      </c>
      <c r="R1050" s="5">
        <f t="shared" si="67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64"/>
        <v>42412.222743055558</v>
      </c>
      <c r="L1051" s="10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5" t="e">
        <f t="shared" si="67"/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64"/>
        <v>42261.588854166665</v>
      </c>
      <c r="L1052" s="10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5" t="e">
        <f t="shared" si="67"/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64"/>
        <v>41877.805844907409</v>
      </c>
      <c r="L1053" s="10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5" t="e">
        <f t="shared" si="67"/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64"/>
        <v>42527.631249999999</v>
      </c>
      <c r="L1054" s="10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5" t="e">
        <f t="shared" si="67"/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64"/>
        <v>42799.964490740742</v>
      </c>
      <c r="L1055" s="10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</v>
      </c>
      <c r="R1055" s="5">
        <f t="shared" si="67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64"/>
        <v>41861.708333333328</v>
      </c>
      <c r="L1056" s="10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5" t="e">
        <f t="shared" si="67"/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64"/>
        <v>42436.784085648142</v>
      </c>
      <c r="L1057" s="10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5" t="e">
        <f t="shared" si="67"/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64"/>
        <v>42118.469641203708</v>
      </c>
      <c r="L1058" s="10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5" t="e">
        <f t="shared" si="67"/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64"/>
        <v>42708.704664351848</v>
      </c>
      <c r="L1059" s="10">
        <f t="shared" si="65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5" t="e">
        <f t="shared" si="67"/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64"/>
        <v>42088.791666666664</v>
      </c>
      <c r="L1060" s="10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5" t="e">
        <f t="shared" si="67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64"/>
        <v>42076.54</v>
      </c>
      <c r="L1061" s="10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5" t="e">
        <f t="shared" si="67"/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64"/>
        <v>42109.704780092587</v>
      </c>
      <c r="L1062" s="10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</v>
      </c>
      <c r="R1062" s="5">
        <f t="shared" si="67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64"/>
        <v>42491.833333333336</v>
      </c>
      <c r="L1063" s="10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5" t="e">
        <f t="shared" si="67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64"/>
        <v>42563.598854166667</v>
      </c>
      <c r="L1064" s="10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95.477386934673376</v>
      </c>
      <c r="R1064" s="5">
        <f t="shared" si="67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64"/>
        <v>42612.822476851848</v>
      </c>
      <c r="L1065" s="10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5" t="e">
        <f t="shared" si="67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64"/>
        <v>41462.019710648143</v>
      </c>
      <c r="L1066" s="10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</v>
      </c>
      <c r="R1066" s="5">
        <f t="shared" si="67"/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64"/>
        <v>41689.172708333332</v>
      </c>
      <c r="L1067" s="10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</v>
      </c>
      <c r="R1067" s="5">
        <f t="shared" si="67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64"/>
        <v>41490.754421296297</v>
      </c>
      <c r="L1068" s="10">
        <f t="shared" si="65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</v>
      </c>
      <c r="R1068" s="5">
        <f t="shared" si="67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64"/>
        <v>41629.647349537037</v>
      </c>
      <c r="L1069" s="10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 s="5">
        <f t="shared" si="67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64"/>
        <v>42470.121111111112</v>
      </c>
      <c r="L1070" s="10">
        <f t="shared" si="65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0.15</v>
      </c>
      <c r="R1070" s="5">
        <f t="shared" si="67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64"/>
        <v>41604.06318287037</v>
      </c>
      <c r="L1071" s="10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38.636363636363633</v>
      </c>
      <c r="R1071" s="5">
        <f t="shared" si="67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64"/>
        <v>41182.803495370368</v>
      </c>
      <c r="L1072" s="10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0.70000000000000007</v>
      </c>
      <c r="R1072" s="5">
        <f t="shared" si="67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64"/>
        <v>42325.586724537039</v>
      </c>
      <c r="L1073" s="10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5" t="e">
        <f t="shared" si="67"/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64"/>
        <v>41675.623807870368</v>
      </c>
      <c r="L1074" s="10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6.8000000000000005E-2</v>
      </c>
      <c r="R1074" s="5">
        <f t="shared" si="67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64"/>
        <v>40832.756261574068</v>
      </c>
      <c r="L1075" s="10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1.3333333333333335</v>
      </c>
      <c r="R1075" s="5">
        <f t="shared" si="67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64"/>
        <v>41642.964641203704</v>
      </c>
      <c r="L1076" s="10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6.3092592592592585</v>
      </c>
      <c r="R1076" s="5">
        <f t="shared" si="67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64"/>
        <v>41035.695787037032</v>
      </c>
      <c r="L1077" s="10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</v>
      </c>
      <c r="R1077" s="5">
        <f t="shared" si="67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64"/>
        <v>41893.169560185182</v>
      </c>
      <c r="L1078" s="10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62.765333333333331</v>
      </c>
      <c r="R1078" s="5">
        <f t="shared" si="67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64"/>
        <v>42382.958460648144</v>
      </c>
      <c r="L1079" s="10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29.376000000000001</v>
      </c>
      <c r="R1079" s="5">
        <f t="shared" si="67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64"/>
        <v>40745.987511574072</v>
      </c>
      <c r="L1080" s="10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7.5</v>
      </c>
      <c r="R1080" s="5">
        <f t="shared" si="67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64"/>
        <v>42504.35805555556</v>
      </c>
      <c r="L1081" s="10">
        <f t="shared" si="65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2.6076923076923078</v>
      </c>
      <c r="R1081" s="5">
        <f t="shared" si="67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64"/>
        <v>41769.929780092592</v>
      </c>
      <c r="L1082" s="10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9.1050000000000004</v>
      </c>
      <c r="R1082" s="5">
        <f t="shared" si="67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64"/>
        <v>42032.718657407408</v>
      </c>
      <c r="L1083" s="10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1.7647058823529412E-2</v>
      </c>
      <c r="R1083" s="5">
        <f t="shared" si="67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64"/>
        <v>41131.697777777779</v>
      </c>
      <c r="L1084" s="10">
        <f t="shared" si="65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0.55999999999999994</v>
      </c>
      <c r="R1084" s="5">
        <f t="shared" si="67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64"/>
        <v>41853.451192129629</v>
      </c>
      <c r="L1085" s="10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0.82000000000000006</v>
      </c>
      <c r="R1085" s="5">
        <f t="shared" si="67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64"/>
        <v>41859.703749999993</v>
      </c>
      <c r="L1086" s="10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5" t="e">
        <f t="shared" si="67"/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64"/>
        <v>42443.421006944445</v>
      </c>
      <c r="L1087" s="10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</v>
      </c>
      <c r="R1087" s="5">
        <f t="shared" si="67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64"/>
        <v>41875.658460648148</v>
      </c>
      <c r="L1088" s="10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8.3333333333333343E-2</v>
      </c>
      <c r="R1088" s="5">
        <f t="shared" si="67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64"/>
        <v>41805.505636574075</v>
      </c>
      <c r="L1089" s="10">
        <f t="shared" si="65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5" t="e">
        <f t="shared" si="67"/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ref="K1090:K1153" si="68">(((I1090/60)/60)/24)+DATE(1970,1,1)+(-5/24)</f>
        <v>41753.591053240736</v>
      </c>
      <c r="L1090" s="10">
        <f t="shared" ref="L1090:L1153" si="69">(((J1090/60)/60)/24)+DATE(1970,1,1)+(-5/24)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70">(E1090/D1090)*100</f>
        <v>14.182977777777777</v>
      </c>
      <c r="R1090" s="5">
        <f t="shared" ref="R1090:R1153" si="71">E1090/N1090</f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si="68"/>
        <v>42180.981192129628</v>
      </c>
      <c r="L1091" s="10">
        <f t="shared" si="69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70"/>
        <v>7.8266666666666662</v>
      </c>
      <c r="R1091" s="5">
        <f t="shared" si="71"/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68"/>
        <v>42152.977465277778</v>
      </c>
      <c r="L1092" s="10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3.8464497269020695E-2</v>
      </c>
      <c r="R1092" s="5">
        <f t="shared" si="71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68"/>
        <v>42470.57027777777</v>
      </c>
      <c r="L1093" s="10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 s="5">
        <f t="shared" si="71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68"/>
        <v>41279.817569444444</v>
      </c>
      <c r="L1094" s="10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</v>
      </c>
      <c r="R1094" s="5">
        <f t="shared" si="71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68"/>
        <v>42411.765474537031</v>
      </c>
      <c r="L1095" s="10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14.083333333333334</v>
      </c>
      <c r="R1095" s="5">
        <f t="shared" si="71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68"/>
        <v>40825.505011574067</v>
      </c>
      <c r="L1096" s="10">
        <f t="shared" si="69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18.300055555555556</v>
      </c>
      <c r="R1096" s="5">
        <f t="shared" si="71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68"/>
        <v>41516.328935185185</v>
      </c>
      <c r="L1097" s="10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</v>
      </c>
      <c r="R1097" s="5">
        <f t="shared" si="71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68"/>
        <v>41915.9375</v>
      </c>
      <c r="L1098" s="10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17.933333333333334</v>
      </c>
      <c r="R1098" s="5">
        <f t="shared" si="71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68"/>
        <v>41700.584224537037</v>
      </c>
      <c r="L1099" s="10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4.7E-2</v>
      </c>
      <c r="R1099" s="5">
        <f t="shared" si="71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68"/>
        <v>41742.554340277777</v>
      </c>
      <c r="L1100" s="10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7.2120000000000006</v>
      </c>
      <c r="R1100" s="5">
        <f t="shared" si="71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68"/>
        <v>42137.628101851849</v>
      </c>
      <c r="L1101" s="10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</v>
      </c>
      <c r="R1101" s="5">
        <f t="shared" si="71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68"/>
        <v>42413.902442129627</v>
      </c>
      <c r="L1102" s="10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</v>
      </c>
      <c r="R1102" s="5">
        <f t="shared" si="71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68"/>
        <v>42565.549999999996</v>
      </c>
      <c r="L1103" s="10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4.1000000000000002E-2</v>
      </c>
      <c r="R1103" s="5">
        <f t="shared" si="71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68"/>
        <v>41617.040972222218</v>
      </c>
      <c r="L1104" s="10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5.3125</v>
      </c>
      <c r="R1104" s="5">
        <f t="shared" si="71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68"/>
        <v>42539.013773148145</v>
      </c>
      <c r="L1105" s="10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</v>
      </c>
      <c r="R1105" s="5">
        <f t="shared" si="71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68"/>
        <v>41801.201631944445</v>
      </c>
      <c r="L1106" s="10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4.9516666666666671</v>
      </c>
      <c r="R1106" s="5">
        <f t="shared" si="71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68"/>
        <v>41721.885729166665</v>
      </c>
      <c r="L1107" s="10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0.159</v>
      </c>
      <c r="R1107" s="5">
        <f t="shared" si="71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68"/>
        <v>41003.490451388883</v>
      </c>
      <c r="L1108" s="10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 s="5">
        <f t="shared" si="71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68"/>
        <v>41843.653055555551</v>
      </c>
      <c r="L1109" s="10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5" t="e">
        <f t="shared" si="71"/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68"/>
        <v>41012.386979166666</v>
      </c>
      <c r="L1110" s="10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</v>
      </c>
      <c r="R1110" s="5">
        <f t="shared" si="71"/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68"/>
        <v>42692.5855324074</v>
      </c>
      <c r="L1111" s="10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0.44999999999999996</v>
      </c>
      <c r="R1111" s="5">
        <f t="shared" si="71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68"/>
        <v>41250.72479166666</v>
      </c>
      <c r="L1112" s="10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0.51</v>
      </c>
      <c r="R1112" s="5">
        <f t="shared" si="71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68"/>
        <v>42376.995254629634</v>
      </c>
      <c r="L1113" s="10">
        <f t="shared" si="69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0.04</v>
      </c>
      <c r="R1113" s="5">
        <f t="shared" si="71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68"/>
        <v>42023.145833333336</v>
      </c>
      <c r="L1114" s="10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35.537409090909087</v>
      </c>
      <c r="R1114" s="5">
        <f t="shared" si="71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68"/>
        <v>41865.768749999996</v>
      </c>
      <c r="L1115" s="10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</v>
      </c>
      <c r="R1115" s="5">
        <f t="shared" si="71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68"/>
        <v>41556.13758101852</v>
      </c>
      <c r="L1116" s="10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0.16666666666666669</v>
      </c>
      <c r="R1116" s="5">
        <f t="shared" si="71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68"/>
        <v>42459.445543981477</v>
      </c>
      <c r="L1117" s="10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0.13250000000000001</v>
      </c>
      <c r="R1117" s="5">
        <f t="shared" si="71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68"/>
        <v>41069.638981481476</v>
      </c>
      <c r="L1118" s="10">
        <f t="shared" si="69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3.5704000000000007E-2</v>
      </c>
      <c r="R1118" s="5">
        <f t="shared" si="71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68"/>
        <v>42363.390196759261</v>
      </c>
      <c r="L1119" s="10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8.3000000000000007</v>
      </c>
      <c r="R1119" s="5">
        <f t="shared" si="71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68"/>
        <v>41733.91642361111</v>
      </c>
      <c r="L1120" s="10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</v>
      </c>
      <c r="R1120" s="5">
        <f t="shared" si="71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68"/>
        <v>41735.584074074075</v>
      </c>
      <c r="L1121" s="10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0.23809523809523811</v>
      </c>
      <c r="R1121" s="5">
        <f t="shared" si="71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68"/>
        <v>40844.664351851847</v>
      </c>
      <c r="L1122" s="10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5" t="e">
        <f t="shared" si="71"/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68"/>
        <v>42442.684212962959</v>
      </c>
      <c r="L1123" s="10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1.1599999999999999E-2</v>
      </c>
      <c r="R1123" s="5">
        <f t="shared" si="71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68"/>
        <v>41424.495659722219</v>
      </c>
      <c r="L1124" s="10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5" t="e">
        <f t="shared" si="71"/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68"/>
        <v>41748.315370370365</v>
      </c>
      <c r="L1125" s="10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0.22</v>
      </c>
      <c r="R1125" s="5">
        <f t="shared" si="71"/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68"/>
        <v>42124.458923611113</v>
      </c>
      <c r="L1126" s="10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0.47222222222222221</v>
      </c>
      <c r="R1126" s="5">
        <f t="shared" si="71"/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68"/>
        <v>42272.415856481479</v>
      </c>
      <c r="L1127" s="10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5" t="e">
        <f t="shared" si="71"/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68"/>
        <v>42565.11914351851</v>
      </c>
      <c r="L1128" s="10">
        <f t="shared" si="69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</v>
      </c>
      <c r="R1128" s="5">
        <f t="shared" si="71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68"/>
        <v>41957.687499999993</v>
      </c>
      <c r="L1129" s="10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</v>
      </c>
      <c r="R1129" s="5">
        <f t="shared" si="71"/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68"/>
        <v>41858.441168981481</v>
      </c>
      <c r="L1130" s="10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</v>
      </c>
      <c r="R1130" s="5">
        <f t="shared" si="71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68"/>
        <v>42526.056631944441</v>
      </c>
      <c r="L1131" s="10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0.105</v>
      </c>
      <c r="R1131" s="5">
        <f t="shared" si="71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68"/>
        <v>41968.829861111109</v>
      </c>
      <c r="L1132" s="10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0.22</v>
      </c>
      <c r="R1132" s="5">
        <f t="shared" si="71"/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68"/>
        <v>42362.699861111112</v>
      </c>
      <c r="L1133" s="10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5" t="e">
        <f t="shared" si="71"/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68"/>
        <v>42735.907071759262</v>
      </c>
      <c r="L1134" s="10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</v>
      </c>
      <c r="R1134" s="5">
        <f t="shared" si="71"/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68"/>
        <v>41851.198854166665</v>
      </c>
      <c r="L1135" s="10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0.66666666666666674</v>
      </c>
      <c r="R1135" s="5">
        <f t="shared" si="71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68"/>
        <v>41971.981249999997</v>
      </c>
      <c r="L1136" s="10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4.0000000000000001E-3</v>
      </c>
      <c r="R1136" s="5">
        <f t="shared" si="71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68"/>
        <v>42588.781180555547</v>
      </c>
      <c r="L1137" s="10">
        <f t="shared" si="69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</v>
      </c>
      <c r="R1137" s="5">
        <f t="shared" si="71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68"/>
        <v>42357.463298611103</v>
      </c>
      <c r="L1138" s="10">
        <f t="shared" si="69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6.4439140811455857</v>
      </c>
      <c r="R1138" s="5">
        <f t="shared" si="71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68"/>
        <v>42483.611354166664</v>
      </c>
      <c r="L1139" s="10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 s="5">
        <f t="shared" si="71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68"/>
        <v>42756.698275462964</v>
      </c>
      <c r="L1140" s="10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0.35714285714285715</v>
      </c>
      <c r="R1140" s="5">
        <f t="shared" si="71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68"/>
        <v>42005.139189814807</v>
      </c>
      <c r="L1141" s="10">
        <f t="shared" si="69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6.25E-2</v>
      </c>
      <c r="R1141" s="5">
        <f t="shared" si="71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68"/>
        <v>42222.253715277773</v>
      </c>
      <c r="L1142" s="10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5" t="e">
        <f t="shared" si="71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68"/>
        <v>42194.491319444445</v>
      </c>
      <c r="L1143" s="10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5" t="e">
        <f t="shared" si="71"/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68"/>
        <v>42051.797766203708</v>
      </c>
      <c r="L1144" s="10">
        <f t="shared" si="69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5" t="e">
        <f t="shared" si="71"/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68"/>
        <v>42354.985254629624</v>
      </c>
      <c r="L1145" s="10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0.41333333333333333</v>
      </c>
      <c r="R1145" s="5">
        <f t="shared" si="71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68"/>
        <v>42122.973611111105</v>
      </c>
      <c r="L1146" s="10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5" t="e">
        <f t="shared" si="71"/>
        <v>#DIV/0!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68"/>
        <v>41914.539259259262</v>
      </c>
      <c r="L1147" s="10">
        <f t="shared" si="69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0.125</v>
      </c>
      <c r="R1147" s="5">
        <f t="shared" si="71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68"/>
        <v>41761.745057870365</v>
      </c>
      <c r="L1148" s="10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8.8333333333333339</v>
      </c>
      <c r="R1148" s="5">
        <f t="shared" si="71"/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68"/>
        <v>41931.763692129629</v>
      </c>
      <c r="L1149" s="10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5" t="e">
        <f t="shared" si="71"/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68"/>
        <v>42705.00440972222</v>
      </c>
      <c r="L1150" s="10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0.48666666666666669</v>
      </c>
      <c r="R1150" s="5">
        <f t="shared" si="71"/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68"/>
        <v>42537.501921296294</v>
      </c>
      <c r="L1151" s="10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0.15</v>
      </c>
      <c r="R1151" s="5">
        <f t="shared" si="71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68"/>
        <v>42377.74623842592</v>
      </c>
      <c r="L1152" s="10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 s="5">
        <f t="shared" si="71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68"/>
        <v>42253.894247685181</v>
      </c>
      <c r="L1153" s="10">
        <f t="shared" si="69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5" t="e">
        <f t="shared" si="71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ref="K1154:K1217" si="72">(((I1154/60)/60)/24)+DATE(1970,1,1)+(-5/24)</f>
        <v>42139.501296296294</v>
      </c>
      <c r="L1154" s="10">
        <f t="shared" ref="L1154:L1217" si="73">(((J1154/60)/60)/24)+DATE(1970,1,1)+(-5/24)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4">(E1154/D1154)*100</f>
        <v>5.6937500000000005</v>
      </c>
      <c r="R1154" s="5">
        <f t="shared" ref="R1154:R1217" si="75">E1154/N1154</f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si="72"/>
        <v>42173.505844907406</v>
      </c>
      <c r="L1155" s="10">
        <f t="shared" si="73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4"/>
        <v>0.625</v>
      </c>
      <c r="R1155" s="5">
        <f t="shared" si="75"/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72"/>
        <v>42252.900532407402</v>
      </c>
      <c r="L1156" s="10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</v>
      </c>
      <c r="R1156" s="5">
        <f t="shared" si="75"/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72"/>
        <v>41865.555648148147</v>
      </c>
      <c r="L1157" s="10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0.752</v>
      </c>
      <c r="R1157" s="5">
        <f t="shared" si="75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72"/>
        <v>42058.862986111104</v>
      </c>
      <c r="L1158" s="10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5" t="e">
        <f t="shared" si="75"/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72"/>
        <v>41978.461574074077</v>
      </c>
      <c r="L1159" s="10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</v>
      </c>
      <c r="R1159" s="5">
        <f t="shared" si="75"/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72"/>
        <v>41981.883425925924</v>
      </c>
      <c r="L1160" s="10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0.46666666666666673</v>
      </c>
      <c r="R1160" s="5">
        <f t="shared" si="75"/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72"/>
        <v>42185.447916666664</v>
      </c>
      <c r="L1161" s="10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5" t="e">
        <f t="shared" si="75"/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72"/>
        <v>42090.90493055556</v>
      </c>
      <c r="L1162" s="10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</v>
      </c>
      <c r="R1162" s="5">
        <f t="shared" si="75"/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72"/>
        <v>42143.421168981477</v>
      </c>
      <c r="L1163" s="10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5" t="e">
        <f t="shared" si="75"/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72"/>
        <v>41907.475277777776</v>
      </c>
      <c r="L1164" s="10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5.8333333333333341E-2</v>
      </c>
      <c r="R1164" s="5">
        <f t="shared" si="75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72"/>
        <v>41860.515277777777</v>
      </c>
      <c r="L1165" s="10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5" t="e">
        <f t="shared" si="75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72"/>
        <v>42539.51599537037</v>
      </c>
      <c r="L1166" s="10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5" t="e">
        <f t="shared" si="75"/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72"/>
        <v>41826.006134259253</v>
      </c>
      <c r="L1167" s="10">
        <f t="shared" si="73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20.705000000000002</v>
      </c>
      <c r="R1167" s="5">
        <f t="shared" si="75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72"/>
        <v>42180.958333333336</v>
      </c>
      <c r="L1168" s="10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19.139999999999997</v>
      </c>
      <c r="R1168" s="5">
        <f t="shared" si="75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72"/>
        <v>41894.526562499996</v>
      </c>
      <c r="L1169" s="10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1.6316666666666666</v>
      </c>
      <c r="R1169" s="5">
        <f t="shared" si="75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72"/>
        <v>42634.845659722218</v>
      </c>
      <c r="L1170" s="10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5.6666666666666661</v>
      </c>
      <c r="R1170" s="5">
        <f t="shared" si="75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72"/>
        <v>42057.145405092589</v>
      </c>
      <c r="L1171" s="10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0.16999999999999998</v>
      </c>
      <c r="R1171" s="5">
        <f t="shared" si="75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72"/>
        <v>42154.684849537036</v>
      </c>
      <c r="L1172" s="10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</v>
      </c>
      <c r="R1172" s="5">
        <f t="shared" si="75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72"/>
        <v>41956.638043981475</v>
      </c>
      <c r="L1173" s="10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</v>
      </c>
      <c r="R1173" s="5">
        <f t="shared" si="75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72"/>
        <v>41871.473981481482</v>
      </c>
      <c r="L1174" s="10">
        <f t="shared" si="73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5" t="e">
        <f t="shared" si="75"/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72"/>
        <v>42218.97751157407</v>
      </c>
      <c r="L1175" s="10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2.4E-2</v>
      </c>
      <c r="R1175" s="5">
        <f t="shared" si="75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72"/>
        <v>42498.633414351854</v>
      </c>
      <c r="L1176" s="10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5.9066666666666672</v>
      </c>
      <c r="R1176" s="5">
        <f t="shared" si="75"/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72"/>
        <v>42200.520127314812</v>
      </c>
      <c r="L1177" s="10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2.9250000000000003</v>
      </c>
      <c r="R1177" s="5">
        <f t="shared" si="75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72"/>
        <v>42800.333333333336</v>
      </c>
      <c r="L1178" s="10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5.7142857142857143E-3</v>
      </c>
      <c r="R1178" s="5">
        <f t="shared" si="75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72"/>
        <v>41927.452499999999</v>
      </c>
      <c r="L1179" s="10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5" t="e">
        <f t="shared" si="75"/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72"/>
        <v>41867.69736111111</v>
      </c>
      <c r="L1180" s="10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6.6666666666666671E-3</v>
      </c>
      <c r="R1180" s="5">
        <f t="shared" si="75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72"/>
        <v>42305.511886574073</v>
      </c>
      <c r="L1181" s="10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5.3333333333333339</v>
      </c>
      <c r="R1181" s="5">
        <f t="shared" si="75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72"/>
        <v>41818.598541666666</v>
      </c>
      <c r="L1182" s="10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</v>
      </c>
      <c r="R1182" s="5">
        <f t="shared" si="75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72"/>
        <v>42064.131030092591</v>
      </c>
      <c r="L1183" s="10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8.0000000000000002E-3</v>
      </c>
      <c r="R1183" s="5">
        <f t="shared" si="75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72"/>
        <v>42747.487499999996</v>
      </c>
      <c r="L1184" s="10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</v>
      </c>
      <c r="R1184" s="5">
        <f t="shared" si="75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72"/>
        <v>42675.957638888889</v>
      </c>
      <c r="L1185" s="10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</v>
      </c>
      <c r="R1185" s="5">
        <f t="shared" si="75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72"/>
        <v>42772.391331018516</v>
      </c>
      <c r="L1186" s="10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104.93636363636362</v>
      </c>
      <c r="R1186" s="5">
        <f t="shared" si="75"/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72"/>
        <v>42162.958333333336</v>
      </c>
      <c r="L1187" s="10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 s="5">
        <f t="shared" si="75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72"/>
        <v>42156.737499999996</v>
      </c>
      <c r="L1188" s="10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106.73333333333332</v>
      </c>
      <c r="R1188" s="5">
        <f t="shared" si="75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72"/>
        <v>42141.541666666664</v>
      </c>
      <c r="L1189" s="10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104.12571428571428</v>
      </c>
      <c r="R1189" s="5">
        <f t="shared" si="75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72"/>
        <v>42732.492361111108</v>
      </c>
      <c r="L1190" s="10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160.54999999999998</v>
      </c>
      <c r="R1190" s="5">
        <f t="shared" si="75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72"/>
        <v>42550.770775462959</v>
      </c>
      <c r="L1191" s="10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107.77777777777777</v>
      </c>
      <c r="R1191" s="5">
        <f t="shared" si="75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72"/>
        <v>41882.457465277774</v>
      </c>
      <c r="L1192" s="10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 s="5">
        <f t="shared" si="75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72"/>
        <v>42449.353703703695</v>
      </c>
      <c r="L1193" s="10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109.07407407407408</v>
      </c>
      <c r="R1193" s="5">
        <f t="shared" si="75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72"/>
        <v>42777.298356481479</v>
      </c>
      <c r="L1194" s="10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 s="5">
        <f t="shared" si="75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72"/>
        <v>42469.526076388887</v>
      </c>
      <c r="L1195" s="10">
        <f t="shared" si="73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103.95714285714286</v>
      </c>
      <c r="R1195" s="5">
        <f t="shared" si="75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72"/>
        <v>42102.27984953703</v>
      </c>
      <c r="L1196" s="10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 s="5">
        <f t="shared" si="75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72"/>
        <v>42358.166666666664</v>
      </c>
      <c r="L1197" s="10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 s="5">
        <f t="shared" si="75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72"/>
        <v>42356.610405092586</v>
      </c>
      <c r="L1198" s="10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269.91034482758624</v>
      </c>
      <c r="R1198" s="5">
        <f t="shared" si="75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72"/>
        <v>42534.040972222218</v>
      </c>
      <c r="L1199" s="10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253.29333333333332</v>
      </c>
      <c r="R1199" s="5">
        <f t="shared" si="75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72"/>
        <v>42368.916666666664</v>
      </c>
      <c r="L1200" s="10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260.59999999999997</v>
      </c>
      <c r="R1200" s="5">
        <f t="shared" si="75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72"/>
        <v>42193.562499999993</v>
      </c>
      <c r="L1201" s="10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101.31677953348381</v>
      </c>
      <c r="R1201" s="5">
        <f t="shared" si="75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72"/>
        <v>42110.269166666665</v>
      </c>
      <c r="L1202" s="10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125.60416666666667</v>
      </c>
      <c r="R1202" s="5">
        <f t="shared" si="75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72"/>
        <v>42566.398680555554</v>
      </c>
      <c r="L1203" s="10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102.43783333333334</v>
      </c>
      <c r="R1203" s="5">
        <f t="shared" si="75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72"/>
        <v>42182.080486111103</v>
      </c>
      <c r="L1204" s="10">
        <f t="shared" si="73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199.244</v>
      </c>
      <c r="R1204" s="5">
        <f t="shared" si="75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72"/>
        <v>42155.4065625</v>
      </c>
      <c r="L1205" s="10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102.45398773006136</v>
      </c>
      <c r="R1205" s="5">
        <f t="shared" si="75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72"/>
        <v>42341.999999999993</v>
      </c>
      <c r="L1206" s="10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102.94615384615385</v>
      </c>
      <c r="R1206" s="5">
        <f t="shared" si="75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72"/>
        <v>42168.298043981478</v>
      </c>
      <c r="L1207" s="10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100.86153846153847</v>
      </c>
      <c r="R1207" s="5">
        <f t="shared" si="75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72"/>
        <v>42805.353472222218</v>
      </c>
      <c r="L1208" s="10">
        <f t="shared" si="73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114.99999999999999</v>
      </c>
      <c r="R1208" s="5">
        <f t="shared" si="75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72"/>
        <v>42460.208333333336</v>
      </c>
      <c r="L1209" s="10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104.16766467065868</v>
      </c>
      <c r="R1209" s="5">
        <f t="shared" si="75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72"/>
        <v>42453.459074074075</v>
      </c>
      <c r="L1210" s="10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155.29999999999998</v>
      </c>
      <c r="R1210" s="5">
        <f t="shared" si="75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72"/>
        <v>42791.637789351851</v>
      </c>
      <c r="L1211" s="10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 s="5">
        <f t="shared" si="75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72"/>
        <v>42155.666666666664</v>
      </c>
      <c r="L1212" s="10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254.31499999999997</v>
      </c>
      <c r="R1212" s="5">
        <f t="shared" si="75"/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72"/>
        <v>42530.658113425925</v>
      </c>
      <c r="L1213" s="10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 s="5">
        <f t="shared" si="75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72"/>
        <v>42334.833333333336</v>
      </c>
      <c r="L1214" s="10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 s="5">
        <f t="shared" si="75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72"/>
        <v>42766.547453703701</v>
      </c>
      <c r="L1215" s="10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102.23076923076924</v>
      </c>
      <c r="R1215" s="5">
        <f t="shared" si="75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72"/>
        <v>42164.632002314807</v>
      </c>
      <c r="L1216" s="10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 s="5">
        <f t="shared" si="75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72"/>
        <v>41789.714768518512</v>
      </c>
      <c r="L1217" s="10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786.0802000000001</v>
      </c>
      <c r="R1217" s="5">
        <f t="shared" si="75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ref="K1218:K1281" si="76">(((I1218/60)/60)/24)+DATE(1970,1,1)+(-5/24)</f>
        <v>42279.752083333333</v>
      </c>
      <c r="L1218" s="10">
        <f t="shared" ref="L1218:L1281" si="77">(((J1218/60)/60)/24)+DATE(1970,1,1)+(-5/24)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8">(E1218/D1218)*100</f>
        <v>145.70000000000002</v>
      </c>
      <c r="R1218" s="5">
        <f t="shared" ref="R1218:R1281" si="79">E1218/N1218</f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si="76"/>
        <v>42565.6011574074</v>
      </c>
      <c r="L1219" s="10">
        <f t="shared" si="77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8"/>
        <v>102.60000000000001</v>
      </c>
      <c r="R1219" s="5">
        <f t="shared" si="79"/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76"/>
        <v>42308.916666666664</v>
      </c>
      <c r="L1220" s="10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172.27777777777777</v>
      </c>
      <c r="R1220" s="5">
        <f t="shared" si="79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76"/>
        <v>42663.253622685181</v>
      </c>
      <c r="L1221" s="10">
        <f t="shared" si="77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159.16819571865443</v>
      </c>
      <c r="R1221" s="5">
        <f t="shared" si="79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76"/>
        <v>42241.420277777775</v>
      </c>
      <c r="L1222" s="10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103.76666666666668</v>
      </c>
      <c r="R1222" s="5">
        <f t="shared" si="79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76"/>
        <v>42707.791666666664</v>
      </c>
      <c r="L1223" s="10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111.40954545454547</v>
      </c>
      <c r="R1223" s="5">
        <f t="shared" si="79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76"/>
        <v>42460.958333333336</v>
      </c>
      <c r="L1224" s="10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280.375</v>
      </c>
      <c r="R1224" s="5">
        <f t="shared" si="79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76"/>
        <v>42684.010520833333</v>
      </c>
      <c r="L1225" s="10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112.10606060606061</v>
      </c>
      <c r="R1225" s="5">
        <f t="shared" si="79"/>
        <v>116.21465968586388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76"/>
        <v>41796.341458333329</v>
      </c>
      <c r="L1226" s="10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7.0666666666666673</v>
      </c>
      <c r="R1226" s="5">
        <f t="shared" si="79"/>
        <v>58.888888888888886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76"/>
        <v>41569.697662037033</v>
      </c>
      <c r="L1227" s="10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4.3999999999999995</v>
      </c>
      <c r="R1227" s="5">
        <f t="shared" si="79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76"/>
        <v>41749.833333333328</v>
      </c>
      <c r="L1228" s="10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</v>
      </c>
      <c r="R1228" s="5">
        <f t="shared" si="79"/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76"/>
        <v>41858.083333333328</v>
      </c>
      <c r="L1229" s="10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5" t="e">
        <f t="shared" si="79"/>
        <v>#DIV/0!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76"/>
        <v>40814.520925925921</v>
      </c>
      <c r="L1230" s="10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29.299999999999997</v>
      </c>
      <c r="R1230" s="5">
        <f t="shared" si="79"/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76"/>
        <v>41015.458333333328</v>
      </c>
      <c r="L1231" s="10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0.90909090909090906</v>
      </c>
      <c r="R1231" s="5">
        <f t="shared" si="79"/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76"/>
        <v>40598.764236111107</v>
      </c>
      <c r="L1232" s="10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5" t="e">
        <f t="shared" si="79"/>
        <v>#DIV/0!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76"/>
        <v>42243.833333333336</v>
      </c>
      <c r="L1233" s="10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5" t="e">
        <f t="shared" si="79"/>
        <v>#DIV/0!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76"/>
        <v>41553.639699074076</v>
      </c>
      <c r="L1234" s="10">
        <f t="shared" si="77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</v>
      </c>
      <c r="R1234" s="5">
        <f t="shared" si="79"/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76"/>
        <v>40960.740439814814</v>
      </c>
      <c r="L1235" s="10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11.600000000000001</v>
      </c>
      <c r="R1235" s="5">
        <f t="shared" si="79"/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76"/>
        <v>42037.580347222225</v>
      </c>
      <c r="L1236" s="10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5" t="e">
        <f t="shared" si="79"/>
        <v>#DIV/0!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76"/>
        <v>41622.927071759259</v>
      </c>
      <c r="L1237" s="10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2.7873639500929119</v>
      </c>
      <c r="R1237" s="5">
        <f t="shared" si="79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76"/>
        <v>41118.458333333328</v>
      </c>
      <c r="L1238" s="10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5" t="e">
        <f t="shared" si="79"/>
        <v>#DIV/0!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76"/>
        <v>41145.074826388889</v>
      </c>
      <c r="L1239" s="10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5" t="e">
        <f t="shared" si="79"/>
        <v>#DIV/0!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76"/>
        <v>40761.402037037034</v>
      </c>
      <c r="L1240" s="10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</v>
      </c>
      <c r="R1240" s="5">
        <f t="shared" si="79"/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76"/>
        <v>40913.754247685181</v>
      </c>
      <c r="L1241" s="10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5" t="e">
        <f t="shared" si="79"/>
        <v>#DIV/0!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76"/>
        <v>41467.70208333333</v>
      </c>
      <c r="L1242" s="10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3.0124999999999997</v>
      </c>
      <c r="R1242" s="5">
        <f t="shared" si="79"/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76"/>
        <v>41946.040972222218</v>
      </c>
      <c r="L1243" s="10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50.739999999999995</v>
      </c>
      <c r="R1243" s="5">
        <f t="shared" si="79"/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76"/>
        <v>40797.345833333333</v>
      </c>
      <c r="L1244" s="10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0.54884742041712409</v>
      </c>
      <c r="R1244" s="5">
        <f t="shared" si="79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76"/>
        <v>40732.666666666664</v>
      </c>
      <c r="L1245" s="10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14.091666666666667</v>
      </c>
      <c r="R1245" s="5">
        <f t="shared" si="79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76"/>
        <v>41386.666666666664</v>
      </c>
      <c r="L1246" s="10">
        <f t="shared" si="77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 s="5">
        <f t="shared" si="79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76"/>
        <v>41804.391597222217</v>
      </c>
      <c r="L1247" s="10">
        <f t="shared" si="77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120.24999999999999</v>
      </c>
      <c r="R1247" s="5">
        <f t="shared" si="79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76"/>
        <v>40882.876724537033</v>
      </c>
      <c r="L1248" s="10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 s="5">
        <f t="shared" si="79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76"/>
        <v>41400.083969907406</v>
      </c>
      <c r="L1249" s="10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122.14285714285715</v>
      </c>
      <c r="R1249" s="5">
        <f t="shared" si="79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76"/>
        <v>41803.082638888889</v>
      </c>
      <c r="L1250" s="10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 s="5">
        <f t="shared" si="79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76"/>
        <v>41097.532534722224</v>
      </c>
      <c r="L1251" s="10">
        <f t="shared" si="77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 s="5">
        <f t="shared" si="79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76"/>
        <v>41888.434386574074</v>
      </c>
      <c r="L1252" s="10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200.15333333333331</v>
      </c>
      <c r="R1252" s="5">
        <f t="shared" si="79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76"/>
        <v>40811.606099537035</v>
      </c>
      <c r="L1253" s="10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 s="5">
        <f t="shared" si="79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76"/>
        <v>41571.779733796291</v>
      </c>
      <c r="L1254" s="10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137.65714285714284</v>
      </c>
      <c r="R1254" s="5">
        <f t="shared" si="79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76"/>
        <v>41885.575312499997</v>
      </c>
      <c r="L1255" s="10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 s="5">
        <f t="shared" si="79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76"/>
        <v>40543.999305555553</v>
      </c>
      <c r="L1256" s="10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198.85074626865671</v>
      </c>
      <c r="R1256" s="5">
        <f t="shared" si="79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76"/>
        <v>41609.678842592592</v>
      </c>
      <c r="L1257" s="10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202.36666666666667</v>
      </c>
      <c r="R1257" s="5">
        <f t="shared" si="79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76"/>
        <v>40951.711006944446</v>
      </c>
      <c r="L1258" s="10">
        <f t="shared" si="77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117.96376666666666</v>
      </c>
      <c r="R1258" s="5">
        <f t="shared" si="79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76"/>
        <v>40635.835532407407</v>
      </c>
      <c r="L1259" s="10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294.72727272727275</v>
      </c>
      <c r="R1259" s="5">
        <f t="shared" si="79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76"/>
        <v>41517.402916666666</v>
      </c>
      <c r="L1260" s="10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213.14633333333336</v>
      </c>
      <c r="R1260" s="5">
        <f t="shared" si="79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76"/>
        <v>41798.957638888889</v>
      </c>
      <c r="L1261" s="10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 s="5">
        <f t="shared" si="79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76"/>
        <v>41696.63449074074</v>
      </c>
      <c r="L1262" s="10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113.66666666666667</v>
      </c>
      <c r="R1262" s="5">
        <f t="shared" si="79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76"/>
        <v>41668.134571759256</v>
      </c>
      <c r="L1263" s="10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 s="5">
        <f t="shared" si="79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76"/>
        <v>41686.554305555554</v>
      </c>
      <c r="L1264" s="10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125.41538461538462</v>
      </c>
      <c r="R1264" s="5">
        <f t="shared" si="79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76"/>
        <v>41726.833333333328</v>
      </c>
      <c r="L1265" s="10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 s="5">
        <f t="shared" si="79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76"/>
        <v>41576.454664351848</v>
      </c>
      <c r="L1266" s="10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166.46153846153845</v>
      </c>
      <c r="R1266" s="5">
        <f t="shared" si="79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76"/>
        <v>40512.446932870364</v>
      </c>
      <c r="L1267" s="10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119.14771428571429</v>
      </c>
      <c r="R1267" s="5">
        <f t="shared" si="79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76"/>
        <v>41650.668344907404</v>
      </c>
      <c r="L1268" s="10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100.47368421052632</v>
      </c>
      <c r="R1268" s="5">
        <f t="shared" si="79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76"/>
        <v>41479.376828703702</v>
      </c>
      <c r="L1269" s="10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 s="5">
        <f t="shared" si="79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76"/>
        <v>41537.637118055551</v>
      </c>
      <c r="L1270" s="10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116.66666666666667</v>
      </c>
      <c r="R1270" s="5">
        <f t="shared" si="79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76"/>
        <v>42475.791666666664</v>
      </c>
      <c r="L1271" s="10">
        <f t="shared" si="77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108.64893617021276</v>
      </c>
      <c r="R1271" s="5">
        <f t="shared" si="79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76"/>
        <v>40993.60696759259</v>
      </c>
      <c r="L1272" s="10">
        <f t="shared" si="77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 s="5">
        <f t="shared" si="79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76"/>
        <v>41591.516886574071</v>
      </c>
      <c r="L1273" s="10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 s="5">
        <f t="shared" si="79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76"/>
        <v>40343.958333333328</v>
      </c>
      <c r="L1274" s="10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 s="5">
        <f t="shared" si="79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76"/>
        <v>41882.521886574068</v>
      </c>
      <c r="L1275" s="10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103.49999999999999</v>
      </c>
      <c r="R1275" s="5">
        <f t="shared" si="79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76"/>
        <v>41151.481770833328</v>
      </c>
      <c r="L1276" s="10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154.97535999999999</v>
      </c>
      <c r="R1276" s="5">
        <f t="shared" si="79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76"/>
        <v>41493.659571759257</v>
      </c>
      <c r="L1277" s="10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162.14066666666668</v>
      </c>
      <c r="R1277" s="5">
        <f t="shared" si="79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76"/>
        <v>40056.958333333328</v>
      </c>
      <c r="L1278" s="10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104.42100000000001</v>
      </c>
      <c r="R1278" s="5">
        <f t="shared" si="79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76"/>
        <v>41156.35355324074</v>
      </c>
      <c r="L1279" s="10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106.12433333333333</v>
      </c>
      <c r="R1279" s="5">
        <f t="shared" si="79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76"/>
        <v>41814.875</v>
      </c>
      <c r="L1280" s="10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154.93846153846152</v>
      </c>
      <c r="R1280" s="5">
        <f t="shared" si="79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76"/>
        <v>41721.849189814813</v>
      </c>
      <c r="L1281" s="10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110.77157238734421</v>
      </c>
      <c r="R1281" s="5">
        <f t="shared" si="79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ref="K1282:K1345" si="80">(((I1282/60)/60)/24)+DATE(1970,1,1)+(-5/24)</f>
        <v>40603.54923611111</v>
      </c>
      <c r="L1282" s="10">
        <f t="shared" ref="L1282:L1345" si="81">(((J1282/60)/60)/24)+DATE(1970,1,1)+(-5/24)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2">(E1282/D1282)*100</f>
        <v>110.91186666666665</v>
      </c>
      <c r="R1282" s="5">
        <f t="shared" ref="R1282:R1345" si="83">E1282/N1282</f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si="80"/>
        <v>41483.535138888888</v>
      </c>
      <c r="L1283" s="10">
        <f t="shared" si="81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2"/>
        <v>110.71428571428572</v>
      </c>
      <c r="R1283" s="5">
        <f t="shared" si="83"/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80"/>
        <v>41616.999305555553</v>
      </c>
      <c r="L1284" s="10">
        <f t="shared" si="81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123.61333333333333</v>
      </c>
      <c r="R1284" s="5">
        <f t="shared" si="83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80"/>
        <v>41343.958333333328</v>
      </c>
      <c r="L1285" s="10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 s="5">
        <f t="shared" si="83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80"/>
        <v>42735.499305555553</v>
      </c>
      <c r="L1286" s="10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 s="5">
        <f t="shared" si="83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80"/>
        <v>42175.374710648146</v>
      </c>
      <c r="L1287" s="10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101.64999999999999</v>
      </c>
      <c r="R1287" s="5">
        <f t="shared" si="83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80"/>
        <v>42052.374999999993</v>
      </c>
      <c r="L1288" s="10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108.33333333333333</v>
      </c>
      <c r="R1288" s="5">
        <f t="shared" si="83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80"/>
        <v>42167.412685185183</v>
      </c>
      <c r="L1289" s="10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 s="5">
        <f t="shared" si="83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80"/>
        <v>42591.958333333336</v>
      </c>
      <c r="L1290" s="10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100.44999999999999</v>
      </c>
      <c r="R1290" s="5">
        <f t="shared" si="83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80"/>
        <v>42738.926446759251</v>
      </c>
      <c r="L1291" s="10">
        <f t="shared" si="81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125.06666666666666</v>
      </c>
      <c r="R1291" s="5">
        <f t="shared" si="83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80"/>
        <v>42117.082638888889</v>
      </c>
      <c r="L1292" s="10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108.57142857142857</v>
      </c>
      <c r="R1292" s="5">
        <f t="shared" si="83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80"/>
        <v>42101.083333333336</v>
      </c>
      <c r="L1293" s="10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145.70000000000002</v>
      </c>
      <c r="R1293" s="5">
        <f t="shared" si="83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80"/>
        <v>42283.749305555553</v>
      </c>
      <c r="L1294" s="10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110.00000000000001</v>
      </c>
      <c r="R1294" s="5">
        <f t="shared" si="83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80"/>
        <v>42322.534386574065</v>
      </c>
      <c r="L1295" s="10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102.23333333333333</v>
      </c>
      <c r="R1295" s="5">
        <f t="shared" si="83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80"/>
        <v>42296.249999999993</v>
      </c>
      <c r="L1296" s="10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 s="5">
        <f t="shared" si="83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80"/>
        <v>42214.499999999993</v>
      </c>
      <c r="L1297" s="10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101.96000000000001</v>
      </c>
      <c r="R1297" s="5">
        <f t="shared" si="83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80"/>
        <v>42442.800613425927</v>
      </c>
      <c r="L1298" s="10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141.1764705882353</v>
      </c>
      <c r="R1298" s="5">
        <f t="shared" si="83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80"/>
        <v>42491.538865740738</v>
      </c>
      <c r="L1299" s="10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109.52500000000001</v>
      </c>
      <c r="R1299" s="5">
        <f t="shared" si="83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80"/>
        <v>42488.472592592596</v>
      </c>
      <c r="L1300" s="10">
        <f t="shared" si="81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 s="5">
        <f t="shared" si="83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80"/>
        <v>42199.606006944443</v>
      </c>
      <c r="L1301" s="10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 s="5">
        <f t="shared" si="83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80"/>
        <v>42522.581249999996</v>
      </c>
      <c r="L1302" s="10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 s="5">
        <f t="shared" si="83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80"/>
        <v>42205.916666666664</v>
      </c>
      <c r="L1303" s="10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102.75000000000001</v>
      </c>
      <c r="R1303" s="5">
        <f t="shared" si="83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80"/>
        <v>42704.891331018516</v>
      </c>
      <c r="L1304" s="10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 s="5">
        <f t="shared" si="83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80"/>
        <v>42582.249999999993</v>
      </c>
      <c r="L1305" s="10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130.26085714285716</v>
      </c>
      <c r="R1305" s="5">
        <f t="shared" si="83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80"/>
        <v>42806.944502314807</v>
      </c>
      <c r="L1306" s="10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39.627499999999998</v>
      </c>
      <c r="R1306" s="5">
        <f t="shared" si="83"/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80"/>
        <v>42572.520833333336</v>
      </c>
      <c r="L1307" s="10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25.976666666666663</v>
      </c>
      <c r="R1307" s="5">
        <f t="shared" si="83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80"/>
        <v>41977.249236111107</v>
      </c>
      <c r="L1308" s="10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65.24636363636364</v>
      </c>
      <c r="R1308" s="5">
        <f t="shared" si="83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80"/>
        <v>42417.294895833329</v>
      </c>
      <c r="L1309" s="10">
        <f t="shared" si="81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11.514000000000001</v>
      </c>
      <c r="R1309" s="5">
        <f t="shared" si="83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80"/>
        <v>42651.405231481483</v>
      </c>
      <c r="L1310" s="10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11.360000000000001</v>
      </c>
      <c r="R1310" s="5">
        <f t="shared" si="83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80"/>
        <v>42292.674398148149</v>
      </c>
      <c r="L1311" s="10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111.99130434782609</v>
      </c>
      <c r="R1311" s="5">
        <f t="shared" si="83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80"/>
        <v>42601.458912037029</v>
      </c>
      <c r="L1312" s="10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</v>
      </c>
      <c r="R1312" s="5">
        <f t="shared" si="83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80"/>
        <v>42704.635636574072</v>
      </c>
      <c r="L1313" s="10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32.027999999999999</v>
      </c>
      <c r="R1313" s="5">
        <f t="shared" si="83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80"/>
        <v>42112.494467592587</v>
      </c>
      <c r="L1314" s="10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0.60869565217391308</v>
      </c>
      <c r="R1314" s="5">
        <f t="shared" si="83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80"/>
        <v>42432.50131944444</v>
      </c>
      <c r="L1315" s="10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31.114999999999998</v>
      </c>
      <c r="R1315" s="5">
        <f t="shared" si="83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80"/>
        <v>42664.461342592585</v>
      </c>
      <c r="L1316" s="10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1.1266666666666667</v>
      </c>
      <c r="R1316" s="5">
        <f t="shared" si="83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80"/>
        <v>42313.833333333336</v>
      </c>
      <c r="L1317" s="10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40.404000000000003</v>
      </c>
      <c r="R1317" s="5">
        <f t="shared" si="83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80"/>
        <v>42428.753576388881</v>
      </c>
      <c r="L1318" s="10">
        <f t="shared" si="81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1.3333333333333333E-3</v>
      </c>
      <c r="R1318" s="5">
        <f t="shared" si="83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80"/>
        <v>42572.374999999993</v>
      </c>
      <c r="L1319" s="10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5.7334999999999994</v>
      </c>
      <c r="R1319" s="5">
        <f t="shared" si="83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80"/>
        <v>42014.835324074076</v>
      </c>
      <c r="L1320" s="10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15.324999999999999</v>
      </c>
      <c r="R1320" s="5">
        <f t="shared" si="83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80"/>
        <v>41831.458333333328</v>
      </c>
      <c r="L1321" s="10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15.103448275862069</v>
      </c>
      <c r="R1321" s="5">
        <f t="shared" si="83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80"/>
        <v>42734.749999999993</v>
      </c>
      <c r="L1322" s="10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0.503</v>
      </c>
      <c r="R1322" s="5">
        <f t="shared" si="83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80"/>
        <v>42727.540937499994</v>
      </c>
      <c r="L1323" s="10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1.3028138528138529</v>
      </c>
      <c r="R1323" s="5">
        <f t="shared" si="83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80"/>
        <v>42145.448206018518</v>
      </c>
      <c r="L1324" s="10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0.30285714285714288</v>
      </c>
      <c r="R1324" s="5">
        <f t="shared" si="83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80"/>
        <v>42486.079861111109</v>
      </c>
      <c r="L1325" s="10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8.8800000000000008</v>
      </c>
      <c r="R1325" s="5">
        <f t="shared" si="83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80"/>
        <v>42656.425370370365</v>
      </c>
      <c r="L1326" s="10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</v>
      </c>
      <c r="R1326" s="5">
        <f t="shared" si="83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80"/>
        <v>42733.877719907403</v>
      </c>
      <c r="L1327" s="10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2.4299999999999997</v>
      </c>
      <c r="R1327" s="5">
        <f t="shared" si="83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80"/>
        <v>42019.583657407398</v>
      </c>
      <c r="L1328" s="10">
        <f t="shared" si="81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</v>
      </c>
      <c r="R1328" s="5">
        <f t="shared" si="83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80"/>
        <v>42153.470312500001</v>
      </c>
      <c r="L1329" s="10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</v>
      </c>
      <c r="R1329" s="5">
        <f t="shared" si="83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80"/>
        <v>42657.434421296297</v>
      </c>
      <c r="L1330" s="10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</v>
      </c>
      <c r="R1330" s="5">
        <f t="shared" si="83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80"/>
        <v>41975.054918981477</v>
      </c>
      <c r="L1331" s="10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0.81600000000000006</v>
      </c>
      <c r="R1331" s="5">
        <f t="shared" si="83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80"/>
        <v>42552.958333333336</v>
      </c>
      <c r="L1332" s="10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22.494285714285713</v>
      </c>
      <c r="R1332" s="5">
        <f t="shared" si="83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80"/>
        <v>42599.295763888884</v>
      </c>
      <c r="L1333" s="10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</v>
      </c>
      <c r="R1333" s="5">
        <f t="shared" si="83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80"/>
        <v>42761.851944444446</v>
      </c>
      <c r="L1334" s="10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5" t="e">
        <f t="shared" si="83"/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80"/>
        <v>41835.8984375</v>
      </c>
      <c r="L1335" s="10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5" t="e">
        <f t="shared" si="83"/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80"/>
        <v>42440.565821759257</v>
      </c>
      <c r="L1336" s="10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10.754135338345865</v>
      </c>
      <c r="R1336" s="5">
        <f t="shared" si="83"/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80"/>
        <v>42343.728032407402</v>
      </c>
      <c r="L1337" s="10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19.759999999999998</v>
      </c>
      <c r="R1337" s="5">
        <f t="shared" si="83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80"/>
        <v>41990.655416666668</v>
      </c>
      <c r="L1338" s="10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84.946999999999989</v>
      </c>
      <c r="R1338" s="5">
        <f t="shared" si="83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80"/>
        <v>42797.368969907409</v>
      </c>
      <c r="L1339" s="10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49.381999999999998</v>
      </c>
      <c r="R1339" s="5">
        <f t="shared" si="83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80"/>
        <v>42218.595289351848</v>
      </c>
      <c r="L1340" s="10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3.3033333333333332</v>
      </c>
      <c r="R1340" s="5">
        <f t="shared" si="83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80"/>
        <v>41981.480497685181</v>
      </c>
      <c r="L1341" s="10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6.6339999999999995</v>
      </c>
      <c r="R1341" s="5">
        <f t="shared" si="83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80"/>
        <v>41866.387187499997</v>
      </c>
      <c r="L1342" s="10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5" t="e">
        <f t="shared" si="83"/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80"/>
        <v>42644.415706018517</v>
      </c>
      <c r="L1343" s="10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 s="5">
        <f t="shared" si="83"/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80"/>
        <v>42202.608090277768</v>
      </c>
      <c r="L1344" s="10">
        <f t="shared" si="81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</v>
      </c>
      <c r="R1344" s="5">
        <f t="shared" si="83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80"/>
        <v>42600.957638888889</v>
      </c>
      <c r="L1345" s="10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102.298</v>
      </c>
      <c r="R1345" s="5">
        <f t="shared" si="83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ref="K1346:K1409" si="84">(((I1346/60)/60)/24)+DATE(1970,1,1)+(-5/24)</f>
        <v>42551.581469907404</v>
      </c>
      <c r="L1346" s="10">
        <f t="shared" ref="L1346:L1409" si="85">(((J1346/60)/60)/24)+DATE(1970,1,1)+(-5/24)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6">(E1346/D1346)*100</f>
        <v>377.73333333333335</v>
      </c>
      <c r="R1346" s="5">
        <f t="shared" ref="R1346:R1409" si="87">E1346/N1346</f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si="84"/>
        <v>41834.606006944443</v>
      </c>
      <c r="L1347" s="10">
        <f t="shared" si="85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6"/>
        <v>125</v>
      </c>
      <c r="R1347" s="5">
        <f t="shared" si="87"/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84"/>
        <v>41451.867488425924</v>
      </c>
      <c r="L1348" s="10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147.32653061224491</v>
      </c>
      <c r="R1348" s="5">
        <f t="shared" si="87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84"/>
        <v>42070.429687499993</v>
      </c>
      <c r="L1349" s="10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 s="5">
        <f t="shared" si="87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84"/>
        <v>41991.29783564814</v>
      </c>
      <c r="L1350" s="10">
        <f t="shared" si="85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101.8723404255319</v>
      </c>
      <c r="R1350" s="5">
        <f t="shared" si="87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84"/>
        <v>42354.082638888889</v>
      </c>
      <c r="L1351" s="10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 s="5">
        <f t="shared" si="87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84"/>
        <v>42363.804791666662</v>
      </c>
      <c r="L1352" s="10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 s="5">
        <f t="shared" si="87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84"/>
        <v>42412.531759259255</v>
      </c>
      <c r="L1353" s="10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101.265</v>
      </c>
      <c r="R1353" s="5">
        <f t="shared" si="87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84"/>
        <v>42251.957638888889</v>
      </c>
      <c r="L1354" s="10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 s="5">
        <f t="shared" si="87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84"/>
        <v>41343.791666666664</v>
      </c>
      <c r="L1355" s="10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 s="5">
        <f t="shared" si="87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84"/>
        <v>42532.599293981482</v>
      </c>
      <c r="L1356" s="10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 s="5">
        <f t="shared" si="87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84"/>
        <v>41243.208333333328</v>
      </c>
      <c r="L1357" s="10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122.67999999999999</v>
      </c>
      <c r="R1357" s="5">
        <f t="shared" si="87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84"/>
        <v>41459.830555555556</v>
      </c>
      <c r="L1358" s="10">
        <f t="shared" si="85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182.81058823529412</v>
      </c>
      <c r="R1358" s="5">
        <f t="shared" si="87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84"/>
        <v>41334.040972222218</v>
      </c>
      <c r="L1359" s="10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125.29999999999998</v>
      </c>
      <c r="R1359" s="5">
        <f t="shared" si="87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84"/>
        <v>40719.362534722219</v>
      </c>
      <c r="L1360" s="10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111.66666666666667</v>
      </c>
      <c r="R1360" s="5">
        <f t="shared" si="87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84"/>
        <v>40730.606365740736</v>
      </c>
      <c r="L1361" s="10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115.75757575757575</v>
      </c>
      <c r="R1361" s="5">
        <f t="shared" si="87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84"/>
        <v>41123.692361111105</v>
      </c>
      <c r="L1362" s="10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 s="5">
        <f t="shared" si="87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84"/>
        <v>41811.508935185186</v>
      </c>
      <c r="L1363" s="10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125.98333333333333</v>
      </c>
      <c r="R1363" s="5">
        <f t="shared" si="87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84"/>
        <v>41524.726053240738</v>
      </c>
      <c r="L1364" s="10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 s="5">
        <f t="shared" si="87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84"/>
        <v>42415.124305555553</v>
      </c>
      <c r="L1365" s="10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 s="5">
        <f t="shared" si="87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84"/>
        <v>42011.487337962964</v>
      </c>
      <c r="L1366" s="10">
        <f t="shared" si="85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118.64285714285714</v>
      </c>
      <c r="R1366" s="5">
        <f t="shared" si="87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84"/>
        <v>42079.483240740738</v>
      </c>
      <c r="L1367" s="10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100.26666666666667</v>
      </c>
      <c r="R1367" s="5">
        <f t="shared" si="87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84"/>
        <v>41969.829432870371</v>
      </c>
      <c r="L1368" s="10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126.48920000000001</v>
      </c>
      <c r="R1368" s="5">
        <f t="shared" si="87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84"/>
        <v>42321.836226851847</v>
      </c>
      <c r="L1369" s="10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 s="5">
        <f t="shared" si="87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84"/>
        <v>42169.982569444437</v>
      </c>
      <c r="L1370" s="10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 s="5">
        <f t="shared" si="87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84"/>
        <v>41740.385949074072</v>
      </c>
      <c r="L1371" s="10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105.34805315203954</v>
      </c>
      <c r="R1371" s="5">
        <f t="shared" si="87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84"/>
        <v>41562.795023148145</v>
      </c>
      <c r="L1372" s="10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103.66666666666666</v>
      </c>
      <c r="R1372" s="5">
        <f t="shared" si="87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84"/>
        <v>42131.550254629627</v>
      </c>
      <c r="L1373" s="10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107.08672667523933</v>
      </c>
      <c r="R1373" s="5">
        <f t="shared" si="87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84"/>
        <v>41102.53162037037</v>
      </c>
      <c r="L1374" s="10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 s="5">
        <f t="shared" si="87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84"/>
        <v>42734.743437499994</v>
      </c>
      <c r="L1375" s="10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 s="5">
        <f t="shared" si="87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84"/>
        <v>42453.911898148144</v>
      </c>
      <c r="L1376" s="10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189.46666666666667</v>
      </c>
      <c r="R1376" s="5">
        <f t="shared" si="87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84"/>
        <v>42749.857858796291</v>
      </c>
      <c r="L1377" s="10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171.32499999999999</v>
      </c>
      <c r="R1377" s="5">
        <f t="shared" si="87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84"/>
        <v>42707.502384259256</v>
      </c>
      <c r="L1378" s="10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252.48648648648651</v>
      </c>
      <c r="R1378" s="5">
        <f t="shared" si="87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84"/>
        <v>42768.96597222222</v>
      </c>
      <c r="L1379" s="10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116.15384615384616</v>
      </c>
      <c r="R1379" s="5">
        <f t="shared" si="87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84"/>
        <v>42583.551041666658</v>
      </c>
      <c r="L1380" s="10">
        <f t="shared" si="85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203.35000000000002</v>
      </c>
      <c r="R1380" s="5">
        <f t="shared" si="87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84"/>
        <v>42160.28328703704</v>
      </c>
      <c r="L1381" s="10">
        <f t="shared" si="85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111.60000000000001</v>
      </c>
      <c r="R1381" s="5">
        <f t="shared" si="87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84"/>
        <v>42163.874999999993</v>
      </c>
      <c r="L1382" s="10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 s="5">
        <f t="shared" si="87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84"/>
        <v>42733.006076388883</v>
      </c>
      <c r="L1383" s="10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 s="5">
        <f t="shared" si="87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84"/>
        <v>41400.591851851852</v>
      </c>
      <c r="L1384" s="10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104.3625</v>
      </c>
      <c r="R1384" s="5">
        <f t="shared" si="87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84"/>
        <v>42726.866643518515</v>
      </c>
      <c r="L1385" s="10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212.40909090909091</v>
      </c>
      <c r="R1385" s="5">
        <f t="shared" si="87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84"/>
        <v>42190.526874999996</v>
      </c>
      <c r="L1386" s="10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124.08571428571429</v>
      </c>
      <c r="R1386" s="5">
        <f t="shared" si="87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84"/>
        <v>42489.299305555549</v>
      </c>
      <c r="L1387" s="10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110.406125</v>
      </c>
      <c r="R1387" s="5">
        <f t="shared" si="87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84"/>
        <v>42214.438530092586</v>
      </c>
      <c r="L1388" s="10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 s="5">
        <f t="shared" si="87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84"/>
        <v>42157.979166666664</v>
      </c>
      <c r="L1389" s="10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136.625</v>
      </c>
      <c r="R1389" s="5">
        <f t="shared" si="87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84"/>
        <v>42660.468055555553</v>
      </c>
      <c r="L1390" s="10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134.8074</v>
      </c>
      <c r="R1390" s="5">
        <f t="shared" si="87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84"/>
        <v>42595.272650462961</v>
      </c>
      <c r="L1391" s="10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 s="5">
        <f t="shared" si="87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84"/>
        <v>42121.508333333331</v>
      </c>
      <c r="L1392" s="10">
        <f t="shared" si="85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109.10714285714285</v>
      </c>
      <c r="R1392" s="5">
        <f t="shared" si="87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84"/>
        <v>42237.999305555553</v>
      </c>
      <c r="L1393" s="10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 s="5">
        <f t="shared" si="87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84"/>
        <v>42431.946597222217</v>
      </c>
      <c r="L1394" s="10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113.64000000000001</v>
      </c>
      <c r="R1394" s="5">
        <f t="shared" si="87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84"/>
        <v>42583.473645833328</v>
      </c>
      <c r="L1395" s="10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102.35000000000001</v>
      </c>
      <c r="R1395" s="5">
        <f t="shared" si="87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84"/>
        <v>42794.916666666664</v>
      </c>
      <c r="L1396" s="10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122.13333333333334</v>
      </c>
      <c r="R1396" s="5">
        <f t="shared" si="87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84"/>
        <v>42749.700011574074</v>
      </c>
      <c r="L1397" s="10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111.88571428571427</v>
      </c>
      <c r="R1397" s="5">
        <f t="shared" si="87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84"/>
        <v>42048.790300925924</v>
      </c>
      <c r="L1398" s="10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 s="5">
        <f t="shared" si="87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84"/>
        <v>42670.679861111108</v>
      </c>
      <c r="L1399" s="10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113.85000000000001</v>
      </c>
      <c r="R1399" s="5">
        <f t="shared" si="87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84"/>
        <v>42556.665902777771</v>
      </c>
      <c r="L1400" s="10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109.68181818181819</v>
      </c>
      <c r="R1400" s="5">
        <f t="shared" si="87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84"/>
        <v>41918.795983796292</v>
      </c>
      <c r="L1401" s="10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126.14444444444443</v>
      </c>
      <c r="R1401" s="5">
        <f t="shared" si="87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84"/>
        <v>42533.020833333336</v>
      </c>
      <c r="L1402" s="10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167.42857142857144</v>
      </c>
      <c r="R1402" s="5">
        <f t="shared" si="87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84"/>
        <v>41420.787893518514</v>
      </c>
      <c r="L1403" s="10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496.52000000000004</v>
      </c>
      <c r="R1403" s="5">
        <f t="shared" si="87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84"/>
        <v>42124.80336805556</v>
      </c>
      <c r="L1404" s="10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 s="5">
        <f t="shared" si="87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84"/>
        <v>41480.854571759257</v>
      </c>
      <c r="L1405" s="10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102.57499999999999</v>
      </c>
      <c r="R1405" s="5">
        <f t="shared" si="87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84"/>
        <v>42057.30190972222</v>
      </c>
      <c r="L1406" s="10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</v>
      </c>
      <c r="R1406" s="5">
        <f t="shared" si="87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84"/>
        <v>41971.51390046296</v>
      </c>
      <c r="L1407" s="10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0.42</v>
      </c>
      <c r="R1407" s="5">
        <f t="shared" si="87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84"/>
        <v>42350.208333333336</v>
      </c>
      <c r="L1408" s="10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0.125</v>
      </c>
      <c r="R1408" s="5">
        <f t="shared" si="87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84"/>
        <v>41863.32844907407</v>
      </c>
      <c r="L1409" s="10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</v>
      </c>
      <c r="R1409" s="5">
        <f t="shared" si="87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ref="K1410:K1473" si="88">(((I1410/60)/60)/24)+DATE(1970,1,1)+(-5/24)</f>
        <v>42321.705509259256</v>
      </c>
      <c r="L1410" s="10">
        <f t="shared" ref="L1410:L1473" si="89">(((J1410/60)/60)/24)+DATE(1970,1,1)+(-5/24)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90">(E1410/D1410)*100</f>
        <v>7.1999999999999993</v>
      </c>
      <c r="R1410" s="5">
        <f t="shared" ref="R1410:R1473" si="91">E1410/N1410</f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si="88"/>
        <v>42004.966840277775</v>
      </c>
      <c r="L1411" s="10">
        <f t="shared" si="89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90"/>
        <v>0</v>
      </c>
      <c r="R1411" s="5" t="e">
        <f t="shared" si="91"/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88"/>
        <v>42524.110185185178</v>
      </c>
      <c r="L1412" s="10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1.6666666666666666E-2</v>
      </c>
      <c r="R1412" s="5">
        <f t="shared" si="91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88"/>
        <v>42040.850694444445</v>
      </c>
      <c r="L1413" s="10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0.23333333333333336</v>
      </c>
      <c r="R1413" s="5">
        <f t="shared" si="91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88"/>
        <v>41976.855312499996</v>
      </c>
      <c r="L1414" s="10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4.5714285714285712</v>
      </c>
      <c r="R1414" s="5">
        <f t="shared" si="91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88"/>
        <v>42420.228819444441</v>
      </c>
      <c r="L1415" s="10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</v>
      </c>
      <c r="R1415" s="5">
        <f t="shared" si="91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88"/>
        <v>42738.044756944444</v>
      </c>
      <c r="L1416" s="10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</v>
      </c>
      <c r="R1416" s="5">
        <f t="shared" si="91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88"/>
        <v>42232.467488425922</v>
      </c>
      <c r="L1417" s="10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18.181818181818183</v>
      </c>
      <c r="R1417" s="5">
        <f t="shared" si="91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88"/>
        <v>42329.759479166663</v>
      </c>
      <c r="L1418" s="10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5" t="e">
        <f t="shared" si="91"/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88"/>
        <v>42262.257638888892</v>
      </c>
      <c r="L1419" s="10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</v>
      </c>
      <c r="R1419" s="5">
        <f t="shared" si="91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88"/>
        <v>42425.248078703698</v>
      </c>
      <c r="L1420" s="10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</v>
      </c>
      <c r="R1420" s="5">
        <f t="shared" si="91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88"/>
        <v>42652.24790509259</v>
      </c>
      <c r="L1421" s="10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7.0634920634920633</v>
      </c>
      <c r="R1421" s="5">
        <f t="shared" si="91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88"/>
        <v>42549.459328703706</v>
      </c>
      <c r="L1422" s="10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</v>
      </c>
      <c r="R1422" s="5">
        <f t="shared" si="91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88"/>
        <v>42043.707280092589</v>
      </c>
      <c r="L1423" s="10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</v>
      </c>
      <c r="R1423" s="5">
        <f t="shared" si="91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88"/>
        <v>42634.031296296293</v>
      </c>
      <c r="L1424" s="10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0.104</v>
      </c>
      <c r="R1424" s="5">
        <f t="shared" si="91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88"/>
        <v>42370.151979166665</v>
      </c>
      <c r="L1425" s="10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0.33333333333333337</v>
      </c>
      <c r="R1425" s="5">
        <f t="shared" si="91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88"/>
        <v>42689.550949074073</v>
      </c>
      <c r="L1426" s="10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 s="5">
        <f t="shared" si="91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88"/>
        <v>42122.923136574071</v>
      </c>
      <c r="L1427" s="10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5" t="e">
        <f t="shared" si="91"/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88"/>
        <v>42240.181944444441</v>
      </c>
      <c r="L1428" s="10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5" t="e">
        <f t="shared" si="91"/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88"/>
        <v>42631.643344907403</v>
      </c>
      <c r="L1429" s="10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8.3800000000000008</v>
      </c>
      <c r="R1429" s="5">
        <f t="shared" si="91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88"/>
        <v>42462.129826388882</v>
      </c>
      <c r="L1430" s="10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</v>
      </c>
      <c r="R1430" s="5">
        <f t="shared" si="91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88"/>
        <v>42103.852337962955</v>
      </c>
      <c r="L1431" s="10">
        <f t="shared" si="89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5" t="e">
        <f t="shared" si="91"/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88"/>
        <v>41992.605185185181</v>
      </c>
      <c r="L1432" s="10">
        <f t="shared" si="89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 s="5">
        <f t="shared" si="91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88"/>
        <v>42334.044166666667</v>
      </c>
      <c r="L1433" s="10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31.94705882352941</v>
      </c>
      <c r="R1433" s="5">
        <f t="shared" si="91"/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88"/>
        <v>42205.572083333333</v>
      </c>
      <c r="L1434" s="10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5" t="e">
        <f t="shared" si="91"/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88"/>
        <v>42714.249999999993</v>
      </c>
      <c r="L1435" s="10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6.708333333333333</v>
      </c>
      <c r="R1435" s="5">
        <f t="shared" si="91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88"/>
        <v>42163.416666666664</v>
      </c>
      <c r="L1436" s="10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9.9878048780487809</v>
      </c>
      <c r="R1436" s="5">
        <f t="shared" si="91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88"/>
        <v>42288.57199074074</v>
      </c>
      <c r="L1437" s="10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</v>
      </c>
      <c r="R1437" s="5">
        <f t="shared" si="91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88"/>
        <v>42421.141863425924</v>
      </c>
      <c r="L1438" s="10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</v>
      </c>
      <c r="R1438" s="5">
        <f t="shared" si="91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88"/>
        <v>41832.999305555553</v>
      </c>
      <c r="L1439" s="10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26.900000000000002</v>
      </c>
      <c r="R1439" s="5">
        <f t="shared" si="91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88"/>
        <v>42487.371527777774</v>
      </c>
      <c r="L1440" s="10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</v>
      </c>
      <c r="R1440" s="5">
        <f t="shared" si="91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88"/>
        <v>42070.621539351843</v>
      </c>
      <c r="L1441" s="10">
        <f t="shared" si="89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</v>
      </c>
      <c r="R1441" s="5">
        <f t="shared" si="91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88"/>
        <v>42516.540081018517</v>
      </c>
      <c r="L1442" s="10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7.6923076923076927E-3</v>
      </c>
      <c r="R1442" s="5">
        <f t="shared" si="91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88"/>
        <v>42258.557511574072</v>
      </c>
      <c r="L1443" s="10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</v>
      </c>
      <c r="R1443" s="5">
        <f t="shared" si="91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88"/>
        <v>42515.437013888884</v>
      </c>
      <c r="L1444" s="10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5" t="e">
        <f t="shared" si="91"/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88"/>
        <v>42737.71769675926</v>
      </c>
      <c r="L1445" s="10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5" t="e">
        <f t="shared" si="91"/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88"/>
        <v>42259.665069444447</v>
      </c>
      <c r="L1446" s="10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5" t="e">
        <f t="shared" si="91"/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88"/>
        <v>42169.333969907406</v>
      </c>
      <c r="L1447" s="10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5" t="e">
        <f t="shared" si="91"/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88"/>
        <v>42481.239328703705</v>
      </c>
      <c r="L1448" s="10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5" t="e">
        <f t="shared" si="91"/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88"/>
        <v>42559.52238425926</v>
      </c>
      <c r="L1449" s="10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1.4999999999999999E-2</v>
      </c>
      <c r="R1449" s="5">
        <f t="shared" si="91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88"/>
        <v>42146.017361111109</v>
      </c>
      <c r="L1450" s="10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5" t="e">
        <f t="shared" si="91"/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88"/>
        <v>42134.603067129625</v>
      </c>
      <c r="L1451" s="10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5" t="e">
        <f t="shared" si="91"/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88"/>
        <v>42419.962928240733</v>
      </c>
      <c r="L1452" s="10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1E-3</v>
      </c>
      <c r="R1452" s="5">
        <f t="shared" si="91"/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88"/>
        <v>41961.792349537034</v>
      </c>
      <c r="L1453" s="10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1.0554089709762533E-2</v>
      </c>
      <c r="R1453" s="5">
        <f t="shared" si="91"/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88"/>
        <v>41848.494942129626</v>
      </c>
      <c r="L1454" s="10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5" t="e">
        <f t="shared" si="91"/>
        <v>#DIV/0!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88"/>
        <v>42840.446145833332</v>
      </c>
      <c r="L1455" s="10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5" t="e">
        <f t="shared" si="91"/>
        <v>#DIV/0!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88"/>
        <v>42484.707638888889</v>
      </c>
      <c r="L1456" s="10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0.85714285714285721</v>
      </c>
      <c r="R1456" s="5">
        <f t="shared" si="91"/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88"/>
        <v>41887.360416666663</v>
      </c>
      <c r="L1457" s="10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10.5</v>
      </c>
      <c r="R1457" s="5">
        <f t="shared" si="91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88"/>
        <v>42738.460243055553</v>
      </c>
      <c r="L1458" s="10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2.9000000000000004</v>
      </c>
      <c r="R1458" s="5">
        <f t="shared" si="91"/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88"/>
        <v>42319.729675925926</v>
      </c>
      <c r="L1459" s="10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5" t="e">
        <f t="shared" si="91"/>
        <v>#DIV/0!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88"/>
        <v>41861.958333333328</v>
      </c>
      <c r="L1460" s="10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5" t="e">
        <f t="shared" si="91"/>
        <v>#DIV/0!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88"/>
        <v>42340.517361111109</v>
      </c>
      <c r="L1461" s="10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5" t="e">
        <f t="shared" si="91"/>
        <v>#DIV/0!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88"/>
        <v>41973.781249999993</v>
      </c>
      <c r="L1462" s="10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5" t="e">
        <f t="shared" si="91"/>
        <v>#DIV/0!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88"/>
        <v>41932.791666666664</v>
      </c>
      <c r="L1463" s="10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101.24459999999999</v>
      </c>
      <c r="R1463" s="5">
        <f t="shared" si="91"/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88"/>
        <v>41374.454525462963</v>
      </c>
      <c r="L1464" s="10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108.5175</v>
      </c>
      <c r="R1464" s="5">
        <f t="shared" si="91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88"/>
        <v>41371.661319444444</v>
      </c>
      <c r="L1465" s="10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147.66666666666666</v>
      </c>
      <c r="R1465" s="5">
        <f t="shared" si="91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88"/>
        <v>41321.453217592592</v>
      </c>
      <c r="L1466" s="10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163.19999999999999</v>
      </c>
      <c r="R1466" s="5">
        <f t="shared" si="91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88"/>
        <v>40989.916666666664</v>
      </c>
      <c r="L1467" s="10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456.41449999999998</v>
      </c>
      <c r="R1467" s="5">
        <f t="shared" si="91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88"/>
        <v>42380.999999999993</v>
      </c>
      <c r="L1468" s="10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107.87731249999999</v>
      </c>
      <c r="R1468" s="5">
        <f t="shared" si="91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88"/>
        <v>40993.55190972222</v>
      </c>
      <c r="L1469" s="10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 s="5">
        <f t="shared" si="91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88"/>
        <v>40705.806122685186</v>
      </c>
      <c r="L1470" s="10">
        <f t="shared" si="89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102.36842105263158</v>
      </c>
      <c r="R1470" s="5">
        <f t="shared" si="91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88"/>
        <v>41320.390150462961</v>
      </c>
      <c r="L1471" s="10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108.42485875706214</v>
      </c>
      <c r="R1471" s="5">
        <f t="shared" si="91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88"/>
        <v>41271.618784722217</v>
      </c>
      <c r="L1472" s="10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125.13333333333334</v>
      </c>
      <c r="R1472" s="5">
        <f t="shared" si="91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88"/>
        <v>42103.749236111107</v>
      </c>
      <c r="L1473" s="10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103.840625</v>
      </c>
      <c r="R1473" s="5">
        <f t="shared" si="91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ref="K1474:K1537" si="92">(((I1474/60)/60)/24)+DATE(1970,1,1)+(-5/24)</f>
        <v>41563.33452546296</v>
      </c>
      <c r="L1474" s="10">
        <f t="shared" ref="L1474:L1537" si="93">(((J1474/60)/60)/24)+DATE(1970,1,1)+(-5/24)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4">(E1474/D1474)*100</f>
        <v>138.70400000000001</v>
      </c>
      <c r="R1474" s="5">
        <f t="shared" ref="R1474:R1537" si="95">E1474/N1474</f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si="92"/>
        <v>40969.771284722221</v>
      </c>
      <c r="L1475" s="10">
        <f t="shared" si="93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4"/>
        <v>120.51600000000001</v>
      </c>
      <c r="R1475" s="5">
        <f t="shared" si="95"/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92"/>
        <v>41530.519583333327</v>
      </c>
      <c r="L1476" s="10">
        <f t="shared" si="93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112.26666666666667</v>
      </c>
      <c r="R1476" s="5">
        <f t="shared" si="95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92"/>
        <v>41992.999305555553</v>
      </c>
      <c r="L1477" s="10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188.66966666666667</v>
      </c>
      <c r="R1477" s="5">
        <f t="shared" si="95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92"/>
        <v>40795.833587962959</v>
      </c>
      <c r="L1478" s="10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661.55466666666666</v>
      </c>
      <c r="R1478" s="5">
        <f t="shared" si="95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92"/>
        <v>40899.916666666664</v>
      </c>
      <c r="L1479" s="10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 s="5">
        <f t="shared" si="95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92"/>
        <v>41408.663344907407</v>
      </c>
      <c r="L1480" s="10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1181.6142199999999</v>
      </c>
      <c r="R1480" s="5">
        <f t="shared" si="95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92"/>
        <v>41768.957638888889</v>
      </c>
      <c r="L1481" s="10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137.375</v>
      </c>
      <c r="R1481" s="5">
        <f t="shared" si="95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92"/>
        <v>41481.5</v>
      </c>
      <c r="L1482" s="10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117.04040000000001</v>
      </c>
      <c r="R1482" s="5">
        <f t="shared" si="95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92"/>
        <v>41580.714641203704</v>
      </c>
      <c r="L1483" s="10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</v>
      </c>
      <c r="R1483" s="5">
        <f t="shared" si="95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92"/>
        <v>41159.118749999994</v>
      </c>
      <c r="L1484" s="10">
        <f t="shared" si="93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</v>
      </c>
      <c r="R1484" s="5">
        <f t="shared" si="95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92"/>
        <v>42572.984664351847</v>
      </c>
      <c r="L1485" s="10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0.7142857142857143</v>
      </c>
      <c r="R1485" s="5">
        <f t="shared" si="95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92"/>
        <v>41111.410416666666</v>
      </c>
      <c r="L1486" s="10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5" t="e">
        <f t="shared" si="95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92"/>
        <v>42175.587650462963</v>
      </c>
      <c r="L1487" s="10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2.2388059701492535</v>
      </c>
      <c r="R1487" s="5">
        <f t="shared" si="95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92"/>
        <v>42061.960196759253</v>
      </c>
      <c r="L1488" s="10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0.24</v>
      </c>
      <c r="R1488" s="5">
        <f t="shared" si="95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92"/>
        <v>42584.709155092591</v>
      </c>
      <c r="L1489" s="10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5" t="e">
        <f t="shared" si="95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92"/>
        <v>41644.354861111111</v>
      </c>
      <c r="L1490" s="10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</v>
      </c>
      <c r="R1490" s="5">
        <f t="shared" si="95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92"/>
        <v>41228.445046296292</v>
      </c>
      <c r="L1491" s="10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5" t="e">
        <f t="shared" si="95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92"/>
        <v>41549.352708333332</v>
      </c>
      <c r="L1492" s="10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30.862068965517242</v>
      </c>
      <c r="R1492" s="5">
        <f t="shared" si="95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92"/>
        <v>42050.443055555552</v>
      </c>
      <c r="L1493" s="10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8.3333333333333321</v>
      </c>
      <c r="R1493" s="5">
        <f t="shared" si="95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92"/>
        <v>40712.676458333335</v>
      </c>
      <c r="L1494" s="10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0.75</v>
      </c>
      <c r="R1494" s="5">
        <f t="shared" si="95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92"/>
        <v>41441.658275462964</v>
      </c>
      <c r="L1495" s="10">
        <f t="shared" si="93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5" t="e">
        <f t="shared" si="95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92"/>
        <v>42097.443055555552</v>
      </c>
      <c r="L1496" s="10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8.9</v>
      </c>
      <c r="R1496" s="5">
        <f t="shared" si="95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92"/>
        <v>40782.581377314811</v>
      </c>
      <c r="L1497" s="10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5" t="e">
        <f t="shared" si="95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92"/>
        <v>41898.266886574071</v>
      </c>
      <c r="L1498" s="10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5" t="e">
        <f t="shared" si="95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92"/>
        <v>41486.613194444442</v>
      </c>
      <c r="L1499" s="10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6.6666666666666671E-3</v>
      </c>
      <c r="R1499" s="5">
        <f t="shared" si="95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92"/>
        <v>41885.775208333333</v>
      </c>
      <c r="L1500" s="10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</v>
      </c>
      <c r="R1500" s="5">
        <f t="shared" si="95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92"/>
        <v>42586.798993055556</v>
      </c>
      <c r="L1501" s="10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0.25</v>
      </c>
      <c r="R1501" s="5">
        <f t="shared" si="95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92"/>
        <v>41395.69626157407</v>
      </c>
      <c r="L1502" s="10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25.035714285714285</v>
      </c>
      <c r="R1502" s="5">
        <f t="shared" si="95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92"/>
        <v>42193.3752662037</v>
      </c>
      <c r="L1503" s="10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166.33076923076925</v>
      </c>
      <c r="R1503" s="5">
        <f t="shared" si="95"/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92"/>
        <v>42454.708333333336</v>
      </c>
      <c r="L1504" s="10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101.44545454545455</v>
      </c>
      <c r="R1504" s="5">
        <f t="shared" si="95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92"/>
        <v>42666.13890046296</v>
      </c>
      <c r="L1505" s="10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107.89146666666667</v>
      </c>
      <c r="R1505" s="5">
        <f t="shared" si="95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92"/>
        <v>41800.147916666661</v>
      </c>
      <c r="L1506" s="10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277.93846153846158</v>
      </c>
      <c r="R1506" s="5">
        <f t="shared" si="95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92"/>
        <v>42451.625694444439</v>
      </c>
      <c r="L1507" s="10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103.58125</v>
      </c>
      <c r="R1507" s="5">
        <f t="shared" si="95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92"/>
        <v>41844.577592592592</v>
      </c>
      <c r="L1508" s="10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 s="5">
        <f t="shared" si="95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92"/>
        <v>40313.131944444445</v>
      </c>
      <c r="L1509" s="10">
        <f t="shared" si="93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 s="5">
        <f t="shared" si="95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92"/>
        <v>41817.406030092592</v>
      </c>
      <c r="L1510" s="10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110.76216216216217</v>
      </c>
      <c r="R1510" s="5">
        <f t="shared" si="95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92"/>
        <v>42780.749305555553</v>
      </c>
      <c r="L1511" s="10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123.64125714285714</v>
      </c>
      <c r="R1511" s="5">
        <f t="shared" si="95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92"/>
        <v>41839.176828703698</v>
      </c>
      <c r="L1512" s="10">
        <f t="shared" si="93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101.03500000000001</v>
      </c>
      <c r="R1512" s="5">
        <f t="shared" si="95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92"/>
        <v>42326.416712962957</v>
      </c>
      <c r="L1513" s="10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111.79285714285714</v>
      </c>
      <c r="R1513" s="5">
        <f t="shared" si="95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92"/>
        <v>42771.476145833331</v>
      </c>
      <c r="L1514" s="10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558.7714285714286</v>
      </c>
      <c r="R1514" s="5">
        <f t="shared" si="95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92"/>
        <v>41836.42900462963</v>
      </c>
      <c r="L1515" s="10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150.01875000000001</v>
      </c>
      <c r="R1515" s="5">
        <f t="shared" si="95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92"/>
        <v>42274.389351851853</v>
      </c>
      <c r="L1516" s="10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106.476</v>
      </c>
      <c r="R1516" s="5">
        <f t="shared" si="95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92"/>
        <v>42445.003437499996</v>
      </c>
      <c r="L1517" s="10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157.18899999999999</v>
      </c>
      <c r="R1517" s="5">
        <f t="shared" si="95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92"/>
        <v>42649.374999999993</v>
      </c>
      <c r="L1518" s="10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108.65882352941176</v>
      </c>
      <c r="R1518" s="5">
        <f t="shared" si="95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92"/>
        <v>41979.041666666664</v>
      </c>
      <c r="L1519" s="10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161.97999999999999</v>
      </c>
      <c r="R1519" s="5">
        <f t="shared" si="95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92"/>
        <v>41790.611712962964</v>
      </c>
      <c r="L1520" s="10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205.36666666666665</v>
      </c>
      <c r="R1520" s="5">
        <f t="shared" si="95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92"/>
        <v>41810.707638888889</v>
      </c>
      <c r="L1521" s="10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103.36388888888889</v>
      </c>
      <c r="R1521" s="5">
        <f t="shared" si="95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92"/>
        <v>41991.958333333336</v>
      </c>
      <c r="L1522" s="10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103.47222222222223</v>
      </c>
      <c r="R1522" s="5">
        <f t="shared" si="95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92"/>
        <v>42527.959386574068</v>
      </c>
      <c r="L1523" s="10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106.81333333333333</v>
      </c>
      <c r="R1523" s="5">
        <f t="shared" si="95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92"/>
        <v>41929.621979166666</v>
      </c>
      <c r="L1524" s="10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138.96574712643678</v>
      </c>
      <c r="R1524" s="5">
        <f t="shared" si="95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92"/>
        <v>41995.791666666664</v>
      </c>
      <c r="L1525" s="10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124.84324324324325</v>
      </c>
      <c r="R1525" s="5">
        <f t="shared" si="95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92"/>
        <v>42786.292708333327</v>
      </c>
      <c r="L1526" s="10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206.99999999999997</v>
      </c>
      <c r="R1526" s="5">
        <f t="shared" si="95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92"/>
        <v>42600.494652777772</v>
      </c>
      <c r="L1527" s="10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174.00576923076923</v>
      </c>
      <c r="R1527" s="5">
        <f t="shared" si="95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92"/>
        <v>42388.067673611113</v>
      </c>
      <c r="L1528" s="10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120.32608695652173</v>
      </c>
      <c r="R1528" s="5">
        <f t="shared" si="95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92"/>
        <v>42808.350532407399</v>
      </c>
      <c r="L1529" s="10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110.44428571428573</v>
      </c>
      <c r="R1529" s="5">
        <f t="shared" si="95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92"/>
        <v>42766.791666666664</v>
      </c>
      <c r="L1530" s="10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281.56666666666666</v>
      </c>
      <c r="R1530" s="5">
        <f t="shared" si="95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92"/>
        <v>42082.378703703704</v>
      </c>
      <c r="L1531" s="10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100.67894736842105</v>
      </c>
      <c r="R1531" s="5">
        <f t="shared" si="95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92"/>
        <v>42300.558969907412</v>
      </c>
      <c r="L1532" s="10">
        <f t="shared" si="93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134.82571428571427</v>
      </c>
      <c r="R1532" s="5">
        <f t="shared" si="95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92"/>
        <v>41973.916666666664</v>
      </c>
      <c r="L1533" s="10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175.95744680851064</v>
      </c>
      <c r="R1533" s="5">
        <f t="shared" si="95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92"/>
        <v>42415.416666666664</v>
      </c>
      <c r="L1534" s="10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484.02000000000004</v>
      </c>
      <c r="R1534" s="5">
        <f t="shared" si="95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92"/>
        <v>42491.957638888889</v>
      </c>
      <c r="L1535" s="10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145.14000000000001</v>
      </c>
      <c r="R1535" s="5">
        <f t="shared" si="95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92"/>
        <v>42251.465995370374</v>
      </c>
      <c r="L1536" s="10">
        <f t="shared" si="93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417.73333333333335</v>
      </c>
      <c r="R1536" s="5">
        <f t="shared" si="95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92"/>
        <v>42513.708333333336</v>
      </c>
      <c r="L1537" s="10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132.42499999999998</v>
      </c>
      <c r="R1537" s="5">
        <f t="shared" si="95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ref="K1538:K1601" si="96">(((I1538/60)/60)/24)+DATE(1970,1,1)+(-5/24)</f>
        <v>42243.593865740739</v>
      </c>
      <c r="L1538" s="10">
        <f t="shared" ref="L1538:L1601" si="97">(((J1538/60)/60)/24)+DATE(1970,1,1)+(-5/24)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8">(E1538/D1538)*100</f>
        <v>250.30841666666666</v>
      </c>
      <c r="R1538" s="5">
        <f t="shared" ref="R1538:R1601" si="99">E1538/N1538</f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si="96"/>
        <v>42588.541666666664</v>
      </c>
      <c r="L1539" s="10">
        <f t="shared" si="97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8"/>
        <v>179.9</v>
      </c>
      <c r="R1539" s="5">
        <f t="shared" si="99"/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96"/>
        <v>42026.57372685185</v>
      </c>
      <c r="L1540" s="10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102.62857142857142</v>
      </c>
      <c r="R1540" s="5">
        <f t="shared" si="99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96"/>
        <v>42738.710868055547</v>
      </c>
      <c r="L1541" s="10">
        <f t="shared" si="97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135.98609999999999</v>
      </c>
      <c r="R1541" s="5">
        <f t="shared" si="99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96"/>
        <v>41968.843749999993</v>
      </c>
      <c r="L1542" s="10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117.86666666666667</v>
      </c>
      <c r="R1542" s="5">
        <f t="shared" si="99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96"/>
        <v>42004.503912037035</v>
      </c>
      <c r="L1543" s="10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3.3333333333333333E-2</v>
      </c>
      <c r="R1543" s="5">
        <f t="shared" si="99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96"/>
        <v>42185.788194444445</v>
      </c>
      <c r="L1544" s="10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</v>
      </c>
      <c r="R1544" s="5">
        <f t="shared" si="99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96"/>
        <v>41965.342986111107</v>
      </c>
      <c r="L1545" s="10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0.44444444444444442</v>
      </c>
      <c r="R1545" s="5">
        <f t="shared" si="99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96"/>
        <v>42094.804166666661</v>
      </c>
      <c r="L1546" s="10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5" t="e">
        <f t="shared" si="99"/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96"/>
        <v>42065.677777777775</v>
      </c>
      <c r="L1547" s="10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3.3333333333333333E-2</v>
      </c>
      <c r="R1547" s="5">
        <f t="shared" si="99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96"/>
        <v>41899.004618055551</v>
      </c>
      <c r="L1548" s="10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</v>
      </c>
      <c r="R1548" s="5">
        <f t="shared" si="99"/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96"/>
        <v>42789.218541666669</v>
      </c>
      <c r="L1549" s="10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5" t="e">
        <f t="shared" si="99"/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96"/>
        <v>42316.715509259251</v>
      </c>
      <c r="L1550" s="10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8.5714285714285712</v>
      </c>
      <c r="R1550" s="5">
        <f t="shared" si="99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96"/>
        <v>42310.96943287037</v>
      </c>
      <c r="L1551" s="10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 s="5">
        <f t="shared" si="99"/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96"/>
        <v>42502.24113425926</v>
      </c>
      <c r="L1552" s="10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13.466666666666665</v>
      </c>
      <c r="R1552" s="5">
        <f t="shared" si="99"/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96"/>
        <v>42151.616192129623</v>
      </c>
      <c r="L1553" s="10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5" t="e">
        <f t="shared" si="99"/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96"/>
        <v>41912.957638888889</v>
      </c>
      <c r="L1554" s="10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49.186046511627907</v>
      </c>
      <c r="R1554" s="5">
        <f t="shared" si="99"/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96"/>
        <v>42249.074618055551</v>
      </c>
      <c r="L1555" s="10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5" t="e">
        <f t="shared" si="99"/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96"/>
        <v>42218.043865740743</v>
      </c>
      <c r="L1556" s="10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5" t="e">
        <f t="shared" si="99"/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96"/>
        <v>42264.499999999993</v>
      </c>
      <c r="L1557" s="10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5" t="e">
        <f t="shared" si="99"/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96"/>
        <v>42554.944722222215</v>
      </c>
      <c r="L1558" s="10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45.133333333333333</v>
      </c>
      <c r="R1558" s="5">
        <f t="shared" si="99"/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96"/>
        <v>41902.444826388884</v>
      </c>
      <c r="L1559" s="10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</v>
      </c>
      <c r="R1559" s="5">
        <f t="shared" si="99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96"/>
        <v>42244.299999999996</v>
      </c>
      <c r="L1560" s="10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4.666666666666667</v>
      </c>
      <c r="R1560" s="5">
        <f t="shared" si="99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96"/>
        <v>42122.844895833325</v>
      </c>
      <c r="L1561" s="10">
        <f t="shared" si="97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0.33333333333333337</v>
      </c>
      <c r="R1561" s="5">
        <f t="shared" si="99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96"/>
        <v>41955.854085648149</v>
      </c>
      <c r="L1562" s="10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3.7600000000000002</v>
      </c>
      <c r="R1562" s="5">
        <f t="shared" si="99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96"/>
        <v>41584.875034722223</v>
      </c>
      <c r="L1563" s="10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</v>
      </c>
      <c r="R1563" s="5">
        <f t="shared" si="99"/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96"/>
        <v>40148.826388888883</v>
      </c>
      <c r="L1564" s="10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5" t="e">
        <f t="shared" si="99"/>
        <v>#DIV/0!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96"/>
        <v>41712.492488425924</v>
      </c>
      <c r="L1565" s="10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1.4166666666666665</v>
      </c>
      <c r="R1565" s="5">
        <f t="shared" si="99"/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96"/>
        <v>42152.628472222219</v>
      </c>
      <c r="L1566" s="10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</v>
      </c>
      <c r="R1566" s="5">
        <f t="shared" si="99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96"/>
        <v>40702.521539351852</v>
      </c>
      <c r="L1567" s="10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</v>
      </c>
      <c r="R1567" s="5">
        <f t="shared" si="99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96"/>
        <v>42578.708333333336</v>
      </c>
      <c r="L1568" s="10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</v>
      </c>
      <c r="R1568" s="5">
        <f t="shared" si="99"/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96"/>
        <v>41686.791666666664</v>
      </c>
      <c r="L1569" s="10">
        <f t="shared" si="97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</v>
      </c>
      <c r="R1569" s="5">
        <f t="shared" si="99"/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96"/>
        <v>41996.853993055549</v>
      </c>
      <c r="L1570" s="10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13.639999999999999</v>
      </c>
      <c r="R1570" s="5">
        <f t="shared" si="99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96"/>
        <v>41419.471226851849</v>
      </c>
      <c r="L1571" s="10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5" t="e">
        <f t="shared" si="99"/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96"/>
        <v>42468.56344907407</v>
      </c>
      <c r="L1572" s="10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</v>
      </c>
      <c r="R1572" s="5">
        <f t="shared" si="99"/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96"/>
        <v>42174.561145833337</v>
      </c>
      <c r="L1573" s="10">
        <f t="shared" si="97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0.66115702479338845</v>
      </c>
      <c r="R1573" s="5">
        <f t="shared" si="99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96"/>
        <v>42428.790972222218</v>
      </c>
      <c r="L1574" s="10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</v>
      </c>
      <c r="R1574" s="5">
        <f t="shared" si="99"/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96"/>
        <v>42825.957638888889</v>
      </c>
      <c r="L1575" s="10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2.4777777777777779</v>
      </c>
      <c r="R1575" s="5">
        <f t="shared" si="99"/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96"/>
        <v>42052.719085648147</v>
      </c>
      <c r="L1576" s="10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5.0599999999999996</v>
      </c>
      <c r="R1576" s="5">
        <f t="shared" si="99"/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96"/>
        <v>41829.315925925926</v>
      </c>
      <c r="L1577" s="10">
        <f t="shared" si="97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22.91</v>
      </c>
      <c r="R1577" s="5">
        <f t="shared" si="99"/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96"/>
        <v>42185.670925925922</v>
      </c>
      <c r="L1578" s="10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 s="5">
        <f t="shared" si="99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96"/>
        <v>41114.639444444445</v>
      </c>
      <c r="L1579" s="10">
        <f t="shared" si="97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0.54999999999999993</v>
      </c>
      <c r="R1579" s="5">
        <f t="shared" si="99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96"/>
        <v>40422.875</v>
      </c>
      <c r="L1580" s="10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10.806536636794938</v>
      </c>
      <c r="R1580" s="5">
        <f t="shared" si="99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96"/>
        <v>41514.788090277776</v>
      </c>
      <c r="L1581" s="10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0.84008400840084008</v>
      </c>
      <c r="R1581" s="5">
        <f t="shared" si="99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96"/>
        <v>41049.841736111113</v>
      </c>
      <c r="L1582" s="10">
        <f t="shared" si="97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5" t="e">
        <f t="shared" si="99"/>
        <v>#DIV/0!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96"/>
        <v>42357.240624999999</v>
      </c>
      <c r="L1583" s="10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</v>
      </c>
      <c r="R1583" s="5">
        <f t="shared" si="99"/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96"/>
        <v>42303.680555555555</v>
      </c>
      <c r="L1584" s="10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9.3000000000000007</v>
      </c>
      <c r="R1584" s="5">
        <f t="shared" si="99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96"/>
        <v>41907.696655092594</v>
      </c>
      <c r="L1585" s="10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7.4999999999999997E-2</v>
      </c>
      <c r="R1585" s="5">
        <f t="shared" si="99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96"/>
        <v>41789.440983796296</v>
      </c>
      <c r="L1586" s="10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5" t="e">
        <f t="shared" si="99"/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96"/>
        <v>42729.249999999993</v>
      </c>
      <c r="L1587" s="10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 s="5">
        <f t="shared" si="99"/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96"/>
        <v>42098.854421296295</v>
      </c>
      <c r="L1588" s="10">
        <f t="shared" si="97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5" t="e">
        <f t="shared" si="99"/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96"/>
        <v>41986.742650462962</v>
      </c>
      <c r="L1589" s="10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1.3333333333333334E-2</v>
      </c>
      <c r="R1589" s="5">
        <f t="shared" si="99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96"/>
        <v>42035.633333333331</v>
      </c>
      <c r="L1590" s="10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5" t="e">
        <f t="shared" si="99"/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96"/>
        <v>42286.776458333326</v>
      </c>
      <c r="L1591" s="10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5" t="e">
        <f t="shared" si="99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96"/>
        <v>42270.648888888885</v>
      </c>
      <c r="L1592" s="10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1.7000000000000002</v>
      </c>
      <c r="R1592" s="5">
        <f t="shared" si="99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96"/>
        <v>42463.476168981484</v>
      </c>
      <c r="L1593" s="10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29.228571428571428</v>
      </c>
      <c r="R1593" s="5">
        <f t="shared" si="99"/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96"/>
        <v>42090.822743055549</v>
      </c>
      <c r="L1594" s="10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5" t="e">
        <f t="shared" si="99"/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96"/>
        <v>42063.63721064815</v>
      </c>
      <c r="L1595" s="10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1.3636363636363637E-2</v>
      </c>
      <c r="R1595" s="5">
        <f t="shared" si="99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96"/>
        <v>42505.472916666658</v>
      </c>
      <c r="L1596" s="10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20.5</v>
      </c>
      <c r="R1596" s="5">
        <f t="shared" si="99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96"/>
        <v>41808.634027777778</v>
      </c>
      <c r="L1597" s="10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0.27999999999999997</v>
      </c>
      <c r="R1597" s="5">
        <f t="shared" si="99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96"/>
        <v>41986.26353009259</v>
      </c>
      <c r="L1598" s="10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2.3076923076923079</v>
      </c>
      <c r="R1598" s="5">
        <f t="shared" si="99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96"/>
        <v>42633.145798611113</v>
      </c>
      <c r="L1599" s="10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5" t="e">
        <f t="shared" si="99"/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96"/>
        <v>42211.459004629629</v>
      </c>
      <c r="L1600" s="10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0.125</v>
      </c>
      <c r="R1600" s="5">
        <f t="shared" si="99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96"/>
        <v>42468.289074074077</v>
      </c>
      <c r="L1601" s="10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5" t="e">
        <f t="shared" si="99"/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ref="K1602:K1665" si="100">(((I1602/60)/60)/24)+DATE(1970,1,1)+(-5/24)</f>
        <v>41835.007638888885</v>
      </c>
      <c r="L1602" s="10">
        <f t="shared" ref="L1602:L1665" si="101">(((J1602/60)/60)/24)+DATE(1970,1,1)+(-5/24)</f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2">(E1602/D1602)*100</f>
        <v>7.3400000000000007</v>
      </c>
      <c r="R1602" s="5">
        <f t="shared" ref="R1602:R1665" si="103">E1602/N1602</f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si="100"/>
        <v>40667.884641203702</v>
      </c>
      <c r="L1603" s="10">
        <f t="shared" si="101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2"/>
        <v>108.2492</v>
      </c>
      <c r="R1603" s="5">
        <f t="shared" si="103"/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00"/>
        <v>40830.75</v>
      </c>
      <c r="L1604" s="10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100.16666666666667</v>
      </c>
      <c r="R1604" s="5">
        <f t="shared" si="103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00"/>
        <v>40935.961331018516</v>
      </c>
      <c r="L1605" s="10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100.03299999999999</v>
      </c>
      <c r="R1605" s="5">
        <f t="shared" si="103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00"/>
        <v>40985.595312499994</v>
      </c>
      <c r="L1606" s="10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122.10714285714286</v>
      </c>
      <c r="R1606" s="5">
        <f t="shared" si="103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00"/>
        <v>40756.083333333328</v>
      </c>
      <c r="L1607" s="10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100.69333333333334</v>
      </c>
      <c r="R1607" s="5">
        <f t="shared" si="103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00"/>
        <v>40625.861550925925</v>
      </c>
      <c r="L1608" s="10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101.004125</v>
      </c>
      <c r="R1608" s="5">
        <f t="shared" si="103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00"/>
        <v>41074.600127314814</v>
      </c>
      <c r="L1609" s="10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 s="5">
        <f t="shared" si="103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00"/>
        <v>41640.018055555556</v>
      </c>
      <c r="L1610" s="10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 s="5">
        <f t="shared" si="103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00"/>
        <v>40849.125</v>
      </c>
      <c r="L1611" s="10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118.33333333333333</v>
      </c>
      <c r="R1611" s="5">
        <f t="shared" si="103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00"/>
        <v>41258.716550925921</v>
      </c>
      <c r="L1612" s="10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271.85000000000002</v>
      </c>
      <c r="R1612" s="5">
        <f t="shared" si="103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00"/>
        <v>41429.792037037034</v>
      </c>
      <c r="L1613" s="10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125.125</v>
      </c>
      <c r="R1613" s="5">
        <f t="shared" si="103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00"/>
        <v>41276.666481481479</v>
      </c>
      <c r="L1614" s="10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110.00000000000001</v>
      </c>
      <c r="R1614" s="5">
        <f t="shared" si="103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00"/>
        <v>41111.861134259256</v>
      </c>
      <c r="L1615" s="10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101.49999999999999</v>
      </c>
      <c r="R1615" s="5">
        <f t="shared" si="103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00"/>
        <v>41854.5</v>
      </c>
      <c r="L1616" s="10">
        <f t="shared" si="101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102.69999999999999</v>
      </c>
      <c r="R1616" s="5">
        <f t="shared" si="103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00"/>
        <v>40889.884212962963</v>
      </c>
      <c r="L1617" s="10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114.12500000000001</v>
      </c>
      <c r="R1617" s="5">
        <f t="shared" si="103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00"/>
        <v>41235.708333333328</v>
      </c>
      <c r="L1618" s="10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 s="5">
        <f t="shared" si="103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00"/>
        <v>41579.583333333328</v>
      </c>
      <c r="L1619" s="10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145.85714285714286</v>
      </c>
      <c r="R1619" s="5">
        <f t="shared" si="103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00"/>
        <v>41341.446006944439</v>
      </c>
      <c r="L1620" s="10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105.06666666666666</v>
      </c>
      <c r="R1620" s="5">
        <f t="shared" si="103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00"/>
        <v>41896.977847222224</v>
      </c>
      <c r="L1621" s="10">
        <f t="shared" si="101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133.33333333333331</v>
      </c>
      <c r="R1621" s="5">
        <f t="shared" si="103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00"/>
        <v>41328.131249999999</v>
      </c>
      <c r="L1622" s="10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112.99999999999999</v>
      </c>
      <c r="R1622" s="5">
        <f t="shared" si="103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00"/>
        <v>41056.957638888889</v>
      </c>
      <c r="L1623" s="10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 s="5">
        <f t="shared" si="103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00"/>
        <v>41990.124305555553</v>
      </c>
      <c r="L1624" s="10">
        <f t="shared" si="101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101.72463768115942</v>
      </c>
      <c r="R1624" s="5">
        <f t="shared" si="103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00"/>
        <v>41513.480196759258</v>
      </c>
      <c r="L1625" s="10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101.06666666666666</v>
      </c>
      <c r="R1625" s="5">
        <f t="shared" si="103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00"/>
        <v>41283.158969907403</v>
      </c>
      <c r="L1626" s="10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 s="5">
        <f t="shared" si="103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00"/>
        <v>41163.491354166668</v>
      </c>
      <c r="L1627" s="10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155.33333333333331</v>
      </c>
      <c r="R1627" s="5">
        <f t="shared" si="103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00"/>
        <v>41609.681331018517</v>
      </c>
      <c r="L1628" s="10">
        <f t="shared" si="101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101.18750000000001</v>
      </c>
      <c r="R1628" s="5">
        <f t="shared" si="103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00"/>
        <v>41238.999305555553</v>
      </c>
      <c r="L1629" s="10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 s="5">
        <f t="shared" si="103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00"/>
        <v>41807.528726851851</v>
      </c>
      <c r="L1630" s="10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100.925</v>
      </c>
      <c r="R1630" s="5">
        <f t="shared" si="103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00"/>
        <v>41690.658946759257</v>
      </c>
      <c r="L1631" s="10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103.66666666666666</v>
      </c>
      <c r="R1631" s="5">
        <f t="shared" si="103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00"/>
        <v>40970.082638888889</v>
      </c>
      <c r="L1632" s="10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 s="5">
        <f t="shared" si="103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00"/>
        <v>41194.65116898148</v>
      </c>
      <c r="L1633" s="10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 s="5">
        <f t="shared" si="103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00"/>
        <v>40810.132569444439</v>
      </c>
      <c r="L1634" s="10">
        <f t="shared" si="101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101.62500000000001</v>
      </c>
      <c r="R1634" s="5">
        <f t="shared" si="103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00"/>
        <v>40924</v>
      </c>
      <c r="L1635" s="10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 s="5">
        <f t="shared" si="103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00"/>
        <v>40696.040972222218</v>
      </c>
      <c r="L1636" s="10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100.49999999999999</v>
      </c>
      <c r="R1636" s="5">
        <f t="shared" si="103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00"/>
        <v>42562.660428240742</v>
      </c>
      <c r="L1637" s="10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125.29999999999998</v>
      </c>
      <c r="R1637" s="5">
        <f t="shared" si="103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00"/>
        <v>40705.958333333328</v>
      </c>
      <c r="L1638" s="10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103.55555555555556</v>
      </c>
      <c r="R1638" s="5">
        <f t="shared" si="103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00"/>
        <v>40178.777083333334</v>
      </c>
      <c r="L1639" s="10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 s="5">
        <f t="shared" si="103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00"/>
        <v>41333.684027777774</v>
      </c>
      <c r="L1640" s="10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 s="5">
        <f t="shared" si="103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00"/>
        <v>40971.444039351853</v>
      </c>
      <c r="L1641" s="10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 s="5">
        <f t="shared" si="103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00"/>
        <v>40392.874305555553</v>
      </c>
      <c r="L1642" s="10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 s="5">
        <f t="shared" si="103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00"/>
        <v>41992.388240740744</v>
      </c>
      <c r="L1643" s="10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 s="5">
        <f t="shared" si="103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00"/>
        <v>40707.816284722219</v>
      </c>
      <c r="L1644" s="10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 s="5">
        <f t="shared" si="103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00"/>
        <v>41176.615879629629</v>
      </c>
      <c r="L1645" s="10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124.70000000000002</v>
      </c>
      <c r="R1645" s="5">
        <f t="shared" si="103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00"/>
        <v>41234.893055555556</v>
      </c>
      <c r="L1646" s="10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 s="5">
        <f t="shared" si="103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00"/>
        <v>41535.409027777772</v>
      </c>
      <c r="L1647" s="10">
        <f t="shared" si="101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110.80000000000001</v>
      </c>
      <c r="R1647" s="5">
        <f t="shared" si="103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00"/>
        <v>41865.549305555556</v>
      </c>
      <c r="L1648" s="10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 s="5">
        <f t="shared" si="103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00"/>
        <v>41069.201122685183</v>
      </c>
      <c r="L1649" s="10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104.71999999999998</v>
      </c>
      <c r="R1649" s="5">
        <f t="shared" si="103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00"/>
        <v>40622.454652777778</v>
      </c>
      <c r="L1650" s="10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125.26086956521738</v>
      </c>
      <c r="R1650" s="5">
        <f t="shared" si="103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00"/>
        <v>41782.476331018515</v>
      </c>
      <c r="L1651" s="10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100.58763157894737</v>
      </c>
      <c r="R1651" s="5">
        <f t="shared" si="103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00"/>
        <v>41556.227280092593</v>
      </c>
      <c r="L1652" s="10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 s="5">
        <f t="shared" si="103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00"/>
        <v>40659.082638888889</v>
      </c>
      <c r="L1653" s="10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 s="5">
        <f t="shared" si="103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00"/>
        <v>41602.326307870368</v>
      </c>
      <c r="L1654" s="10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100.66666666666666</v>
      </c>
      <c r="R1654" s="5">
        <f t="shared" si="103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00"/>
        <v>40657.626111111109</v>
      </c>
      <c r="L1655" s="10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174.2304</v>
      </c>
      <c r="R1655" s="5">
        <f t="shared" si="103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00"/>
        <v>41017.682407407403</v>
      </c>
      <c r="L1656" s="10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119.90909090909089</v>
      </c>
      <c r="R1656" s="5">
        <f t="shared" si="103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00"/>
        <v>41004.541898148142</v>
      </c>
      <c r="L1657" s="10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142.86666666666667</v>
      </c>
      <c r="R1657" s="5">
        <f t="shared" si="103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00"/>
        <v>41256.720509259256</v>
      </c>
      <c r="L1658" s="10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100.33493333333334</v>
      </c>
      <c r="R1658" s="5">
        <f t="shared" si="103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00"/>
        <v>41053.573703703703</v>
      </c>
      <c r="L1659" s="10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104.93380000000001</v>
      </c>
      <c r="R1659" s="5">
        <f t="shared" si="103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00"/>
        <v>41261.388888888883</v>
      </c>
      <c r="L1660" s="10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132.23333333333335</v>
      </c>
      <c r="R1660" s="5">
        <f t="shared" si="103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00"/>
        <v>41625.291666666664</v>
      </c>
      <c r="L1661" s="10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112.79999999999998</v>
      </c>
      <c r="R1661" s="5">
        <f t="shared" si="103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00"/>
        <v>42490.707638888889</v>
      </c>
      <c r="L1662" s="10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 s="5">
        <f t="shared" si="103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00"/>
        <v>42386.666666666664</v>
      </c>
      <c r="L1663" s="10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102.50632911392405</v>
      </c>
      <c r="R1663" s="5">
        <f t="shared" si="103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00"/>
        <v>40908.031666666662</v>
      </c>
      <c r="L1664" s="10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102.6375</v>
      </c>
      <c r="R1664" s="5">
        <f t="shared" si="103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00"/>
        <v>42035.813738425924</v>
      </c>
      <c r="L1665" s="10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 s="5">
        <f t="shared" si="103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ref="K1666:K1729" si="104">(((I1666/60)/60)/24)+DATE(1970,1,1)+(-5/24)</f>
        <v>40983.957638888889</v>
      </c>
      <c r="L1666" s="10">
        <f t="shared" ref="L1666:L1729" si="105">(((J1666/60)/60)/24)+DATE(1970,1,1)+(-5/24)</f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6">(E1666/D1666)*100</f>
        <v>122.40879999999999</v>
      </c>
      <c r="R1666" s="5">
        <f t="shared" ref="R1666:R1729" si="107">E1666/N1666</f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si="104"/>
        <v>40595.916666666664</v>
      </c>
      <c r="L1667" s="10">
        <f t="shared" si="105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6"/>
        <v>119.45714285714286</v>
      </c>
      <c r="R1667" s="5">
        <f t="shared" si="107"/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04"/>
        <v>41361.003159722219</v>
      </c>
      <c r="L1668" s="10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 s="5">
        <f t="shared" si="107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04"/>
        <v>41709.082638888889</v>
      </c>
      <c r="L1669" s="10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126.85294117647059</v>
      </c>
      <c r="R1669" s="5">
        <f t="shared" si="107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04"/>
        <v>40874.983090277776</v>
      </c>
      <c r="L1670" s="10">
        <f t="shared" si="105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102.6375</v>
      </c>
      <c r="R1670" s="5">
        <f t="shared" si="107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04"/>
        <v>42521.676805555551</v>
      </c>
      <c r="L1671" s="10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 s="5">
        <f t="shared" si="107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04"/>
        <v>40363.958333333328</v>
      </c>
      <c r="L1672" s="10">
        <f t="shared" si="105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102.60000000000001</v>
      </c>
      <c r="R1672" s="5">
        <f t="shared" si="107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04"/>
        <v>42583.335810185185</v>
      </c>
      <c r="L1673" s="10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100.67349999999999</v>
      </c>
      <c r="R1673" s="5">
        <f t="shared" si="107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04"/>
        <v>41064.448263888888</v>
      </c>
      <c r="L1674" s="10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112.94117647058823</v>
      </c>
      <c r="R1674" s="5">
        <f t="shared" si="107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04"/>
        <v>42069.670046296298</v>
      </c>
      <c r="L1675" s="10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128.09523809523807</v>
      </c>
      <c r="R1675" s="5">
        <f t="shared" si="107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04"/>
        <v>42600.082638888889</v>
      </c>
      <c r="L1676" s="10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 s="5">
        <f t="shared" si="107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04"/>
        <v>40832.710416666661</v>
      </c>
      <c r="L1677" s="10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137.416</v>
      </c>
      <c r="R1677" s="5">
        <f t="shared" si="107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04"/>
        <v>41019.957638888889</v>
      </c>
      <c r="L1678" s="10">
        <f t="shared" si="105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115.33333333333333</v>
      </c>
      <c r="R1678" s="5">
        <f t="shared" si="107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04"/>
        <v>42476.040972222218</v>
      </c>
      <c r="L1679" s="10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111.66666666666667</v>
      </c>
      <c r="R1679" s="5">
        <f t="shared" si="107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04"/>
        <v>41676.646655092591</v>
      </c>
      <c r="L1680" s="10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118.39999999999999</v>
      </c>
      <c r="R1680" s="5">
        <f t="shared" si="107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04"/>
        <v>40745.860474537032</v>
      </c>
      <c r="L1681" s="10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 s="5">
        <f t="shared" si="107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04"/>
        <v>41832.549386574072</v>
      </c>
      <c r="L1682" s="10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 s="5">
        <f t="shared" si="107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04"/>
        <v>42822.874999999993</v>
      </c>
      <c r="L1683" s="10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101.42212307692309</v>
      </c>
      <c r="R1683" s="5">
        <f t="shared" si="107"/>
        <v>74.575090497737563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04"/>
        <v>42838.963657407403</v>
      </c>
      <c r="L1684" s="10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5" t="e">
        <f t="shared" si="107"/>
        <v>#DIV/0!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04"/>
        <v>42832.57335648148</v>
      </c>
      <c r="L1685" s="10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21.714285714285715</v>
      </c>
      <c r="R1685" s="5">
        <f t="shared" si="107"/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04"/>
        <v>42811.565289351849</v>
      </c>
      <c r="L1686" s="10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109.125</v>
      </c>
      <c r="R1686" s="5">
        <f t="shared" si="107"/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04"/>
        <v>42818.0002662037</v>
      </c>
      <c r="L1687" s="10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102.85714285714285</v>
      </c>
      <c r="R1687" s="5">
        <f t="shared" si="107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04"/>
        <v>42852.593969907401</v>
      </c>
      <c r="L1688" s="10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</v>
      </c>
      <c r="R1688" s="5">
        <f t="shared" si="107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04"/>
        <v>42835.635416666664</v>
      </c>
      <c r="L1689" s="10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 s="5">
        <f t="shared" si="107"/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04"/>
        <v>42834.28465277778</v>
      </c>
      <c r="L1690" s="10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 s="5">
        <f t="shared" si="107"/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04"/>
        <v>42810.692476851851</v>
      </c>
      <c r="L1691" s="10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 s="5">
        <f t="shared" si="107"/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04"/>
        <v>42831.181041666663</v>
      </c>
      <c r="L1692" s="10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 s="5">
        <f t="shared" si="107"/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04"/>
        <v>42827.833333333336</v>
      </c>
      <c r="L1693" s="10">
        <f t="shared" si="105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33.473333333333329</v>
      </c>
      <c r="R1693" s="5">
        <f t="shared" si="107"/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04"/>
        <v>42820.790972222218</v>
      </c>
      <c r="L1694" s="10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 s="5">
        <f t="shared" si="107"/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04"/>
        <v>42834.624999999993</v>
      </c>
      <c r="L1695" s="10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9.3333333333333339</v>
      </c>
      <c r="R1695" s="5">
        <f t="shared" si="107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04"/>
        <v>42820.98333333333</v>
      </c>
      <c r="L1696" s="10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0.05</v>
      </c>
      <c r="R1696" s="5">
        <f t="shared" si="107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04"/>
        <v>42834.833333333336</v>
      </c>
      <c r="L1697" s="10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11.708333333333334</v>
      </c>
      <c r="R1697" s="5">
        <f t="shared" si="107"/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04"/>
        <v>42825.819571759253</v>
      </c>
      <c r="L1698" s="10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5" t="e">
        <f t="shared" si="107"/>
        <v>#DIV/0!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04"/>
        <v>42834.782962962963</v>
      </c>
      <c r="L1699" s="10">
        <f t="shared" si="105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20.208000000000002</v>
      </c>
      <c r="R1699" s="5">
        <f t="shared" si="107"/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04"/>
        <v>42819.939583333333</v>
      </c>
      <c r="L1700" s="10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5" t="e">
        <f t="shared" si="107"/>
        <v>#DIV/0!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04"/>
        <v>42836.655613425923</v>
      </c>
      <c r="L1701" s="10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4.2311459353574925</v>
      </c>
      <c r="R1701" s="5">
        <f t="shared" si="107"/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04"/>
        <v>42825.958333333336</v>
      </c>
      <c r="L1702" s="10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</v>
      </c>
      <c r="R1702" s="5">
        <f t="shared" si="107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04"/>
        <v>42019.456076388888</v>
      </c>
      <c r="L1703" s="10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0.19801980198019803</v>
      </c>
      <c r="R1703" s="5">
        <f t="shared" si="107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04"/>
        <v>42093.619791666664</v>
      </c>
      <c r="L1704" s="10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6.0606060606060606E-3</v>
      </c>
      <c r="R1704" s="5">
        <f t="shared" si="107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04"/>
        <v>42247.073344907411</v>
      </c>
      <c r="L1705" s="10">
        <f t="shared" si="105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</v>
      </c>
      <c r="R1705" s="5">
        <f t="shared" si="107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04"/>
        <v>42050.931400462963</v>
      </c>
      <c r="L1706" s="10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65.100000000000009</v>
      </c>
      <c r="R1706" s="5">
        <f t="shared" si="107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04"/>
        <v>42256.458333333336</v>
      </c>
      <c r="L1707" s="10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5" t="e">
        <f t="shared" si="107"/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04"/>
        <v>42239.098055555551</v>
      </c>
      <c r="L1708" s="10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5" t="e">
        <f t="shared" si="107"/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04"/>
        <v>42457.471006944441</v>
      </c>
      <c r="L1709" s="10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</v>
      </c>
      <c r="R1709" s="5">
        <f t="shared" si="107"/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04"/>
        <v>42491.658634259256</v>
      </c>
      <c r="L1710" s="10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5" t="e">
        <f t="shared" si="107"/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04"/>
        <v>41882.610416666663</v>
      </c>
      <c r="L1711" s="10">
        <f t="shared" si="105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4.8571428571428568</v>
      </c>
      <c r="R1711" s="5">
        <f t="shared" si="107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04"/>
        <v>42387.333333333336</v>
      </c>
      <c r="L1712" s="10">
        <f t="shared" si="105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0.67999999999999994</v>
      </c>
      <c r="R1712" s="5">
        <f t="shared" si="107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04"/>
        <v>41883.437893518516</v>
      </c>
      <c r="L1713" s="10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10.5</v>
      </c>
      <c r="R1713" s="5">
        <f t="shared" si="107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04"/>
        <v>42185.705474537033</v>
      </c>
      <c r="L1714" s="10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5" t="e">
        <f t="shared" si="107"/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04"/>
        <v>41917.592731481483</v>
      </c>
      <c r="L1715" s="10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1.6666666666666667</v>
      </c>
      <c r="R1715" s="5">
        <f t="shared" si="107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04"/>
        <v>42125.710196759253</v>
      </c>
      <c r="L1716" s="10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7.8680000000000003</v>
      </c>
      <c r="R1716" s="5">
        <f t="shared" si="107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04"/>
        <v>42093.931944444441</v>
      </c>
      <c r="L1717" s="10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0.22</v>
      </c>
      <c r="R1717" s="5">
        <f t="shared" si="107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04"/>
        <v>42713.410868055551</v>
      </c>
      <c r="L1718" s="10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7.5</v>
      </c>
      <c r="R1718" s="5">
        <f t="shared" si="107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04"/>
        <v>42480.958333333336</v>
      </c>
      <c r="L1719" s="10">
        <f t="shared" si="105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42.725880551301685</v>
      </c>
      <c r="R1719" s="5">
        <f t="shared" si="107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04"/>
        <v>42503.999305555553</v>
      </c>
      <c r="L1720" s="10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0.2142857142857143</v>
      </c>
      <c r="R1720" s="5">
        <f t="shared" si="107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04"/>
        <v>41899.326284722221</v>
      </c>
      <c r="L1721" s="10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0.87500000000000011</v>
      </c>
      <c r="R1721" s="5">
        <f t="shared" si="107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04"/>
        <v>41952.616562499999</v>
      </c>
      <c r="L1722" s="10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</v>
      </c>
      <c r="R1722" s="5">
        <f t="shared" si="107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04"/>
        <v>42349.25304398148</v>
      </c>
      <c r="L1723" s="10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5" t="e">
        <f t="shared" si="107"/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04"/>
        <v>42462.798611111109</v>
      </c>
      <c r="L1724" s="10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3.4722222222222224E-2</v>
      </c>
      <c r="R1724" s="5">
        <f t="shared" si="107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04"/>
        <v>42186.041666666664</v>
      </c>
      <c r="L1725" s="10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</v>
      </c>
      <c r="R1725" s="5">
        <f t="shared" si="107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04"/>
        <v>41942.724097222221</v>
      </c>
      <c r="L1726" s="10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0.58333333333333337</v>
      </c>
      <c r="R1726" s="5">
        <f t="shared" si="107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04"/>
        <v>41875.759826388887</v>
      </c>
      <c r="L1727" s="10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10.181818181818182</v>
      </c>
      <c r="R1727" s="5">
        <f t="shared" si="107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04"/>
        <v>41817.711388888885</v>
      </c>
      <c r="L1728" s="10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33.784615384615385</v>
      </c>
      <c r="R1728" s="5">
        <f t="shared" si="107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04"/>
        <v>42099.249999999993</v>
      </c>
      <c r="L1729" s="10">
        <f t="shared" si="105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3.3333333333333333E-2</v>
      </c>
      <c r="R1729" s="5">
        <f t="shared" si="107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ref="K1730:K1793" si="108">(((I1730/60)/60)/24)+DATE(1970,1,1)+(-5/24)</f>
        <v>42298.417523148142</v>
      </c>
      <c r="L1730" s="10">
        <f t="shared" ref="L1730:L1793" si="109">(((J1730/60)/60)/24)+DATE(1970,1,1)+(-5/24)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10">(E1730/D1730)*100</f>
        <v>68.400000000000006</v>
      </c>
      <c r="R1730" s="5">
        <f t="shared" ref="R1730:R1793" si="111">E1730/N1730</f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si="108"/>
        <v>42530.843819444439</v>
      </c>
      <c r="L1731" s="10">
        <f t="shared" si="109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10"/>
        <v>0</v>
      </c>
      <c r="R1731" s="5" t="e">
        <f t="shared" si="111"/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08"/>
        <v>42301.879432870373</v>
      </c>
      <c r="L1732" s="10">
        <f t="shared" si="109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5" t="e">
        <f t="shared" si="111"/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08"/>
        <v>42166.416666666664</v>
      </c>
      <c r="L1733" s="10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5" t="e">
        <f t="shared" si="111"/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08"/>
        <v>42384.999999999993</v>
      </c>
      <c r="L1734" s="10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5" t="e">
        <f t="shared" si="111"/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08"/>
        <v>42626.687499999993</v>
      </c>
      <c r="L1735" s="10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5" t="e">
        <f t="shared" si="111"/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08"/>
        <v>42131.828194444439</v>
      </c>
      <c r="L1736" s="10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2.2222222222222223E-2</v>
      </c>
      <c r="R1736" s="5">
        <f t="shared" si="111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08"/>
        <v>42589.605844907412</v>
      </c>
      <c r="L1737" s="10">
        <f t="shared" si="109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11</v>
      </c>
      <c r="R1737" s="5">
        <f t="shared" si="111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08"/>
        <v>42316.694826388884</v>
      </c>
      <c r="L1738" s="10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0.73333333333333328</v>
      </c>
      <c r="R1738" s="5">
        <f t="shared" si="111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08"/>
        <v>42205.740648148152</v>
      </c>
      <c r="L1739" s="10">
        <f t="shared" si="109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</v>
      </c>
      <c r="R1739" s="5">
        <f t="shared" si="111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08"/>
        <v>41914.665995370371</v>
      </c>
      <c r="L1740" s="10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</v>
      </c>
      <c r="R1740" s="5">
        <f t="shared" si="111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08"/>
        <v>42494.624212962961</v>
      </c>
      <c r="L1741" s="10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</v>
      </c>
      <c r="R1741" s="5">
        <f t="shared" si="111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08"/>
        <v>42201.60905092593</v>
      </c>
      <c r="L1742" s="10">
        <f t="shared" si="109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5" t="e">
        <f t="shared" si="111"/>
        <v>#DIV/0!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08"/>
        <v>42165.419803240737</v>
      </c>
      <c r="L1743" s="10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110.83333333333334</v>
      </c>
      <c r="R1743" s="5">
        <f t="shared" si="111"/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08"/>
        <v>42742.666666666664</v>
      </c>
      <c r="L1744" s="10">
        <f t="shared" si="109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108.74999999999999</v>
      </c>
      <c r="R1744" s="5">
        <f t="shared" si="111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08"/>
        <v>42608.957638888889</v>
      </c>
      <c r="L1745" s="10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100.41666666666667</v>
      </c>
      <c r="R1745" s="5">
        <f t="shared" si="111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08"/>
        <v>42071.355057870365</v>
      </c>
      <c r="L1746" s="10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118.45454545454545</v>
      </c>
      <c r="R1746" s="5">
        <f t="shared" si="111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08"/>
        <v>42725.874999999993</v>
      </c>
      <c r="L1747" s="10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114.01428571428571</v>
      </c>
      <c r="R1747" s="5">
        <f t="shared" si="111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08"/>
        <v>42697.874999999993</v>
      </c>
      <c r="L1748" s="10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148.10000000000002</v>
      </c>
      <c r="R1748" s="5">
        <f t="shared" si="111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08"/>
        <v>42321.416666666664</v>
      </c>
      <c r="L1749" s="10">
        <f t="shared" si="109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104.95555555555556</v>
      </c>
      <c r="R1749" s="5">
        <f t="shared" si="111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08"/>
        <v>42249.742395833331</v>
      </c>
      <c r="L1750" s="10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129.94800000000001</v>
      </c>
      <c r="R1750" s="5">
        <f t="shared" si="111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08"/>
        <v>42795.583333333336</v>
      </c>
      <c r="L1751" s="10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123.48756218905473</v>
      </c>
      <c r="R1751" s="5">
        <f t="shared" si="111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08"/>
        <v>42479.628518518519</v>
      </c>
      <c r="L1752" s="10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 s="5">
        <f t="shared" si="111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08"/>
        <v>42082.5315162037</v>
      </c>
      <c r="L1753" s="10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102.89999999999999</v>
      </c>
      <c r="R1753" s="5">
        <f t="shared" si="111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08"/>
        <v>42657.044930555552</v>
      </c>
      <c r="L1754" s="10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260.16666666666663</v>
      </c>
      <c r="R1754" s="5">
        <f t="shared" si="111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08"/>
        <v>42450.499629629623</v>
      </c>
      <c r="L1755" s="10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 s="5">
        <f t="shared" si="111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08"/>
        <v>42097.626770833333</v>
      </c>
      <c r="L1756" s="10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110.52941176470587</v>
      </c>
      <c r="R1756" s="5">
        <f t="shared" si="111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08"/>
        <v>42282.580567129626</v>
      </c>
      <c r="L1757" s="10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 s="5">
        <f t="shared" si="111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08"/>
        <v>42610.959131944437</v>
      </c>
      <c r="L1758" s="10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102.82909090909091</v>
      </c>
      <c r="R1758" s="5">
        <f t="shared" si="111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08"/>
        <v>42763.603472222218</v>
      </c>
      <c r="L1759" s="10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115.99999999999999</v>
      </c>
      <c r="R1759" s="5">
        <f t="shared" si="111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08"/>
        <v>42565.74759259259</v>
      </c>
      <c r="L1760" s="10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 s="5">
        <f t="shared" si="111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08"/>
        <v>42088.579039351847</v>
      </c>
      <c r="L1761" s="10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106.60000000000001</v>
      </c>
      <c r="R1761" s="5">
        <f t="shared" si="111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08"/>
        <v>42425.464270833334</v>
      </c>
      <c r="L1762" s="10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 s="5">
        <f t="shared" si="111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08"/>
        <v>42259.359490740739</v>
      </c>
      <c r="L1763" s="10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 s="5">
        <f t="shared" si="111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08"/>
        <v>42440.773668981477</v>
      </c>
      <c r="L1764" s="10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 s="5">
        <f t="shared" si="111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08"/>
        <v>42666.660185185181</v>
      </c>
      <c r="L1765" s="10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101.90833333333333</v>
      </c>
      <c r="R1765" s="5">
        <f t="shared" si="111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08"/>
        <v>41854.27753472222</v>
      </c>
      <c r="L1766" s="10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19.600000000000001</v>
      </c>
      <c r="R1766" s="5">
        <f t="shared" si="111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08"/>
        <v>41864.772129629629</v>
      </c>
      <c r="L1767" s="10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59.467839999999995</v>
      </c>
      <c r="R1767" s="5">
        <f t="shared" si="111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08"/>
        <v>41876.65148148148</v>
      </c>
      <c r="L1768" s="10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5" t="e">
        <f t="shared" si="111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08"/>
        <v>41854.450046296297</v>
      </c>
      <c r="L1769" s="10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</v>
      </c>
      <c r="R1769" s="5">
        <f t="shared" si="111"/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08"/>
        <v>41909.352361111109</v>
      </c>
      <c r="L1770" s="10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</v>
      </c>
      <c r="R1770" s="5">
        <f t="shared" si="111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08"/>
        <v>42017.610636574071</v>
      </c>
      <c r="L1771" s="10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2.7025000000000001</v>
      </c>
      <c r="R1771" s="5">
        <f t="shared" si="111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08"/>
        <v>41926.571689814817</v>
      </c>
      <c r="L1772" s="10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56.51428571428572</v>
      </c>
      <c r="R1772" s="5">
        <f t="shared" si="111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08"/>
        <v>41935.771296296298</v>
      </c>
      <c r="L1773" s="10">
        <f t="shared" si="109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21.30952380952381</v>
      </c>
      <c r="R1773" s="5">
        <f t="shared" si="111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08"/>
        <v>41826.509675925925</v>
      </c>
      <c r="L1774" s="10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</v>
      </c>
      <c r="R1774" s="5">
        <f t="shared" si="111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08"/>
        <v>42023.552060185182</v>
      </c>
      <c r="L1775" s="10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6.2566666666666677</v>
      </c>
      <c r="R1775" s="5">
        <f t="shared" si="111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08"/>
        <v>41972.415972222218</v>
      </c>
      <c r="L1776" s="10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 s="5">
        <f t="shared" si="111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08"/>
        <v>41936.768055555556</v>
      </c>
      <c r="L1777" s="10">
        <f t="shared" si="109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65.101538461538468</v>
      </c>
      <c r="R1777" s="5">
        <f t="shared" si="111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08"/>
        <v>41941.748506944445</v>
      </c>
      <c r="L1778" s="10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</v>
      </c>
      <c r="R1778" s="5">
        <f t="shared" si="111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08"/>
        <v>42055.14876157407</v>
      </c>
      <c r="L1779" s="10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13.5625</v>
      </c>
      <c r="R1779" s="5">
        <f t="shared" si="111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08"/>
        <v>42090.613368055558</v>
      </c>
      <c r="L1780" s="10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1.9900000000000002</v>
      </c>
      <c r="R1780" s="5">
        <f t="shared" si="111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08"/>
        <v>42615.483564814807</v>
      </c>
      <c r="L1781" s="10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36.236363636363642</v>
      </c>
      <c r="R1781" s="5">
        <f t="shared" si="111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08"/>
        <v>42553.392476851855</v>
      </c>
      <c r="L1782" s="10">
        <f t="shared" si="109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39.743333333333339</v>
      </c>
      <c r="R1782" s="5">
        <f t="shared" si="111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08"/>
        <v>42628.409085648142</v>
      </c>
      <c r="L1783" s="10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25.763636363636365</v>
      </c>
      <c r="R1783" s="5">
        <f t="shared" si="111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08"/>
        <v>42421.366770833331</v>
      </c>
      <c r="L1784" s="10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15.491428571428573</v>
      </c>
      <c r="R1784" s="5">
        <f t="shared" si="111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08"/>
        <v>42145.741643518515</v>
      </c>
      <c r="L1785" s="10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23.692499999999999</v>
      </c>
      <c r="R1785" s="5">
        <f t="shared" si="111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08"/>
        <v>42034.934027777774</v>
      </c>
      <c r="L1786" s="10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 s="5">
        <f t="shared" si="111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08"/>
        <v>41927.791666666664</v>
      </c>
      <c r="L1787" s="10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20.220833333333331</v>
      </c>
      <c r="R1787" s="5">
        <f t="shared" si="111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08"/>
        <v>41988.342326388891</v>
      </c>
      <c r="L1788" s="10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47.631578947368418</v>
      </c>
      <c r="R1788" s="5">
        <f t="shared" si="111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08"/>
        <v>42098.40552083333</v>
      </c>
      <c r="L1789" s="10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15.329999999999998</v>
      </c>
      <c r="R1789" s="5">
        <f t="shared" si="111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08"/>
        <v>41943.740069444444</v>
      </c>
      <c r="L1790" s="10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</v>
      </c>
      <c r="R1790" s="5">
        <f t="shared" si="111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08"/>
        <v>42016.041701388887</v>
      </c>
      <c r="L1791" s="10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</v>
      </c>
      <c r="R1791" s="5">
        <f t="shared" si="111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08"/>
        <v>42040.466180555559</v>
      </c>
      <c r="L1792" s="10">
        <f t="shared" si="109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4.957575757575758</v>
      </c>
      <c r="R1792" s="5">
        <f t="shared" si="111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08"/>
        <v>42033.532002314816</v>
      </c>
      <c r="L1793" s="10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3.5666666666666664</v>
      </c>
      <c r="R1793" s="5">
        <f t="shared" si="111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ref="K1794:K1857" si="112">(((I1794/60)/60)/24)+DATE(1970,1,1)+(-5/24)</f>
        <v>42226.082638888889</v>
      </c>
      <c r="L1794" s="10">
        <f t="shared" ref="L1794:L1857" si="113">(((J1794/60)/60)/24)+DATE(1970,1,1)+(-5/24)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4">(E1794/D1794)*100</f>
        <v>61.124000000000002</v>
      </c>
      <c r="R1794" s="5">
        <f t="shared" ref="R1794:R1857" si="115">E1794/N1794</f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si="112"/>
        <v>41970.724999999999</v>
      </c>
      <c r="L1795" s="10">
        <f t="shared" si="113"/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4"/>
        <v>1.3333333333333335</v>
      </c>
      <c r="R1795" s="5">
        <f t="shared" si="115"/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12"/>
        <v>42046.342847222222</v>
      </c>
      <c r="L1796" s="10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11.077777777777778</v>
      </c>
      <c r="R1796" s="5">
        <f t="shared" si="115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12"/>
        <v>42657.458333333336</v>
      </c>
      <c r="L1797" s="10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38.735714285714288</v>
      </c>
      <c r="R1797" s="5">
        <f t="shared" si="115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12"/>
        <v>42575.231087962959</v>
      </c>
      <c r="L1798" s="10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22.05263157894737</v>
      </c>
      <c r="R1798" s="5">
        <f t="shared" si="115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12"/>
        <v>42719.360983796294</v>
      </c>
      <c r="L1799" s="10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 s="5">
        <f t="shared" si="115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12"/>
        <v>42404.118437499994</v>
      </c>
      <c r="L1800" s="10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13.637499999999999</v>
      </c>
      <c r="R1800" s="5">
        <f t="shared" si="115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12"/>
        <v>41954.676018518519</v>
      </c>
      <c r="L1801" s="10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</v>
      </c>
      <c r="R1801" s="5">
        <f t="shared" si="115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12"/>
        <v>42653.397800925923</v>
      </c>
      <c r="L1802" s="10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20.44963251188932</v>
      </c>
      <c r="R1802" s="5">
        <f t="shared" si="115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12"/>
        <v>42353.298611111109</v>
      </c>
      <c r="L1803" s="10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13.852941176470587</v>
      </c>
      <c r="R1803" s="5">
        <f t="shared" si="115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12"/>
        <v>42182.707638888889</v>
      </c>
      <c r="L1804" s="10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48.485714285714288</v>
      </c>
      <c r="R1804" s="5">
        <f t="shared" si="115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12"/>
        <v>42048.863217592596</v>
      </c>
      <c r="L1805" s="10">
        <f t="shared" si="113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</v>
      </c>
      <c r="R1805" s="5">
        <f t="shared" si="115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12"/>
        <v>42322.511620370373</v>
      </c>
      <c r="L1806" s="10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35.174193548387095</v>
      </c>
      <c r="R1806" s="5">
        <f t="shared" si="115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12"/>
        <v>42279.541666666664</v>
      </c>
      <c r="L1807" s="10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36.404444444444444</v>
      </c>
      <c r="R1807" s="5">
        <f t="shared" si="115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12"/>
        <v>41912.429965277777</v>
      </c>
      <c r="L1808" s="10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2.9550000000000001</v>
      </c>
      <c r="R1808" s="5">
        <f t="shared" si="115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12"/>
        <v>41909.860104166662</v>
      </c>
      <c r="L1809" s="10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</v>
      </c>
      <c r="R1809" s="5">
        <f t="shared" si="115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12"/>
        <v>42777.472569444442</v>
      </c>
      <c r="L1810" s="10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41.407142857142858</v>
      </c>
      <c r="R1810" s="5">
        <f t="shared" si="115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12"/>
        <v>42064.699525462966</v>
      </c>
      <c r="L1811" s="10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10.857142857142858</v>
      </c>
      <c r="R1811" s="5">
        <f t="shared" si="115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12"/>
        <v>41872.701689814814</v>
      </c>
      <c r="L1812" s="10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3.3333333333333335</v>
      </c>
      <c r="R1812" s="5">
        <f t="shared" si="115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12"/>
        <v>41935.958333333328</v>
      </c>
      <c r="L1813" s="10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7.407407407407407E-2</v>
      </c>
      <c r="R1813" s="5">
        <f t="shared" si="115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12"/>
        <v>42554.110370370363</v>
      </c>
      <c r="L1814" s="10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13.307692307692307</v>
      </c>
      <c r="R1814" s="5">
        <f t="shared" si="115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12"/>
        <v>41859.68069444444</v>
      </c>
      <c r="L1815" s="10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5" t="e">
        <f t="shared" si="115"/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12"/>
        <v>42063.105740740742</v>
      </c>
      <c r="L1816" s="10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49.183333333333337</v>
      </c>
      <c r="R1816" s="5">
        <f t="shared" si="115"/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12"/>
        <v>42186.698344907411</v>
      </c>
      <c r="L1817" s="10">
        <f t="shared" si="113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5" t="e">
        <f t="shared" si="115"/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12"/>
        <v>42576.583333333336</v>
      </c>
      <c r="L1818" s="10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</v>
      </c>
      <c r="R1818" s="5">
        <f t="shared" si="115"/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12"/>
        <v>42765.082638888889</v>
      </c>
      <c r="L1819" s="10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52.327777777777776</v>
      </c>
      <c r="R1819" s="5">
        <f t="shared" si="115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12"/>
        <v>42096.984374999993</v>
      </c>
      <c r="L1820" s="10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5" t="e">
        <f t="shared" si="115"/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12"/>
        <v>41850.543935185182</v>
      </c>
      <c r="L1821" s="10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</v>
      </c>
      <c r="R1821" s="5">
        <f t="shared" si="115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12"/>
        <v>42094.834374999999</v>
      </c>
      <c r="L1822" s="10">
        <f t="shared" si="113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</v>
      </c>
      <c r="R1822" s="5">
        <f t="shared" si="115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12"/>
        <v>40971.110729166663</v>
      </c>
      <c r="L1823" s="10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 s="5">
        <f t="shared" si="115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12"/>
        <v>41670.584027777775</v>
      </c>
      <c r="L1824" s="10">
        <f t="shared" si="113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 s="5">
        <f t="shared" si="115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12"/>
        <v>41206.47657407407</v>
      </c>
      <c r="L1825" s="10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115.85714285714286</v>
      </c>
      <c r="R1825" s="5">
        <f t="shared" si="115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12"/>
        <v>41646.880555555552</v>
      </c>
      <c r="L1826" s="10">
        <f t="shared" si="113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100.06666666666666</v>
      </c>
      <c r="R1826" s="5">
        <f t="shared" si="115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12"/>
        <v>41466.626192129625</v>
      </c>
      <c r="L1827" s="10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 s="5">
        <f t="shared" si="115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12"/>
        <v>41687.715474537035</v>
      </c>
      <c r="L1828" s="10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 s="5">
        <f t="shared" si="115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12"/>
        <v>40605.117604166662</v>
      </c>
      <c r="L1829" s="10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100.66250000000001</v>
      </c>
      <c r="R1829" s="5">
        <f t="shared" si="115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12"/>
        <v>41768.708333333328</v>
      </c>
      <c r="L1830" s="10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100.16000000000001</v>
      </c>
      <c r="R1830" s="5">
        <f t="shared" si="115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12"/>
        <v>40564.708333333328</v>
      </c>
      <c r="L1831" s="10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166.68333333333334</v>
      </c>
      <c r="R1831" s="5">
        <f t="shared" si="115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12"/>
        <v>41694.475775462961</v>
      </c>
      <c r="L1832" s="10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101.53333333333335</v>
      </c>
      <c r="R1832" s="5">
        <f t="shared" si="115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12"/>
        <v>41041.787766203699</v>
      </c>
      <c r="L1833" s="10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 s="5">
        <f t="shared" si="115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12"/>
        <v>40606.331331018519</v>
      </c>
      <c r="L1834" s="10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142.85714285714286</v>
      </c>
      <c r="R1834" s="5">
        <f t="shared" si="115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12"/>
        <v>41335.124305555553</v>
      </c>
      <c r="L1835" s="10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 s="5">
        <f t="shared" si="115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12"/>
        <v>42028.755729166667</v>
      </c>
      <c r="L1836" s="10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118.05000000000001</v>
      </c>
      <c r="R1836" s="5">
        <f t="shared" si="115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12"/>
        <v>42460.452210648145</v>
      </c>
      <c r="L1837" s="10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 s="5">
        <f t="shared" si="115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12"/>
        <v>41322.601030092592</v>
      </c>
      <c r="L1838" s="10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 s="5">
        <f t="shared" si="115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12"/>
        <v>40985.797858796293</v>
      </c>
      <c r="L1839" s="10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306.83333333333331</v>
      </c>
      <c r="R1839" s="5">
        <f t="shared" si="115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12"/>
        <v>40816.916666666664</v>
      </c>
      <c r="L1840" s="10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100.149</v>
      </c>
      <c r="R1840" s="5">
        <f t="shared" si="115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12"/>
        <v>42644.513680555552</v>
      </c>
      <c r="L1841" s="10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205.29999999999998</v>
      </c>
      <c r="R1841" s="5">
        <f t="shared" si="115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12"/>
        <v>41400.999305555553</v>
      </c>
      <c r="L1842" s="10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108.88888888888889</v>
      </c>
      <c r="R1842" s="5">
        <f t="shared" si="115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12"/>
        <v>41778.999305555553</v>
      </c>
      <c r="L1843" s="10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 s="5">
        <f t="shared" si="115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12"/>
        <v>42065.040972222218</v>
      </c>
      <c r="L1844" s="10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 s="5">
        <f t="shared" si="115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12"/>
        <v>40594.786504629628</v>
      </c>
      <c r="L1845" s="10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124.0061</v>
      </c>
      <c r="R1845" s="5">
        <f t="shared" si="115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12"/>
        <v>40704.916666666664</v>
      </c>
      <c r="L1846" s="10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 s="5">
        <f t="shared" si="115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12"/>
        <v>42537.996527777774</v>
      </c>
      <c r="L1847" s="10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 s="5">
        <f t="shared" si="115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12"/>
        <v>41258.441863425927</v>
      </c>
      <c r="L1848" s="10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137.92666666666668</v>
      </c>
      <c r="R1848" s="5">
        <f t="shared" si="115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12"/>
        <v>42115.028148148143</v>
      </c>
      <c r="L1849" s="10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120.88000000000001</v>
      </c>
      <c r="R1849" s="5">
        <f t="shared" si="115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12"/>
        <v>40755.082638888889</v>
      </c>
      <c r="L1850" s="10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107.36666666666667</v>
      </c>
      <c r="R1850" s="5">
        <f t="shared" si="115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12"/>
        <v>41199.637256944443</v>
      </c>
      <c r="L1851" s="10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100.33333333333334</v>
      </c>
      <c r="R1851" s="5">
        <f t="shared" si="115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12"/>
        <v>41830.751157407409</v>
      </c>
      <c r="L1852" s="10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101.52222222222223</v>
      </c>
      <c r="R1852" s="5">
        <f t="shared" si="115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12"/>
        <v>41847.833333333328</v>
      </c>
      <c r="L1853" s="10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100.07692307692308</v>
      </c>
      <c r="R1853" s="5">
        <f t="shared" si="115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12"/>
        <v>42118.791666666664</v>
      </c>
      <c r="L1854" s="10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116.96666666666667</v>
      </c>
      <c r="R1854" s="5">
        <f t="shared" si="115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12"/>
        <v>41226.893715277773</v>
      </c>
      <c r="L1855" s="10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101.875</v>
      </c>
      <c r="R1855" s="5">
        <f t="shared" si="115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12"/>
        <v>41417.812928240739</v>
      </c>
      <c r="L1856" s="10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102.12366666666665</v>
      </c>
      <c r="R1856" s="5">
        <f t="shared" si="115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12"/>
        <v>41645.330324074072</v>
      </c>
      <c r="L1857" s="10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154.05897142857143</v>
      </c>
      <c r="R1857" s="5">
        <f t="shared" si="115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ref="K1858:K1921" si="116">(((I1858/60)/60)/24)+DATE(1970,1,1)+(-5/24)</f>
        <v>41838.64666666666</v>
      </c>
      <c r="L1858" s="10">
        <f t="shared" ref="L1858:L1921" si="117">(((J1858/60)/60)/24)+DATE(1970,1,1)+(-5/24)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8">(E1858/D1858)*100</f>
        <v>101.25</v>
      </c>
      <c r="R1858" s="5">
        <f t="shared" ref="R1858:R1921" si="119">E1858/N1858</f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si="116"/>
        <v>41894.560335648144</v>
      </c>
      <c r="L1859" s="10">
        <f t="shared" si="117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8"/>
        <v>100</v>
      </c>
      <c r="R1859" s="5">
        <f t="shared" si="119"/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16"/>
        <v>40893.033807870372</v>
      </c>
      <c r="L1860" s="10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108.74800874800874</v>
      </c>
      <c r="R1860" s="5">
        <f t="shared" si="119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16"/>
        <v>40808.561678240738</v>
      </c>
      <c r="L1861" s="10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131.83333333333334</v>
      </c>
      <c r="R1861" s="5">
        <f t="shared" si="119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16"/>
        <v>41676.500972222217</v>
      </c>
      <c r="L1862" s="10">
        <f t="shared" si="117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133.46666666666667</v>
      </c>
      <c r="R1862" s="5">
        <f t="shared" si="119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16"/>
        <v>42030.091909722221</v>
      </c>
      <c r="L1863" s="10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5" t="e">
        <f t="shared" si="119"/>
        <v>#DIV/0!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16"/>
        <v>42802.104166666664</v>
      </c>
      <c r="L1864" s="10">
        <f t="shared" si="117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8.0833333333333321</v>
      </c>
      <c r="R1864" s="5">
        <f t="shared" si="119"/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16"/>
        <v>41802.588946759257</v>
      </c>
      <c r="L1865" s="10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</v>
      </c>
      <c r="R1865" s="5">
        <f t="shared" si="119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16"/>
        <v>41763.508101851847</v>
      </c>
      <c r="L1866" s="10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42.892307692307689</v>
      </c>
      <c r="R1866" s="5">
        <f t="shared" si="119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16"/>
        <v>42680.200775462967</v>
      </c>
      <c r="L1867" s="10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3.6363636363636364E-3</v>
      </c>
      <c r="R1867" s="5">
        <f t="shared" si="119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16"/>
        <v>42794.958333333336</v>
      </c>
      <c r="L1868" s="10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</v>
      </c>
      <c r="R1868" s="5">
        <f t="shared" si="119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16"/>
        <v>42679.716574074067</v>
      </c>
      <c r="L1869" s="10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0.05</v>
      </c>
      <c r="R1869" s="5">
        <f t="shared" si="119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16"/>
        <v>42353.124305555553</v>
      </c>
      <c r="L1870" s="10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4.8680000000000003</v>
      </c>
      <c r="R1870" s="5">
        <f t="shared" si="119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16"/>
        <v>42738.794548611106</v>
      </c>
      <c r="L1871" s="10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5" t="e">
        <f t="shared" si="119"/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16"/>
        <v>42399.970138888886</v>
      </c>
      <c r="L1872" s="10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10.314285714285715</v>
      </c>
      <c r="R1872" s="5">
        <f t="shared" si="119"/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16"/>
        <v>41963.616909722223</v>
      </c>
      <c r="L1873" s="10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71.784615384615378</v>
      </c>
      <c r="R1873" s="5">
        <f t="shared" si="119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16"/>
        <v>42184.921319444438</v>
      </c>
      <c r="L1874" s="10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</v>
      </c>
      <c r="R1874" s="5">
        <f t="shared" si="119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16"/>
        <v>42193.489583333336</v>
      </c>
      <c r="L1875" s="10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0.44999999999999996</v>
      </c>
      <c r="R1875" s="5">
        <f t="shared" si="119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16"/>
        <v>42549.760798611103</v>
      </c>
      <c r="L1876" s="10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1.6250000000000001E-2</v>
      </c>
      <c r="R1876" s="5">
        <f t="shared" si="119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16"/>
        <v>42588.691064814811</v>
      </c>
      <c r="L1877" s="10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0.51</v>
      </c>
      <c r="R1877" s="5">
        <f t="shared" si="119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16"/>
        <v>41806.076446759253</v>
      </c>
      <c r="L1878" s="10">
        <f t="shared" si="117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5" t="e">
        <f t="shared" si="119"/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16"/>
        <v>42063.820891203701</v>
      </c>
      <c r="L1879" s="10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5" t="e">
        <f t="shared" si="119"/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16"/>
        <v>41802.800405092588</v>
      </c>
      <c r="L1880" s="10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5" t="e">
        <f t="shared" si="119"/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16"/>
        <v>42443.399641203701</v>
      </c>
      <c r="L1881" s="10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0.12</v>
      </c>
      <c r="R1881" s="5">
        <f t="shared" si="119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16"/>
        <v>42459.31689814815</v>
      </c>
      <c r="L1882" s="10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20.080000000000002</v>
      </c>
      <c r="R1882" s="5">
        <f t="shared" si="119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16"/>
        <v>42072.902650462966</v>
      </c>
      <c r="L1883" s="10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172.68449999999999</v>
      </c>
      <c r="R1883" s="5">
        <f t="shared" si="119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16"/>
        <v>41100.783333333333</v>
      </c>
      <c r="L1884" s="10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100.8955223880597</v>
      </c>
      <c r="R1884" s="5">
        <f t="shared" si="119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16"/>
        <v>41007.698009259257</v>
      </c>
      <c r="L1885" s="10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104.8048048048048</v>
      </c>
      <c r="R1885" s="5">
        <f t="shared" si="119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16"/>
        <v>41240.291666666664</v>
      </c>
      <c r="L1886" s="10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 s="5">
        <f t="shared" si="119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16"/>
        <v>41131.708333333328</v>
      </c>
      <c r="L1887" s="10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116.32786885245903</v>
      </c>
      <c r="R1887" s="5">
        <f t="shared" si="119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16"/>
        <v>41955.740023148144</v>
      </c>
      <c r="L1888" s="10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102.08333333333333</v>
      </c>
      <c r="R1888" s="5">
        <f t="shared" si="119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16"/>
        <v>42341.687499999993</v>
      </c>
      <c r="L1889" s="10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111.16666666666666</v>
      </c>
      <c r="R1889" s="5">
        <f t="shared" si="119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16"/>
        <v>40329.999305555553</v>
      </c>
      <c r="L1890" s="10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 s="5">
        <f t="shared" si="119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16"/>
        <v>41344.543356481481</v>
      </c>
      <c r="L1891" s="10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106.60000000000001</v>
      </c>
      <c r="R1891" s="5">
        <f t="shared" si="119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16"/>
        <v>41258.577870370369</v>
      </c>
      <c r="L1892" s="10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144.58441666666667</v>
      </c>
      <c r="R1892" s="5">
        <f t="shared" si="119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16"/>
        <v>40381.041666666664</v>
      </c>
      <c r="L1893" s="10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105.55000000000001</v>
      </c>
      <c r="R1893" s="5">
        <f t="shared" si="119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16"/>
        <v>40701.429178240738</v>
      </c>
      <c r="L1894" s="10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136.60000000000002</v>
      </c>
      <c r="R1894" s="5">
        <f t="shared" si="119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16"/>
        <v>40648.957638888889</v>
      </c>
      <c r="L1895" s="10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 s="5">
        <f t="shared" si="119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16"/>
        <v>40951.696562500001</v>
      </c>
      <c r="L1896" s="10">
        <f t="shared" si="117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 s="5">
        <f t="shared" si="119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16"/>
        <v>42297.538449074076</v>
      </c>
      <c r="L1897" s="10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101.71957671957672</v>
      </c>
      <c r="R1897" s="5">
        <f t="shared" si="119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16"/>
        <v>41011.501909722218</v>
      </c>
      <c r="L1898" s="10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123.94678492239468</v>
      </c>
      <c r="R1898" s="5">
        <f t="shared" si="119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16"/>
        <v>41702.666666666664</v>
      </c>
      <c r="L1899" s="10">
        <f t="shared" si="117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102.45669291338582</v>
      </c>
      <c r="R1899" s="5">
        <f t="shared" si="119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16"/>
        <v>42401.541666666664</v>
      </c>
      <c r="L1900" s="10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 s="5">
        <f t="shared" si="119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16"/>
        <v>42088.691736111105</v>
      </c>
      <c r="L1901" s="10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133.33333333333331</v>
      </c>
      <c r="R1901" s="5">
        <f t="shared" si="119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16"/>
        <v>41188.207638888889</v>
      </c>
      <c r="L1902" s="10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109.3644</v>
      </c>
      <c r="R1902" s="5">
        <f t="shared" si="119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16"/>
        <v>42146.333333333336</v>
      </c>
      <c r="L1903" s="10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2.6969696969696968</v>
      </c>
      <c r="R1903" s="5">
        <f t="shared" si="119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16"/>
        <v>42067.581562499996</v>
      </c>
      <c r="L1904" s="10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</v>
      </c>
      <c r="R1904" s="5">
        <f t="shared" si="119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16"/>
        <v>42762.562395833331</v>
      </c>
      <c r="L1905" s="10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46.6</v>
      </c>
      <c r="R1905" s="5">
        <f t="shared" si="119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16"/>
        <v>42371.477094907408</v>
      </c>
      <c r="L1906" s="10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</v>
      </c>
      <c r="R1906" s="5">
        <f t="shared" si="119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16"/>
        <v>41889.717523148145</v>
      </c>
      <c r="L1907" s="10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0.16800000000000001</v>
      </c>
      <c r="R1907" s="5">
        <f t="shared" si="119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16"/>
        <v>42544.462766203702</v>
      </c>
      <c r="L1908" s="10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 s="5">
        <f t="shared" si="119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16"/>
        <v>41782.378761574073</v>
      </c>
      <c r="L1909" s="10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0.28333333333333333</v>
      </c>
      <c r="R1909" s="5">
        <f t="shared" si="119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16"/>
        <v>42733.709490740737</v>
      </c>
      <c r="L1910" s="10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1.7319999999999998</v>
      </c>
      <c r="R1910" s="5">
        <f t="shared" si="119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16"/>
        <v>41935.220821759256</v>
      </c>
      <c r="L1911" s="10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14.111428571428572</v>
      </c>
      <c r="R1911" s="5">
        <f t="shared" si="119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16"/>
        <v>42308.739583333336</v>
      </c>
      <c r="L1912" s="10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39.395294117647055</v>
      </c>
      <c r="R1912" s="5">
        <f t="shared" si="119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16"/>
        <v>41859.825624999998</v>
      </c>
      <c r="L1913" s="10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2.3529411764705882E-2</v>
      </c>
      <c r="R1913" s="5">
        <f t="shared" si="119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16"/>
        <v>42159.018055555549</v>
      </c>
      <c r="L1914" s="10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 s="5">
        <f t="shared" si="119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16"/>
        <v>41920.302986111106</v>
      </c>
      <c r="L1915" s="10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</v>
      </c>
      <c r="R1915" s="5">
        <f t="shared" si="119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16"/>
        <v>41943.957638888889</v>
      </c>
      <c r="L1916" s="10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9.0090090090090094</v>
      </c>
      <c r="R1916" s="5">
        <f t="shared" si="119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16"/>
        <v>41883.840532407405</v>
      </c>
      <c r="L1917" s="10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</v>
      </c>
      <c r="R1917" s="5">
        <f t="shared" si="119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16"/>
        <v>42681.550636574073</v>
      </c>
      <c r="L1918" s="10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0.51</v>
      </c>
      <c r="R1918" s="5">
        <f t="shared" si="119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16"/>
        <v>42776.06172453703</v>
      </c>
      <c r="L1919" s="10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52.570512820512818</v>
      </c>
      <c r="R1919" s="5">
        <f t="shared" si="119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16"/>
        <v>41863.581608796296</v>
      </c>
      <c r="L1920" s="10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</v>
      </c>
      <c r="R1920" s="5">
        <f t="shared" si="119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16"/>
        <v>42143.667233796288</v>
      </c>
      <c r="L1921" s="10">
        <f t="shared" si="117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 s="5">
        <f t="shared" si="119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ref="K1922:K1985" si="120">(((I1922/60)/60)/24)+DATE(1970,1,1)+(-5/24)</f>
        <v>42298.749999999993</v>
      </c>
      <c r="L1922" s="10">
        <f t="shared" ref="L1922:L1985" si="121">(((J1922/60)/60)/24)+DATE(1970,1,1)+(-5/24)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2">(E1922/D1922)*100</f>
        <v>43.03</v>
      </c>
      <c r="R1922" s="5">
        <f t="shared" ref="R1922:R1985" si="123">E1922/N1922</f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si="120"/>
        <v>41104.013229166667</v>
      </c>
      <c r="L1923" s="10">
        <f t="shared" si="121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2"/>
        <v>136.80000000000001</v>
      </c>
      <c r="R1923" s="5">
        <f t="shared" si="123"/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20"/>
        <v>41620.047534722216</v>
      </c>
      <c r="L1924" s="10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 s="5">
        <f t="shared" si="123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20"/>
        <v>40812.999305555553</v>
      </c>
      <c r="L1925" s="10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240.79999999999998</v>
      </c>
      <c r="R1925" s="5">
        <f t="shared" si="123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20"/>
        <v>41654.606249999997</v>
      </c>
      <c r="L1926" s="10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114.39999999999999</v>
      </c>
      <c r="R1926" s="5">
        <f t="shared" si="123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20"/>
        <v>41557.791666666664</v>
      </c>
      <c r="L1927" s="10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110.33333333333333</v>
      </c>
      <c r="R1927" s="5">
        <f t="shared" si="123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20"/>
        <v>40483.80972222222</v>
      </c>
      <c r="L1928" s="10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195.37933333333334</v>
      </c>
      <c r="R1928" s="5">
        <f t="shared" si="123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20"/>
        <v>40975.999305555553</v>
      </c>
      <c r="L1929" s="10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103.33333333333334</v>
      </c>
      <c r="R1929" s="5">
        <f t="shared" si="123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20"/>
        <v>41401.439745370371</v>
      </c>
      <c r="L1930" s="10">
        <f t="shared" si="121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103.1372549019608</v>
      </c>
      <c r="R1930" s="5">
        <f t="shared" si="123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20"/>
        <v>40728.813263888886</v>
      </c>
      <c r="L1931" s="10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100.3125</v>
      </c>
      <c r="R1931" s="5">
        <f t="shared" si="123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20"/>
        <v>41462.350486111107</v>
      </c>
      <c r="L1932" s="10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 s="5">
        <f t="shared" si="123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20"/>
        <v>41050.9375</v>
      </c>
      <c r="L1933" s="10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120.601</v>
      </c>
      <c r="R1933" s="5">
        <f t="shared" si="123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20"/>
        <v>40932.601539351846</v>
      </c>
      <c r="L1934" s="10">
        <f t="shared" si="121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106.99047619047619</v>
      </c>
      <c r="R1934" s="5">
        <f t="shared" si="123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20"/>
        <v>41908.922534722216</v>
      </c>
      <c r="L1935" s="10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172.43333333333334</v>
      </c>
      <c r="R1935" s="5">
        <f t="shared" si="123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20"/>
        <v>40902</v>
      </c>
      <c r="L1936" s="10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123.61999999999999</v>
      </c>
      <c r="R1936" s="5">
        <f t="shared" si="123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20"/>
        <v>41810.999305555553</v>
      </c>
      <c r="L1937" s="10">
        <f t="shared" si="121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 s="5">
        <f t="shared" si="123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20"/>
        <v>40883.040972222218</v>
      </c>
      <c r="L1938" s="10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116.52013333333333</v>
      </c>
      <c r="R1938" s="5">
        <f t="shared" si="123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20"/>
        <v>41074.957638888889</v>
      </c>
      <c r="L1939" s="10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187.245</v>
      </c>
      <c r="R1939" s="5">
        <f t="shared" si="123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20"/>
        <v>41457</v>
      </c>
      <c r="L1940" s="10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115.93333333333334</v>
      </c>
      <c r="R1940" s="5">
        <f t="shared" si="123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20"/>
        <v>41343.735046296293</v>
      </c>
      <c r="L1941" s="10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 s="5">
        <f t="shared" si="123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20"/>
        <v>40708.957638888889</v>
      </c>
      <c r="L1942" s="10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170.92307692307693</v>
      </c>
      <c r="R1942" s="5">
        <f t="shared" si="123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20"/>
        <v>41774.08253472222</v>
      </c>
      <c r="L1943" s="10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126.11835600000001</v>
      </c>
      <c r="R1943" s="5">
        <f t="shared" si="123"/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20"/>
        <v>40728.619675925926</v>
      </c>
      <c r="L1944" s="10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138.44033333333334</v>
      </c>
      <c r="R1944" s="5">
        <f t="shared" si="123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20"/>
        <v>42593.061527777776</v>
      </c>
      <c r="L1945" s="10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1705.2499999999998</v>
      </c>
      <c r="R1945" s="5">
        <f t="shared" si="123"/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20"/>
        <v>41760.376041666663</v>
      </c>
      <c r="L1946" s="10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788.05550000000005</v>
      </c>
      <c r="R1946" s="5">
        <f t="shared" si="123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20"/>
        <v>42197.043495370373</v>
      </c>
      <c r="L1947" s="10">
        <f t="shared" si="121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348.01799999999997</v>
      </c>
      <c r="R1947" s="5">
        <f t="shared" si="123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20"/>
        <v>41748.900011574071</v>
      </c>
      <c r="L1948" s="10">
        <f t="shared" si="121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149.74666666666667</v>
      </c>
      <c r="R1948" s="5">
        <f t="shared" si="123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20"/>
        <v>40140.040972222218</v>
      </c>
      <c r="L1949" s="10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100.63375000000001</v>
      </c>
      <c r="R1949" s="5">
        <f t="shared" si="123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20"/>
        <v>42527.501388888886</v>
      </c>
      <c r="L1950" s="10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800.21100000000001</v>
      </c>
      <c r="R1950" s="5">
        <f t="shared" si="123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20"/>
        <v>41830.214710648142</v>
      </c>
      <c r="L1951" s="10">
        <f t="shared" si="121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106.00260000000002</v>
      </c>
      <c r="R1951" s="5">
        <f t="shared" si="123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20"/>
        <v>40654.973067129627</v>
      </c>
      <c r="L1952" s="10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200.51866666666669</v>
      </c>
      <c r="R1952" s="5">
        <f t="shared" si="123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20"/>
        <v>42681.253900462958</v>
      </c>
      <c r="L1953" s="10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212.44399999999999</v>
      </c>
      <c r="R1953" s="5">
        <f t="shared" si="123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20"/>
        <v>41563.398321759254</v>
      </c>
      <c r="L1954" s="10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198.47237142857145</v>
      </c>
      <c r="R1954" s="5">
        <f t="shared" si="123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20"/>
        <v>40969.916666666664</v>
      </c>
      <c r="L1955" s="10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225.94666666666666</v>
      </c>
      <c r="R1955" s="5">
        <f t="shared" si="123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20"/>
        <v>42440.999999999993</v>
      </c>
      <c r="L1956" s="10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698.94800000000009</v>
      </c>
      <c r="R1956" s="5">
        <f t="shared" si="123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20"/>
        <v>41052.583333333328</v>
      </c>
      <c r="L1957" s="10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398.59528571428569</v>
      </c>
      <c r="R1957" s="5">
        <f t="shared" si="123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20"/>
        <v>42112.673668981479</v>
      </c>
      <c r="L1958" s="10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294.0333333333333</v>
      </c>
      <c r="R1958" s="5">
        <f t="shared" si="123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20"/>
        <v>41208.890196759254</v>
      </c>
      <c r="L1959" s="10">
        <f t="shared" si="121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167.50470000000001</v>
      </c>
      <c r="R1959" s="5">
        <f t="shared" si="123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20"/>
        <v>41356.737974537034</v>
      </c>
      <c r="L1960" s="10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1435.5717142857143</v>
      </c>
      <c r="R1960" s="5">
        <f t="shared" si="123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20"/>
        <v>41912.791666666664</v>
      </c>
      <c r="L1961" s="10">
        <f t="shared" si="121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156.73439999999999</v>
      </c>
      <c r="R1961" s="5">
        <f t="shared" si="123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20"/>
        <v>41994.154409722221</v>
      </c>
      <c r="L1962" s="10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117.90285714285716</v>
      </c>
      <c r="R1962" s="5">
        <f t="shared" si="123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20"/>
        <v>41187.957638888889</v>
      </c>
      <c r="L1963" s="10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1105.3811999999998</v>
      </c>
      <c r="R1963" s="5">
        <f t="shared" si="123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20"/>
        <v>41772.572175925925</v>
      </c>
      <c r="L1964" s="10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192.92499999999998</v>
      </c>
      <c r="R1964" s="5">
        <f t="shared" si="123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20"/>
        <v>41898.221458333333</v>
      </c>
      <c r="L1965" s="10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126.8842105263158</v>
      </c>
      <c r="R1965" s="5">
        <f t="shared" si="123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20"/>
        <v>42482.064490740733</v>
      </c>
      <c r="L1966" s="10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259.57748878923763</v>
      </c>
      <c r="R1966" s="5">
        <f t="shared" si="123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20"/>
        <v>40919.833333333328</v>
      </c>
      <c r="L1967" s="10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 s="5">
        <f t="shared" si="123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20"/>
        <v>41865.332152777773</v>
      </c>
      <c r="L1968" s="10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206.74309000000002</v>
      </c>
      <c r="R1968" s="5">
        <f t="shared" si="123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20"/>
        <v>41760.455196759256</v>
      </c>
      <c r="L1969" s="10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 s="5">
        <f t="shared" si="123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20"/>
        <v>42707.420312499999</v>
      </c>
      <c r="L1970" s="10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284.96600000000001</v>
      </c>
      <c r="R1970" s="5">
        <f t="shared" si="123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20"/>
        <v>42587.584120370368</v>
      </c>
      <c r="L1971" s="10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 s="5">
        <f t="shared" si="123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20"/>
        <v>41383.943298611113</v>
      </c>
      <c r="L1972" s="10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 s="5">
        <f t="shared" si="123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20"/>
        <v>41592.958333333328</v>
      </c>
      <c r="L1973" s="10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263.02771750000005</v>
      </c>
      <c r="R1973" s="5">
        <f t="shared" si="123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20"/>
        <v>41230.845416666663</v>
      </c>
      <c r="L1974" s="10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 s="5">
        <f t="shared" si="123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20"/>
        <v>42588.083333333336</v>
      </c>
      <c r="L1975" s="10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256.83081313131316</v>
      </c>
      <c r="R1975" s="5">
        <f t="shared" si="123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20"/>
        <v>41505.125798611109</v>
      </c>
      <c r="L1976" s="10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375.49599999999998</v>
      </c>
      <c r="R1976" s="5">
        <f t="shared" si="123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20"/>
        <v>41343.54688657407</v>
      </c>
      <c r="L1977" s="10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208.70837499999996</v>
      </c>
      <c r="R1977" s="5">
        <f t="shared" si="123"/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20"/>
        <v>41468.691261574073</v>
      </c>
      <c r="L1978" s="10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 s="5">
        <f t="shared" si="123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20"/>
        <v>42357.124305555553</v>
      </c>
      <c r="L1979" s="10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 s="5">
        <f t="shared" si="123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20"/>
        <v>41072.083333333328</v>
      </c>
      <c r="L1980" s="10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1026.8451399999999</v>
      </c>
      <c r="R1980" s="5">
        <f t="shared" si="123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20"/>
        <v>42326.999305555553</v>
      </c>
      <c r="L1981" s="10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114.901155</v>
      </c>
      <c r="R1981" s="5">
        <f t="shared" si="123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20"/>
        <v>42463.292384259257</v>
      </c>
      <c r="L1982" s="10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354.82402000000002</v>
      </c>
      <c r="R1982" s="5">
        <f t="shared" si="123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20"/>
        <v>41829.516956018517</v>
      </c>
      <c r="L1983" s="10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5.08</v>
      </c>
      <c r="R1983" s="5">
        <f t="shared" si="123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20"/>
        <v>42708.419988425921</v>
      </c>
      <c r="L1984" s="10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5" t="e">
        <f t="shared" si="123"/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20"/>
        <v>42615.083333333336</v>
      </c>
      <c r="L1985" s="10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</v>
      </c>
      <c r="R1985" s="5">
        <f t="shared" si="123"/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ref="K1986:K2049" si="124">(((I1986/60)/60)/24)+DATE(1970,1,1)+(-5/24)</f>
        <v>41973.623622685183</v>
      </c>
      <c r="L1986" s="10">
        <f t="shared" ref="L1986:L2049" si="125">(((J1986/60)/60)/24)+DATE(1970,1,1)+(-5/24)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6">(E1986/D1986)*100</f>
        <v>21.146666666666665</v>
      </c>
      <c r="R1986" s="5">
        <f t="shared" ref="R1986:R2049" si="127">E1986/N1986</f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si="124"/>
        <v>42584.749999999993</v>
      </c>
      <c r="L1987" s="10">
        <f t="shared" si="125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6"/>
        <v>3.1875</v>
      </c>
      <c r="R1987" s="5">
        <f t="shared" si="127"/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24"/>
        <v>42443.183831018519</v>
      </c>
      <c r="L1988" s="10">
        <f t="shared" si="125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0.05</v>
      </c>
      <c r="R1988" s="5">
        <f t="shared" si="127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24"/>
        <v>42064.431435185186</v>
      </c>
      <c r="L1989" s="10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42.472727272727276</v>
      </c>
      <c r="R1989" s="5">
        <f t="shared" si="127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24"/>
        <v>42236.554884259262</v>
      </c>
      <c r="L1990" s="10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0.41666666666666669</v>
      </c>
      <c r="R1990" s="5">
        <f t="shared" si="127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24"/>
        <v>42715.472314814811</v>
      </c>
      <c r="L1991" s="10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</v>
      </c>
      <c r="R1991" s="5">
        <f t="shared" si="127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24"/>
        <v>42412.987638888888</v>
      </c>
      <c r="L1992" s="10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16.966666666666665</v>
      </c>
      <c r="R1992" s="5">
        <f t="shared" si="127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24"/>
        <v>42188.685023148144</v>
      </c>
      <c r="L1993" s="10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7.0000000000000009</v>
      </c>
      <c r="R1993" s="5">
        <f t="shared" si="127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24"/>
        <v>42052.935081018521</v>
      </c>
      <c r="L1994" s="10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0.13333333333333333</v>
      </c>
      <c r="R1994" s="5">
        <f t="shared" si="127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24"/>
        <v>42359.380057870374</v>
      </c>
      <c r="L1995" s="10">
        <f t="shared" si="125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5" t="e">
        <f t="shared" si="127"/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24"/>
        <v>42710.839606481481</v>
      </c>
      <c r="L1996" s="10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5" t="e">
        <f t="shared" si="127"/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24"/>
        <v>42201.693703703706</v>
      </c>
      <c r="L1997" s="10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</v>
      </c>
      <c r="R1997" s="5">
        <f t="shared" si="127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24"/>
        <v>41830.611238425925</v>
      </c>
      <c r="L1998" s="10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5" t="e">
        <f t="shared" si="127"/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24"/>
        <v>41877.722361111111</v>
      </c>
      <c r="L1999" s="10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5" t="e">
        <f t="shared" si="127"/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24"/>
        <v>41851.910162037035</v>
      </c>
      <c r="L2000" s="10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26.200000000000003</v>
      </c>
      <c r="R2000" s="5">
        <f t="shared" si="127"/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24"/>
        <v>41956.316064814811</v>
      </c>
      <c r="L2001" s="10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0.76129032258064511</v>
      </c>
      <c r="R2001" s="5">
        <f t="shared" si="127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24"/>
        <v>42375.743206018517</v>
      </c>
      <c r="L2002" s="10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 s="5">
        <f t="shared" si="127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24"/>
        <v>42167.624999999993</v>
      </c>
      <c r="L2003" s="10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382.12909090909091</v>
      </c>
      <c r="R2003" s="5">
        <f t="shared" si="127"/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24"/>
        <v>42758.503969907404</v>
      </c>
      <c r="L2004" s="10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216.79422000000002</v>
      </c>
      <c r="R2004" s="5">
        <f t="shared" si="127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24"/>
        <v>40361.75</v>
      </c>
      <c r="L2005" s="10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 s="5">
        <f t="shared" si="127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24"/>
        <v>41830.396562499998</v>
      </c>
      <c r="L2006" s="10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234.42048</v>
      </c>
      <c r="R2006" s="5">
        <f t="shared" si="127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24"/>
        <v>41562.957638888889</v>
      </c>
      <c r="L2007" s="10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123.68010000000001</v>
      </c>
      <c r="R2007" s="5">
        <f t="shared" si="127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24"/>
        <v>41976.333854166667</v>
      </c>
      <c r="L2008" s="10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247.84</v>
      </c>
      <c r="R2008" s="5">
        <f t="shared" si="127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24"/>
        <v>40413.958333333328</v>
      </c>
      <c r="L2009" s="10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115.7092</v>
      </c>
      <c r="R2009" s="5">
        <f t="shared" si="127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24"/>
        <v>40805.396087962959</v>
      </c>
      <c r="L2010" s="10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117.07484768810599</v>
      </c>
      <c r="R2010" s="5">
        <f t="shared" si="127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24"/>
        <v>42697.156747685185</v>
      </c>
      <c r="L2011" s="10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305.15800000000002</v>
      </c>
      <c r="R2011" s="5">
        <f t="shared" si="127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24"/>
        <v>42600.788090277776</v>
      </c>
      <c r="L2012" s="10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320.05299999999994</v>
      </c>
      <c r="R2012" s="5">
        <f t="shared" si="127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24"/>
        <v>42380.749999999993</v>
      </c>
      <c r="L2013" s="10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819.56399999999996</v>
      </c>
      <c r="R2013" s="5">
        <f t="shared" si="127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24"/>
        <v>42040.613900462959</v>
      </c>
      <c r="L2014" s="10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234.90000000000003</v>
      </c>
      <c r="R2014" s="5">
        <f t="shared" si="127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24"/>
        <v>42559.752476851849</v>
      </c>
      <c r="L2015" s="10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494.91374999999999</v>
      </c>
      <c r="R2015" s="5">
        <f t="shared" si="127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24"/>
        <v>41357.964571759258</v>
      </c>
      <c r="L2016" s="10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7813.7822333333334</v>
      </c>
      <c r="R2016" s="5">
        <f t="shared" si="127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24"/>
        <v>40795.668553240735</v>
      </c>
      <c r="L2017" s="10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113.00013888888888</v>
      </c>
      <c r="R2017" s="5">
        <f t="shared" si="127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24"/>
        <v>41342.672442129624</v>
      </c>
      <c r="L2018" s="10">
        <f t="shared" si="125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921.54219999999998</v>
      </c>
      <c r="R2018" s="5">
        <f t="shared" si="127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24"/>
        <v>40991.958333333328</v>
      </c>
      <c r="L2019" s="10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125.10239999999999</v>
      </c>
      <c r="R2019" s="5">
        <f t="shared" si="127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24"/>
        <v>42229.157511574071</v>
      </c>
      <c r="L2020" s="10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102.24343076923077</v>
      </c>
      <c r="R2020" s="5">
        <f t="shared" si="127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24"/>
        <v>42635.500243055554</v>
      </c>
      <c r="L2021" s="10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484.90975000000003</v>
      </c>
      <c r="R2021" s="5">
        <f t="shared" si="127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24"/>
        <v>41773.752777777772</v>
      </c>
      <c r="L2022" s="10">
        <f t="shared" si="125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192.33333333333334</v>
      </c>
      <c r="R2022" s="5">
        <f t="shared" si="127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24"/>
        <v>41905.862233796295</v>
      </c>
      <c r="L2023" s="10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 s="5">
        <f t="shared" si="127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24"/>
        <v>42532.36078703704</v>
      </c>
      <c r="L2024" s="10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125.13700000000001</v>
      </c>
      <c r="R2024" s="5">
        <f t="shared" si="127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24"/>
        <v>42166.212418981479</v>
      </c>
      <c r="L2025" s="10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161.459</v>
      </c>
      <c r="R2025" s="5">
        <f t="shared" si="127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24"/>
        <v>41133.916666666664</v>
      </c>
      <c r="L2026" s="10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 s="5">
        <f t="shared" si="127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24"/>
        <v>42165.976226851846</v>
      </c>
      <c r="L2027" s="10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201.14999999999998</v>
      </c>
      <c r="R2027" s="5">
        <f t="shared" si="127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24"/>
        <v>41749.957638888889</v>
      </c>
      <c r="L2028" s="10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133.48307999999997</v>
      </c>
      <c r="R2028" s="5">
        <f t="shared" si="127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24"/>
        <v>42093.563877314817</v>
      </c>
      <c r="L2029" s="10">
        <f t="shared" si="125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120.24900000000001</v>
      </c>
      <c r="R2029" s="5">
        <f t="shared" si="127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24"/>
        <v>40252.704861111109</v>
      </c>
      <c r="L2030" s="10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126.16666666666667</v>
      </c>
      <c r="R2030" s="5">
        <f t="shared" si="127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24"/>
        <v>41877.813437500001</v>
      </c>
      <c r="L2031" s="10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 s="5">
        <f t="shared" si="127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24"/>
        <v>41242.788148148145</v>
      </c>
      <c r="L2032" s="10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226.239013671875</v>
      </c>
      <c r="R2032" s="5">
        <f t="shared" si="127"/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24"/>
        <v>42012.833333333336</v>
      </c>
      <c r="L2033" s="10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 s="5">
        <f t="shared" si="127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24"/>
        <v>42718.999999999993</v>
      </c>
      <c r="L2034" s="10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304.18799999999999</v>
      </c>
      <c r="R2034" s="5">
        <f t="shared" si="127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24"/>
        <v>41754.874050925922</v>
      </c>
      <c r="L2035" s="10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178.67599999999999</v>
      </c>
      <c r="R2035" s="5">
        <f t="shared" si="127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24"/>
        <v>42131.081944444442</v>
      </c>
      <c r="L2036" s="10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386.81998717948721</v>
      </c>
      <c r="R2036" s="5">
        <f t="shared" si="127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24"/>
        <v>42356.833333333336</v>
      </c>
      <c r="L2037" s="10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211.03642500000004</v>
      </c>
      <c r="R2037" s="5">
        <f t="shared" si="127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24"/>
        <v>41768.656469907408</v>
      </c>
      <c r="L2038" s="10">
        <f t="shared" si="125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131.66833333333335</v>
      </c>
      <c r="R2038" s="5">
        <f t="shared" si="127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24"/>
        <v>41638.043437499997</v>
      </c>
      <c r="L2039" s="10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300.47639999999996</v>
      </c>
      <c r="R2039" s="5">
        <f t="shared" si="127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24"/>
        <v>41456.541666666664</v>
      </c>
      <c r="L2040" s="10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420.51249999999999</v>
      </c>
      <c r="R2040" s="5">
        <f t="shared" si="127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24"/>
        <v>42704.999305555553</v>
      </c>
      <c r="L2041" s="10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136.21680000000001</v>
      </c>
      <c r="R2041" s="5">
        <f t="shared" si="127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24"/>
        <v>41593.760451388887</v>
      </c>
      <c r="L2042" s="10">
        <f t="shared" si="125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248.17133333333334</v>
      </c>
      <c r="R2042" s="5">
        <f t="shared" si="127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24"/>
        <v>42684.359108796292</v>
      </c>
      <c r="L2043" s="10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181.86315789473684</v>
      </c>
      <c r="R2043" s="5">
        <f t="shared" si="127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24"/>
        <v>42391.499699074069</v>
      </c>
      <c r="L2044" s="10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 s="5">
        <f t="shared" si="127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24"/>
        <v>42714.999305555553</v>
      </c>
      <c r="L2045" s="10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506.20938628158842</v>
      </c>
      <c r="R2045" s="5">
        <f t="shared" si="127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24"/>
        <v>42168.475856481477</v>
      </c>
      <c r="L2046" s="10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108.21333333333334</v>
      </c>
      <c r="R2046" s="5">
        <f t="shared" si="127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24"/>
        <v>41098.880173611105</v>
      </c>
      <c r="L2047" s="10">
        <f t="shared" si="125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819.18387755102037</v>
      </c>
      <c r="R2047" s="5">
        <f t="shared" si="127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24"/>
        <v>41416.963472222218</v>
      </c>
      <c r="L2048" s="10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121.10000000000001</v>
      </c>
      <c r="R2048" s="5">
        <f t="shared" si="127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24"/>
        <v>42110.791666666664</v>
      </c>
      <c r="L2049" s="10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102.99897959183673</v>
      </c>
      <c r="R2049" s="5">
        <f t="shared" si="127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ref="K2050:K2113" si="128">(((I2050/60)/60)/24)+DATE(1970,1,1)+(-5/24)</f>
        <v>41417.443182870367</v>
      </c>
      <c r="L2050" s="10">
        <f t="shared" ref="L2050:L2113" si="129">(((J2050/60)/60)/24)+DATE(1970,1,1)+(-5/24)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30">(E2050/D2050)*100</f>
        <v>148.33229411764705</v>
      </c>
      <c r="R2050" s="5">
        <f t="shared" ref="R2050:R2113" si="131">E2050/N2050</f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si="128"/>
        <v>41610.749305555553</v>
      </c>
      <c r="L2051" s="10">
        <f t="shared" si="129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30"/>
        <v>120.19070000000001</v>
      </c>
      <c r="R2051" s="5">
        <f t="shared" si="131"/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28"/>
        <v>42154.863171296289</v>
      </c>
      <c r="L2052" s="10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473.27000000000004</v>
      </c>
      <c r="R2052" s="5">
        <f t="shared" si="131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28"/>
        <v>41633.814085648148</v>
      </c>
      <c r="L2053" s="10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130.36250000000001</v>
      </c>
      <c r="R2053" s="5">
        <f t="shared" si="131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28"/>
        <v>42419.875613425924</v>
      </c>
      <c r="L2054" s="10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353.048</v>
      </c>
      <c r="R2054" s="5">
        <f t="shared" si="131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28"/>
        <v>42333.450821759259</v>
      </c>
      <c r="L2055" s="10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 s="5">
        <f t="shared" si="131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28"/>
        <v>41761.312615740739</v>
      </c>
      <c r="L2056" s="10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113.59142857142857</v>
      </c>
      <c r="R2056" s="5">
        <f t="shared" si="131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28"/>
        <v>41975.958333333336</v>
      </c>
      <c r="L2057" s="10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167.41666666666666</v>
      </c>
      <c r="R2057" s="5">
        <f t="shared" si="131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28"/>
        <v>41381.552569444444</v>
      </c>
      <c r="L2058" s="10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153.452</v>
      </c>
      <c r="R2058" s="5">
        <f t="shared" si="131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28"/>
        <v>42426.286249999997</v>
      </c>
      <c r="L2059" s="10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202.23220000000001</v>
      </c>
      <c r="R2059" s="5">
        <f t="shared" si="131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28"/>
        <v>42065.624999999993</v>
      </c>
      <c r="L2060" s="10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168.28125</v>
      </c>
      <c r="R2060" s="5">
        <f t="shared" si="131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28"/>
        <v>42400.707638888889</v>
      </c>
      <c r="L2061" s="10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143.45666666666668</v>
      </c>
      <c r="R2061" s="5">
        <f t="shared" si="131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28"/>
        <v>41843.434606481482</v>
      </c>
      <c r="L2062" s="10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 s="5">
        <f t="shared" si="131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28"/>
        <v>42735.556180555555</v>
      </c>
      <c r="L2063" s="10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107.91999999999999</v>
      </c>
      <c r="R2063" s="5">
        <f t="shared" si="131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28"/>
        <v>42453.1330787037</v>
      </c>
      <c r="L2064" s="10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114.97699999999999</v>
      </c>
      <c r="R2064" s="5">
        <f t="shared" si="131"/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28"/>
        <v>42505.524317129624</v>
      </c>
      <c r="L2065" s="10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148.04999999999998</v>
      </c>
      <c r="R2065" s="5">
        <f t="shared" si="131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28"/>
        <v>41425.291666666664</v>
      </c>
      <c r="L2066" s="10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191.16676082790633</v>
      </c>
      <c r="R2066" s="5">
        <f t="shared" si="131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28"/>
        <v>41633.125335648147</v>
      </c>
      <c r="L2067" s="10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199.215125</v>
      </c>
      <c r="R2067" s="5">
        <f t="shared" si="131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28"/>
        <v>41874.563460648147</v>
      </c>
      <c r="L2068" s="10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 s="5">
        <f t="shared" si="131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28"/>
        <v>42148.645555555551</v>
      </c>
      <c r="L2069" s="10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126.86868686868686</v>
      </c>
      <c r="R2069" s="5">
        <f t="shared" si="131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28"/>
        <v>42663.633275462962</v>
      </c>
      <c r="L2070" s="10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105.22388000000001</v>
      </c>
      <c r="R2070" s="5">
        <f t="shared" si="131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28"/>
        <v>42371.763784722221</v>
      </c>
      <c r="L2071" s="10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128.40666000000002</v>
      </c>
      <c r="R2071" s="5">
        <f t="shared" si="131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28"/>
        <v>42549.448182870365</v>
      </c>
      <c r="L2072" s="10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317.3272</v>
      </c>
      <c r="R2072" s="5">
        <f t="shared" si="131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28"/>
        <v>42645.070416666662</v>
      </c>
      <c r="L2073" s="10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280.73</v>
      </c>
      <c r="R2073" s="5">
        <f t="shared" si="131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28"/>
        <v>42497.373055555552</v>
      </c>
      <c r="L2074" s="10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110.73146853146854</v>
      </c>
      <c r="R2074" s="5">
        <f t="shared" si="131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28"/>
        <v>42132.459699074076</v>
      </c>
      <c r="L2075" s="10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152.60429999999999</v>
      </c>
      <c r="R2075" s="5">
        <f t="shared" si="131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28"/>
        <v>42496.617847222216</v>
      </c>
      <c r="L2076" s="10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102.49999999999999</v>
      </c>
      <c r="R2076" s="5">
        <f t="shared" si="131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28"/>
        <v>41480.473240740735</v>
      </c>
      <c r="L2077" s="10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1678.3738373837384</v>
      </c>
      <c r="R2077" s="5">
        <f t="shared" si="131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28"/>
        <v>41843.672326388885</v>
      </c>
      <c r="L2078" s="10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543.349156424581</v>
      </c>
      <c r="R2078" s="5">
        <f t="shared" si="131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28"/>
        <v>42160.666666666664</v>
      </c>
      <c r="L2079" s="10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115.50800000000001</v>
      </c>
      <c r="R2079" s="5">
        <f t="shared" si="131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28"/>
        <v>42722.563159722216</v>
      </c>
      <c r="L2080" s="10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131.20499999999998</v>
      </c>
      <c r="R2080" s="5">
        <f t="shared" si="131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28"/>
        <v>42180.583333333336</v>
      </c>
      <c r="L2081" s="10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 s="5">
        <f t="shared" si="131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28"/>
        <v>42319.790509259255</v>
      </c>
      <c r="L2082" s="10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 s="5">
        <f t="shared" si="131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28"/>
        <v>41044.999305555553</v>
      </c>
      <c r="L2083" s="10">
        <f t="shared" si="129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114.57142857142857</v>
      </c>
      <c r="R2083" s="5">
        <f t="shared" si="131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28"/>
        <v>40870.953657407401</v>
      </c>
      <c r="L2084" s="10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110.73333333333333</v>
      </c>
      <c r="R2084" s="5">
        <f t="shared" si="131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28"/>
        <v>41064.513831018514</v>
      </c>
      <c r="L2085" s="10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113.33333333333333</v>
      </c>
      <c r="R2085" s="5">
        <f t="shared" si="131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28"/>
        <v>41763.082638888889</v>
      </c>
      <c r="L2086" s="10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108.33333333333333</v>
      </c>
      <c r="R2086" s="5">
        <f t="shared" si="131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28"/>
        <v>41105.627164351848</v>
      </c>
      <c r="L2087" s="10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123.53333333333335</v>
      </c>
      <c r="R2087" s="5">
        <f t="shared" si="131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28"/>
        <v>40890.999305555553</v>
      </c>
      <c r="L2088" s="10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100.69999999999999</v>
      </c>
      <c r="R2088" s="5">
        <f t="shared" si="131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28"/>
        <v>40793.996041666665</v>
      </c>
      <c r="L2089" s="10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103.53333333333335</v>
      </c>
      <c r="R2089" s="5">
        <f t="shared" si="131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28"/>
        <v>40431.957638888889</v>
      </c>
      <c r="L2090" s="10">
        <f t="shared" si="129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115.51066666666668</v>
      </c>
      <c r="R2090" s="5">
        <f t="shared" si="131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28"/>
        <v>41487.867986111109</v>
      </c>
      <c r="L2091" s="10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120.4004</v>
      </c>
      <c r="R2091" s="5">
        <f t="shared" si="131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28"/>
        <v>41329.173090277778</v>
      </c>
      <c r="L2092" s="10">
        <f t="shared" si="129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115.040375</v>
      </c>
      <c r="R2092" s="5">
        <f t="shared" si="131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28"/>
        <v>40603.625</v>
      </c>
      <c r="L2093" s="10">
        <f t="shared" si="129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120.46777777777777</v>
      </c>
      <c r="R2093" s="5">
        <f t="shared" si="131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28"/>
        <v>40823.499212962961</v>
      </c>
      <c r="L2094" s="10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101.28333333333333</v>
      </c>
      <c r="R2094" s="5">
        <f t="shared" si="131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28"/>
        <v>41265.68787037037</v>
      </c>
      <c r="L2095" s="10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102.46666666666667</v>
      </c>
      <c r="R2095" s="5">
        <f t="shared" si="131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28"/>
        <v>40972.916666666664</v>
      </c>
      <c r="L2096" s="10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120.54285714285714</v>
      </c>
      <c r="R2096" s="5">
        <f t="shared" si="131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28"/>
        <v>40818.525150462956</v>
      </c>
      <c r="L2097" s="10">
        <f t="shared" si="129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 s="5">
        <f t="shared" si="131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28"/>
        <v>41207.957638888889</v>
      </c>
      <c r="L2098" s="10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101.66666666666666</v>
      </c>
      <c r="R2098" s="5">
        <f t="shared" si="131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28"/>
        <v>40878.418229166666</v>
      </c>
      <c r="L2099" s="10">
        <f t="shared" si="129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 s="5">
        <f t="shared" si="131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28"/>
        <v>40975.905497685184</v>
      </c>
      <c r="L2100" s="10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100.33333333333334</v>
      </c>
      <c r="R2100" s="5">
        <f t="shared" si="131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28"/>
        <v>42186.944444444445</v>
      </c>
      <c r="L2101" s="10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132.36666666666667</v>
      </c>
      <c r="R2101" s="5">
        <f t="shared" si="131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28"/>
        <v>41089.957638888889</v>
      </c>
      <c r="L2102" s="10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136.66666666666666</v>
      </c>
      <c r="R2102" s="5">
        <f t="shared" si="131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28"/>
        <v>40951.941134259258</v>
      </c>
      <c r="L2103" s="10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 s="5">
        <f t="shared" si="131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28"/>
        <v>40668.660277777773</v>
      </c>
      <c r="L2104" s="10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 s="5">
        <f t="shared" si="131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28"/>
        <v>41222.588275462964</v>
      </c>
      <c r="L2105" s="10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146.12318374694613</v>
      </c>
      <c r="R2105" s="5">
        <f t="shared" si="131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28"/>
        <v>41424.791666666664</v>
      </c>
      <c r="L2106" s="10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 s="5">
        <f t="shared" si="131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28"/>
        <v>41963.958333333336</v>
      </c>
      <c r="L2107" s="10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 s="5">
        <f t="shared" si="131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28"/>
        <v>41300.006643518514</v>
      </c>
      <c r="L2108" s="10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107.04545454545456</v>
      </c>
      <c r="R2108" s="5">
        <f t="shared" si="131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28"/>
        <v>41955.543900462959</v>
      </c>
      <c r="L2109" s="10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107.73299999999999</v>
      </c>
      <c r="R2109" s="5">
        <f t="shared" si="131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28"/>
        <v>41161.954861111109</v>
      </c>
      <c r="L2110" s="10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107.31250000000001</v>
      </c>
      <c r="R2110" s="5">
        <f t="shared" si="131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28"/>
        <v>42190.500196759262</v>
      </c>
      <c r="L2111" s="10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106.52500000000001</v>
      </c>
      <c r="R2111" s="5">
        <f t="shared" si="131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28"/>
        <v>41786.999305555553</v>
      </c>
      <c r="L2112" s="10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100.35000000000001</v>
      </c>
      <c r="R2112" s="5">
        <f t="shared" si="131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28"/>
        <v>40769.833333333328</v>
      </c>
      <c r="L2113" s="10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 s="5">
        <f t="shared" si="131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ref="K2114:K2177" si="132">(((I2114/60)/60)/24)+DATE(1970,1,1)+(-5/24)</f>
        <v>41379.719826388886</v>
      </c>
      <c r="L2114" s="10">
        <f t="shared" ref="L2114:L2177" si="133">(((J2114/60)/60)/24)+DATE(1970,1,1)+(-5/24)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4">(E2114/D2114)*100</f>
        <v>100</v>
      </c>
      <c r="R2114" s="5">
        <f t="shared" ref="R2114:R2177" si="135">E2114/N2114</f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si="132"/>
        <v>41905.657129629624</v>
      </c>
      <c r="L2115" s="10">
        <f t="shared" si="133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4"/>
        <v>104.85714285714285</v>
      </c>
      <c r="R2115" s="5">
        <f t="shared" si="135"/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32"/>
        <v>40520.999305555553</v>
      </c>
      <c r="L2116" s="10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104.69999999999999</v>
      </c>
      <c r="R2116" s="5">
        <f t="shared" si="135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32"/>
        <v>40593.872696759259</v>
      </c>
      <c r="L2117" s="10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225.66666666666669</v>
      </c>
      <c r="R2117" s="5">
        <f t="shared" si="135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32"/>
        <v>41184.569479166668</v>
      </c>
      <c r="L2118" s="10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100.90416666666667</v>
      </c>
      <c r="R2118" s="5">
        <f t="shared" si="135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32"/>
        <v>42303.999305555553</v>
      </c>
      <c r="L2119" s="10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 s="5">
        <f t="shared" si="135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32"/>
        <v>40748.631203703699</v>
      </c>
      <c r="L2120" s="10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134.61099999999999</v>
      </c>
      <c r="R2120" s="5">
        <f t="shared" si="135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32"/>
        <v>41136.921817129631</v>
      </c>
      <c r="L2121" s="10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 s="5">
        <f t="shared" si="135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32"/>
        <v>41640.756203703699</v>
      </c>
      <c r="L2122" s="10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100.880375</v>
      </c>
      <c r="R2122" s="5">
        <f t="shared" si="135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32"/>
        <v>42746.534120370365</v>
      </c>
      <c r="L2123" s="10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0.56800000000000006</v>
      </c>
      <c r="R2123" s="5">
        <f t="shared" si="135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32"/>
        <v>42742.092233796291</v>
      </c>
      <c r="L2124" s="10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0.38750000000000001</v>
      </c>
      <c r="R2124" s="5">
        <f t="shared" si="135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32"/>
        <v>40252.082638888889</v>
      </c>
      <c r="L2125" s="10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10</v>
      </c>
      <c r="R2125" s="5">
        <f t="shared" si="135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32"/>
        <v>40512</v>
      </c>
      <c r="L2126" s="10">
        <f t="shared" si="133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10.454545454545453</v>
      </c>
      <c r="R2126" s="5">
        <f t="shared" si="135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32"/>
        <v>42220.815196759257</v>
      </c>
      <c r="L2127" s="10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1.4200000000000002</v>
      </c>
      <c r="R2127" s="5">
        <f t="shared" si="135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32"/>
        <v>41981.76489583333</v>
      </c>
      <c r="L2128" s="10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0.05</v>
      </c>
      <c r="R2128" s="5">
        <f t="shared" si="135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32"/>
        <v>42075.255358796298</v>
      </c>
      <c r="L2129" s="10">
        <f t="shared" si="133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28.842857142857142</v>
      </c>
      <c r="R2129" s="5">
        <f t="shared" si="135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32"/>
        <v>41903.564456018517</v>
      </c>
      <c r="L2130" s="10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0.16666666666666669</v>
      </c>
      <c r="R2130" s="5">
        <f t="shared" si="135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32"/>
        <v>42438.815972222219</v>
      </c>
      <c r="L2131" s="10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11.799999999999999</v>
      </c>
      <c r="R2131" s="5">
        <f t="shared" si="135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32"/>
        <v>41866.87804398148</v>
      </c>
      <c r="L2132" s="10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0.20238095238095236</v>
      </c>
      <c r="R2132" s="5">
        <f t="shared" si="135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32"/>
        <v>42196.998738425922</v>
      </c>
      <c r="L2133" s="10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</v>
      </c>
      <c r="R2133" s="5">
        <f t="shared" si="135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32"/>
        <v>41673.27884259259</v>
      </c>
      <c r="L2134" s="10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2.1129899999999995</v>
      </c>
      <c r="R2134" s="5">
        <f t="shared" si="135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32"/>
        <v>40657.082638888889</v>
      </c>
      <c r="L2135" s="10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</v>
      </c>
      <c r="R2135" s="5">
        <f t="shared" si="135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32"/>
        <v>41391.678136574068</v>
      </c>
      <c r="L2136" s="10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1.7333333333333332</v>
      </c>
      <c r="R2136" s="5">
        <f t="shared" si="135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32"/>
        <v>41186.755011574067</v>
      </c>
      <c r="L2137" s="10">
        <f t="shared" si="133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</v>
      </c>
      <c r="R2137" s="5">
        <f t="shared" si="135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32"/>
        <v>41566.300763888888</v>
      </c>
      <c r="L2138" s="10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5.9612499999999999E-2</v>
      </c>
      <c r="R2138" s="5">
        <f t="shared" si="135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32"/>
        <v>41978.562835648147</v>
      </c>
      <c r="L2139" s="10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28.405999999999999</v>
      </c>
      <c r="R2139" s="5">
        <f t="shared" si="135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32"/>
        <v>41586.846516203703</v>
      </c>
      <c r="L2140" s="10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 s="5">
        <f t="shared" si="135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32"/>
        <v>42677.541759259257</v>
      </c>
      <c r="L2141" s="10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</v>
      </c>
      <c r="R2141" s="5">
        <f t="shared" si="135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32"/>
        <v>41285.625277777777</v>
      </c>
      <c r="L2142" s="10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0.11199999999999999</v>
      </c>
      <c r="R2142" s="5">
        <f t="shared" si="135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32"/>
        <v>41957.068969907406</v>
      </c>
      <c r="L2143" s="10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5" t="e">
        <f t="shared" si="135"/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32"/>
        <v>42368.493171296293</v>
      </c>
      <c r="L2144" s="10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5.7238095238095239</v>
      </c>
      <c r="R2144" s="5">
        <f t="shared" si="135"/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32"/>
        <v>40380.583333333328</v>
      </c>
      <c r="L2145" s="10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</v>
      </c>
      <c r="R2145" s="5">
        <f t="shared" si="135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32"/>
        <v>41531.338425925926</v>
      </c>
      <c r="L2146" s="10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1.7098591549295776</v>
      </c>
      <c r="R2146" s="5">
        <f t="shared" si="135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32"/>
        <v>41605.070763888885</v>
      </c>
      <c r="L2147" s="10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30.433333333333334</v>
      </c>
      <c r="R2147" s="5">
        <f t="shared" si="135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32"/>
        <v>42411.471180555549</v>
      </c>
      <c r="L2148" s="10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0.02</v>
      </c>
      <c r="R2148" s="5">
        <f t="shared" si="135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32"/>
        <v>41959.129027777781</v>
      </c>
      <c r="L2149" s="10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0.69641025641025645</v>
      </c>
      <c r="R2149" s="5">
        <f t="shared" si="135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32"/>
        <v>42096.483587962961</v>
      </c>
      <c r="L2150" s="10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</v>
      </c>
      <c r="R2150" s="5">
        <f t="shared" si="135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32"/>
        <v>40389.791666666664</v>
      </c>
      <c r="L2151" s="10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5" t="e">
        <f t="shared" si="135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32"/>
        <v>42564.076377314814</v>
      </c>
      <c r="L2152" s="10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0.80999999999999994</v>
      </c>
      <c r="R2152" s="5">
        <f t="shared" si="135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32"/>
        <v>42550.639050925929</v>
      </c>
      <c r="L2153" s="10">
        <f t="shared" si="133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0.26222222222222225</v>
      </c>
      <c r="R2153" s="5">
        <f t="shared" si="135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32"/>
        <v>41713.582280092589</v>
      </c>
      <c r="L2154" s="10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0.16666666666666669</v>
      </c>
      <c r="R2154" s="5">
        <f t="shared" si="135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32"/>
        <v>42014.124305555553</v>
      </c>
      <c r="L2155" s="10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9.124454880912446E-3</v>
      </c>
      <c r="R2155" s="5">
        <f t="shared" si="135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32"/>
        <v>41667.42392361111</v>
      </c>
      <c r="L2156" s="10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</v>
      </c>
      <c r="R2156" s="5">
        <f t="shared" si="135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32"/>
        <v>42460.497511574074</v>
      </c>
      <c r="L2157" s="10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2.2999999999999998</v>
      </c>
      <c r="R2157" s="5">
        <f t="shared" si="135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32"/>
        <v>41533.645902777775</v>
      </c>
      <c r="L2158" s="10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2.6660714285714282</v>
      </c>
      <c r="R2158" s="5">
        <f t="shared" si="135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32"/>
        <v>42727.124305555553</v>
      </c>
      <c r="L2159" s="10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28.192</v>
      </c>
      <c r="R2159" s="5">
        <f t="shared" si="135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32"/>
        <v>41309.645532407405</v>
      </c>
      <c r="L2160" s="10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6.5900366666666672</v>
      </c>
      <c r="R2160" s="5">
        <f t="shared" si="135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32"/>
        <v>40740.522847222215</v>
      </c>
      <c r="L2161" s="10">
        <f t="shared" si="133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0.72222222222222221</v>
      </c>
      <c r="R2161" s="5">
        <f t="shared" si="135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32"/>
        <v>41048.503530092588</v>
      </c>
      <c r="L2162" s="10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0.85000000000000009</v>
      </c>
      <c r="R2162" s="5">
        <f t="shared" si="135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32"/>
        <v>42270.644201388881</v>
      </c>
      <c r="L2163" s="10">
        <f t="shared" si="133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 s="5">
        <f t="shared" si="135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32"/>
        <v>41844.557766203703</v>
      </c>
      <c r="L2164" s="10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112.26666666666667</v>
      </c>
      <c r="R2164" s="5">
        <f t="shared" si="135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32"/>
        <v>42162.951388888883</v>
      </c>
      <c r="L2165" s="10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132.20000000000002</v>
      </c>
      <c r="R2165" s="5">
        <f t="shared" si="135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32"/>
        <v>42545.957638888889</v>
      </c>
      <c r="L2166" s="10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102.63636363636364</v>
      </c>
      <c r="R2166" s="5">
        <f t="shared" si="135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32"/>
        <v>42468.417071759257</v>
      </c>
      <c r="L2167" s="10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138.64000000000001</v>
      </c>
      <c r="R2167" s="5">
        <f t="shared" si="135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32"/>
        <v>41978.671504629623</v>
      </c>
      <c r="L2168" s="10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 s="5">
        <f t="shared" si="135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32"/>
        <v>41166.858067129629</v>
      </c>
      <c r="L2169" s="10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 s="5">
        <f t="shared" si="135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32"/>
        <v>42775.999999999993</v>
      </c>
      <c r="L2170" s="10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121.5816111111111</v>
      </c>
      <c r="R2170" s="5">
        <f t="shared" si="135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32"/>
        <v>42796.492488425924</v>
      </c>
      <c r="L2171" s="10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 s="5">
        <f t="shared" si="135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32"/>
        <v>42238.541921296295</v>
      </c>
      <c r="L2172" s="10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180.85714285714286</v>
      </c>
      <c r="R2172" s="5">
        <f t="shared" si="135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32"/>
        <v>42176.999999999993</v>
      </c>
      <c r="L2173" s="10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106.075</v>
      </c>
      <c r="R2173" s="5">
        <f t="shared" si="135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32"/>
        <v>42112.371759259251</v>
      </c>
      <c r="L2174" s="10">
        <f t="shared" si="133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 s="5">
        <f t="shared" si="135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32"/>
        <v>41526.957638888889</v>
      </c>
      <c r="L2175" s="10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126.92857142857143</v>
      </c>
      <c r="R2175" s="5">
        <f t="shared" si="135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32"/>
        <v>42495.334571759253</v>
      </c>
      <c r="L2176" s="10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102.97499999999999</v>
      </c>
      <c r="R2176" s="5">
        <f t="shared" si="135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32"/>
        <v>42571.800763888888</v>
      </c>
      <c r="L2177" s="10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 s="5">
        <f t="shared" si="135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ref="K2178:K2241" si="136">(((I2178/60)/60)/24)+DATE(1970,1,1)+(-5/24)</f>
        <v>42126.424872685187</v>
      </c>
      <c r="L2178" s="10">
        <f t="shared" ref="L2178:L2241" si="137">(((J2178/60)/60)/24)+DATE(1970,1,1)+(-5/24)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8">(E2178/D2178)*100</f>
        <v>126.02</v>
      </c>
      <c r="R2178" s="5">
        <f t="shared" ref="R2178:R2241" si="139">E2178/N2178</f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si="136"/>
        <v>42527.042442129627</v>
      </c>
      <c r="L2179" s="10">
        <f t="shared" si="137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8"/>
        <v>100.12</v>
      </c>
      <c r="R2179" s="5">
        <f t="shared" si="139"/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36"/>
        <v>42753.428206018514</v>
      </c>
      <c r="L2180" s="10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138.64000000000001</v>
      </c>
      <c r="R2180" s="5">
        <f t="shared" si="139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36"/>
        <v>42104.962870370371</v>
      </c>
      <c r="L2181" s="10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161.4</v>
      </c>
      <c r="R2181" s="5">
        <f t="shared" si="139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36"/>
        <v>42321.503101851849</v>
      </c>
      <c r="L2182" s="10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107.18419999999999</v>
      </c>
      <c r="R2182" s="5">
        <f t="shared" si="139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36"/>
        <v>42786.796909722216</v>
      </c>
      <c r="L2183" s="10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</v>
      </c>
      <c r="R2183" s="5">
        <f t="shared" si="139"/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36"/>
        <v>41914.692418981482</v>
      </c>
      <c r="L2184" s="10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524.16666666666663</v>
      </c>
      <c r="R2184" s="5">
        <f t="shared" si="139"/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36"/>
        <v>42774.999999999993</v>
      </c>
      <c r="L2185" s="10">
        <f t="shared" si="137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489.27777777777777</v>
      </c>
      <c r="R2185" s="5">
        <f t="shared" si="139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36"/>
        <v>42394.458333333336</v>
      </c>
      <c r="L2186" s="10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 s="5">
        <f t="shared" si="139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36"/>
        <v>41359.141655092593</v>
      </c>
      <c r="L2187" s="10">
        <f t="shared" si="137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 s="5">
        <f t="shared" si="139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36"/>
        <v>42619.874999999993</v>
      </c>
      <c r="L2188" s="10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109.67499999999998</v>
      </c>
      <c r="R2188" s="5">
        <f t="shared" si="139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36"/>
        <v>42096.957638888889</v>
      </c>
      <c r="L2189" s="10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1014.6425</v>
      </c>
      <c r="R2189" s="5">
        <f t="shared" si="139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36"/>
        <v>42668.499999999993</v>
      </c>
      <c r="L2190" s="10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412.17692027666544</v>
      </c>
      <c r="R2190" s="5">
        <f t="shared" si="139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36"/>
        <v>42481.708333333336</v>
      </c>
      <c r="L2191" s="10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 s="5">
        <f t="shared" si="139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36"/>
        <v>42452.082638888889</v>
      </c>
      <c r="L2192" s="10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184.61052631578946</v>
      </c>
      <c r="R2192" s="5">
        <f t="shared" si="139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36"/>
        <v>42780.6253125</v>
      </c>
      <c r="L2193" s="10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119.73333333333333</v>
      </c>
      <c r="R2193" s="5">
        <f t="shared" si="139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36"/>
        <v>42719.749999999993</v>
      </c>
      <c r="L2194" s="10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1081.2401666666667</v>
      </c>
      <c r="R2194" s="5">
        <f t="shared" si="139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36"/>
        <v>42694.999305555553</v>
      </c>
      <c r="L2195" s="10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452.37333333333333</v>
      </c>
      <c r="R2195" s="5">
        <f t="shared" si="139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36"/>
        <v>42455.507986111108</v>
      </c>
      <c r="L2196" s="10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 s="5">
        <f t="shared" si="139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36"/>
        <v>42227.563657407409</v>
      </c>
      <c r="L2197" s="10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120.32608695652173</v>
      </c>
      <c r="R2197" s="5">
        <f t="shared" si="139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36"/>
        <v>42706.083333333336</v>
      </c>
      <c r="L2198" s="10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113.83571428571429</v>
      </c>
      <c r="R2198" s="5">
        <f t="shared" si="139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36"/>
        <v>42063.37568287037</v>
      </c>
      <c r="L2199" s="10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951.03109999999992</v>
      </c>
      <c r="R2199" s="5">
        <f t="shared" si="139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36"/>
        <v>42322.347222222219</v>
      </c>
      <c r="L2200" s="10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132.89249999999998</v>
      </c>
      <c r="R2200" s="5">
        <f t="shared" si="139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36"/>
        <v>42292.208310185182</v>
      </c>
      <c r="L2201" s="10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146.97777777777779</v>
      </c>
      <c r="R2201" s="5">
        <f t="shared" si="139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36"/>
        <v>42190.916666666664</v>
      </c>
      <c r="L2202" s="10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 s="5">
        <f t="shared" si="139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36"/>
        <v>41290.638483796298</v>
      </c>
      <c r="L2203" s="10">
        <f t="shared" si="137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382.71818181818185</v>
      </c>
      <c r="R2203" s="5">
        <f t="shared" si="139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36"/>
        <v>41214.640833333331</v>
      </c>
      <c r="L2204" s="10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704.18124999999998</v>
      </c>
      <c r="R2204" s="5">
        <f t="shared" si="139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36"/>
        <v>42271.651412037034</v>
      </c>
      <c r="L2205" s="10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 s="5">
        <f t="shared" si="139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36"/>
        <v>41342.103229166663</v>
      </c>
      <c r="L2206" s="10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132.86666666666667</v>
      </c>
      <c r="R2206" s="5">
        <f t="shared" si="139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36"/>
        <v>41061.613298611104</v>
      </c>
      <c r="L2207" s="10">
        <f t="shared" si="137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 s="5">
        <f t="shared" si="139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36"/>
        <v>41015.048888888887</v>
      </c>
      <c r="L2208" s="10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102.72727272727273</v>
      </c>
      <c r="R2208" s="5">
        <f t="shared" si="139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36"/>
        <v>41594.027465277773</v>
      </c>
      <c r="L2209" s="10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 s="5">
        <f t="shared" si="139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36"/>
        <v>41005.958333333328</v>
      </c>
      <c r="L2210" s="10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 s="5">
        <f t="shared" si="139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36"/>
        <v>41743.75</v>
      </c>
      <c r="L2211" s="10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 s="5">
        <f t="shared" si="139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36"/>
        <v>41013.524999999994</v>
      </c>
      <c r="L2212" s="10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111.425</v>
      </c>
      <c r="R2212" s="5">
        <f t="shared" si="139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36"/>
        <v>41739.082638888889</v>
      </c>
      <c r="L2213" s="10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 s="5">
        <f t="shared" si="139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36"/>
        <v>41581.833333333328</v>
      </c>
      <c r="L2214" s="10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114.38333333333333</v>
      </c>
      <c r="R2214" s="5">
        <f t="shared" si="139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36"/>
        <v>42139.617812499993</v>
      </c>
      <c r="L2215" s="10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 s="5">
        <f t="shared" si="139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36"/>
        <v>41676.58388888889</v>
      </c>
      <c r="L2216" s="10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292.50166666666667</v>
      </c>
      <c r="R2216" s="5">
        <f t="shared" si="139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36"/>
        <v>40981.082638888889</v>
      </c>
      <c r="L2217" s="10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156.36363636363637</v>
      </c>
      <c r="R2217" s="5">
        <f t="shared" si="139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36"/>
        <v>42208.543344907412</v>
      </c>
      <c r="L2218" s="10">
        <f t="shared" si="137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105.66666666666666</v>
      </c>
      <c r="R2218" s="5">
        <f t="shared" si="139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36"/>
        <v>42310.124999999993</v>
      </c>
      <c r="L2219" s="10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101.19047619047619</v>
      </c>
      <c r="R2219" s="5">
        <f t="shared" si="139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36"/>
        <v>41149.791666666664</v>
      </c>
      <c r="L2220" s="10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122.833</v>
      </c>
      <c r="R2220" s="5">
        <f t="shared" si="139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36"/>
        <v>42235.510555555556</v>
      </c>
      <c r="L2221" s="10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101.49999999999999</v>
      </c>
      <c r="R2221" s="5">
        <f t="shared" si="139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36"/>
        <v>41481.852268518516</v>
      </c>
      <c r="L2222" s="10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101.14285714285714</v>
      </c>
      <c r="R2222" s="5">
        <f t="shared" si="139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36"/>
        <v>42482.791666666664</v>
      </c>
      <c r="L2223" s="10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108.11999999999999</v>
      </c>
      <c r="R2223" s="5">
        <f t="shared" si="139"/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36"/>
        <v>40936.579247685186</v>
      </c>
      <c r="L2224" s="10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 s="5">
        <f t="shared" si="139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36"/>
        <v>42182.432500000003</v>
      </c>
      <c r="L2225" s="10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105.80000000000001</v>
      </c>
      <c r="R2225" s="5">
        <f t="shared" si="139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36"/>
        <v>42672.583333333336</v>
      </c>
      <c r="L2226" s="10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243.15000000000003</v>
      </c>
      <c r="R2226" s="5">
        <f t="shared" si="139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36"/>
        <v>41903.583506944444</v>
      </c>
      <c r="L2227" s="10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944.83338095238094</v>
      </c>
      <c r="R2227" s="5">
        <f t="shared" si="139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36"/>
        <v>42411.999305555553</v>
      </c>
      <c r="L2228" s="10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108.46283333333334</v>
      </c>
      <c r="R2228" s="5">
        <f t="shared" si="139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36"/>
        <v>41591.640682870369</v>
      </c>
      <c r="L2229" s="10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157.37692307692308</v>
      </c>
      <c r="R2229" s="5">
        <f t="shared" si="139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36"/>
        <v>42232.069861111107</v>
      </c>
      <c r="L2230" s="10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 s="5">
        <f t="shared" si="139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36"/>
        <v>41519.958333333328</v>
      </c>
      <c r="L2231" s="10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171.04755366949576</v>
      </c>
      <c r="R2231" s="5">
        <f t="shared" si="139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36"/>
        <v>41754.672766203701</v>
      </c>
      <c r="L2232" s="10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125.95294117647057</v>
      </c>
      <c r="R2232" s="5">
        <f t="shared" si="139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36"/>
        <v>41450</v>
      </c>
      <c r="L2233" s="10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1212.1296000000002</v>
      </c>
      <c r="R2233" s="5">
        <f t="shared" si="139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36"/>
        <v>41838.916666666664</v>
      </c>
      <c r="L2234" s="10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 s="5">
        <f t="shared" si="139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36"/>
        <v>42351.791666666664</v>
      </c>
      <c r="L2235" s="10">
        <f t="shared" si="137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332.03999999999996</v>
      </c>
      <c r="R2235" s="5">
        <f t="shared" si="139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36"/>
        <v>42740.616284722222</v>
      </c>
      <c r="L2236" s="10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 s="5">
        <f t="shared" si="139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36"/>
        <v>42091.77211805556</v>
      </c>
      <c r="L2237" s="10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153.3153846153846</v>
      </c>
      <c r="R2237" s="5">
        <f t="shared" si="139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36"/>
        <v>42401.408831018511</v>
      </c>
      <c r="L2238" s="10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537.10714285714289</v>
      </c>
      <c r="R2238" s="5">
        <f t="shared" si="139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36"/>
        <v>41955.124305555553</v>
      </c>
      <c r="L2239" s="10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352.92777777777775</v>
      </c>
      <c r="R2239" s="5">
        <f t="shared" si="139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36"/>
        <v>42804.41337962963</v>
      </c>
      <c r="L2240" s="10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 s="5">
        <f t="shared" si="139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36"/>
        <v>41608.959722222222</v>
      </c>
      <c r="L2241" s="10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128.02668</v>
      </c>
      <c r="R2241" s="5">
        <f t="shared" si="139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ref="K2242:K2305" si="140">(((I2242/60)/60)/24)+DATE(1970,1,1)+(-5/24)</f>
        <v>42482.617407407401</v>
      </c>
      <c r="L2242" s="10">
        <f t="shared" ref="L2242:L2305" si="141">(((J2242/60)/60)/24)+DATE(1970,1,1)+(-5/24)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2">(E2242/D2242)*100</f>
        <v>270.68</v>
      </c>
      <c r="R2242" s="5">
        <f t="shared" ref="R2242:R2305" si="143">E2242/N2242</f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si="140"/>
        <v>42796.619212962956</v>
      </c>
      <c r="L2243" s="10">
        <f t="shared" si="141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2"/>
        <v>806.4</v>
      </c>
      <c r="R2243" s="5">
        <f t="shared" si="143"/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40"/>
        <v>41604.91805555555</v>
      </c>
      <c r="L2244" s="10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1360.0976000000001</v>
      </c>
      <c r="R2244" s="5">
        <f t="shared" si="143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40"/>
        <v>42806.916666666664</v>
      </c>
      <c r="L2245" s="10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 s="5">
        <f t="shared" si="143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40"/>
        <v>42659.645833333336</v>
      </c>
      <c r="L2246" s="10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 s="5">
        <f t="shared" si="143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40"/>
        <v>41691.541666666664</v>
      </c>
      <c r="L2247" s="10">
        <f t="shared" si="141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2647.0250000000001</v>
      </c>
      <c r="R2247" s="5">
        <f t="shared" si="143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40"/>
        <v>42251.583449074074</v>
      </c>
      <c r="L2248" s="10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 s="5">
        <f t="shared" si="143"/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40"/>
        <v>42214.457928240743</v>
      </c>
      <c r="L2249" s="10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104.45405405405405</v>
      </c>
      <c r="R2249" s="5">
        <f t="shared" si="143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40"/>
        <v>42718.667569444442</v>
      </c>
      <c r="L2250" s="10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107.21428571428571</v>
      </c>
      <c r="R2250" s="5">
        <f t="shared" si="143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40"/>
        <v>41366.453298611108</v>
      </c>
      <c r="L2251" s="10">
        <f t="shared" si="141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168.77142857142857</v>
      </c>
      <c r="R2251" s="5">
        <f t="shared" si="143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40"/>
        <v>42706.838807870365</v>
      </c>
      <c r="L2252" s="10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975.11200000000008</v>
      </c>
      <c r="R2252" s="5">
        <f t="shared" si="143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40"/>
        <v>41867.137465277774</v>
      </c>
      <c r="L2253" s="10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134.44929411764704</v>
      </c>
      <c r="R2253" s="5">
        <f t="shared" si="143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40"/>
        <v>42588.119652777772</v>
      </c>
      <c r="L2254" s="10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272.27777777777777</v>
      </c>
      <c r="R2254" s="5">
        <f t="shared" si="143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40"/>
        <v>42326.46466435185</v>
      </c>
      <c r="L2255" s="10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112.6875</v>
      </c>
      <c r="R2255" s="5">
        <f t="shared" si="143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40"/>
        <v>42759.439444444441</v>
      </c>
      <c r="L2256" s="10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 s="5">
        <f t="shared" si="143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40"/>
        <v>42497.743645833332</v>
      </c>
      <c r="L2257" s="10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286.65822784810126</v>
      </c>
      <c r="R2257" s="5">
        <f t="shared" si="143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40"/>
        <v>42696.243587962956</v>
      </c>
      <c r="L2258" s="10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222.70833333333334</v>
      </c>
      <c r="R2258" s="5">
        <f t="shared" si="143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40"/>
        <v>42540.749999999993</v>
      </c>
      <c r="L2259" s="10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 s="5">
        <f t="shared" si="143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40"/>
        <v>42166.542673611104</v>
      </c>
      <c r="L2260" s="10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 s="5">
        <f t="shared" si="143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40"/>
        <v>42712.59648148148</v>
      </c>
      <c r="L2261" s="10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 s="5">
        <f t="shared" si="143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40"/>
        <v>41724.766782407409</v>
      </c>
      <c r="L2262" s="10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 s="5">
        <f t="shared" si="143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40"/>
        <v>42780.516435185178</v>
      </c>
      <c r="L2263" s="10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 s="5">
        <f t="shared" si="143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40"/>
        <v>41960.791666666664</v>
      </c>
      <c r="L2264" s="10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154.15151515151516</v>
      </c>
      <c r="R2264" s="5">
        <f t="shared" si="143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40"/>
        <v>42035.623993055553</v>
      </c>
      <c r="L2265" s="10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115.54666666666667</v>
      </c>
      <c r="R2265" s="5">
        <f t="shared" si="143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40"/>
        <v>42512.916666666664</v>
      </c>
      <c r="L2266" s="10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180.03333333333333</v>
      </c>
      <c r="R2266" s="5">
        <f t="shared" si="143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40"/>
        <v>42696.644756944443</v>
      </c>
      <c r="L2267" s="10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</v>
      </c>
      <c r="R2267" s="5">
        <f t="shared" si="143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40"/>
        <v>42486.874999999993</v>
      </c>
      <c r="L2268" s="10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320.26666666666665</v>
      </c>
      <c r="R2268" s="5">
        <f t="shared" si="143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40"/>
        <v>41993.833333333336</v>
      </c>
      <c r="L2269" s="10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380.52499999999998</v>
      </c>
      <c r="R2269" s="5">
        <f t="shared" si="143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40"/>
        <v>42805.874016203699</v>
      </c>
      <c r="L2270" s="10">
        <f t="shared" si="141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102.60000000000001</v>
      </c>
      <c r="R2270" s="5">
        <f t="shared" si="143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40"/>
        <v>42800.999999999993</v>
      </c>
      <c r="L2271" s="10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 s="5">
        <f t="shared" si="143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40"/>
        <v>42745.707638888889</v>
      </c>
      <c r="L2272" s="10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720.24800000000005</v>
      </c>
      <c r="R2272" s="5">
        <f t="shared" si="143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40"/>
        <v>42713.791712962957</v>
      </c>
      <c r="L2273" s="10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283.09000000000003</v>
      </c>
      <c r="R2273" s="5">
        <f t="shared" si="143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40"/>
        <v>42345.491157407399</v>
      </c>
      <c r="L2274" s="10">
        <f t="shared" si="141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1356.6000000000001</v>
      </c>
      <c r="R2274" s="5">
        <f t="shared" si="143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40"/>
        <v>42806.299097222225</v>
      </c>
      <c r="L2275" s="10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220.35999999999999</v>
      </c>
      <c r="R2275" s="5">
        <f t="shared" si="143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40"/>
        <v>41693.292326388888</v>
      </c>
      <c r="L2276" s="10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 s="5">
        <f t="shared" si="143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40"/>
        <v>41995.408321759263</v>
      </c>
      <c r="L2277" s="10">
        <f t="shared" si="141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407.76923076923077</v>
      </c>
      <c r="R2277" s="5">
        <f t="shared" si="143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40"/>
        <v>41644.443159722221</v>
      </c>
      <c r="L2278" s="10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105.81826105905425</v>
      </c>
      <c r="R2278" s="5">
        <f t="shared" si="143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40"/>
        <v>40966.470173611109</v>
      </c>
      <c r="L2279" s="10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141.08235294117648</v>
      </c>
      <c r="R2279" s="5">
        <f t="shared" si="143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40"/>
        <v>42372.749305555553</v>
      </c>
      <c r="L2280" s="10">
        <f t="shared" si="141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 s="5">
        <f t="shared" si="143"/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40"/>
        <v>42038.958333333336</v>
      </c>
      <c r="L2281" s="10">
        <f t="shared" si="141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 s="5">
        <f t="shared" si="143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40"/>
        <v>42264.416562499995</v>
      </c>
      <c r="L2282" s="10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403.57653061224488</v>
      </c>
      <c r="R2282" s="5">
        <f t="shared" si="143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40"/>
        <v>40749.076388888883</v>
      </c>
      <c r="L2283" s="10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 s="5">
        <f t="shared" si="143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40"/>
        <v>42382.966273148144</v>
      </c>
      <c r="L2284" s="10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185.33333333333331</v>
      </c>
      <c r="R2284" s="5">
        <f t="shared" si="143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40"/>
        <v>41037.875046296293</v>
      </c>
      <c r="L2285" s="10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100.85533333333332</v>
      </c>
      <c r="R2285" s="5">
        <f t="shared" si="143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40"/>
        <v>40613.958333333328</v>
      </c>
      <c r="L2286" s="10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106.22116666666668</v>
      </c>
      <c r="R2286" s="5">
        <f t="shared" si="143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40"/>
        <v>41088.977349537032</v>
      </c>
      <c r="L2287" s="10">
        <f t="shared" si="141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121.36666666666667</v>
      </c>
      <c r="R2287" s="5">
        <f t="shared" si="143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40"/>
        <v>41522.957638888889</v>
      </c>
      <c r="L2288" s="10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100.06666666666666</v>
      </c>
      <c r="R2288" s="5">
        <f t="shared" si="143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40"/>
        <v>41813.459027777775</v>
      </c>
      <c r="L2289" s="10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119.97755555555555</v>
      </c>
      <c r="R2289" s="5">
        <f t="shared" si="143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40"/>
        <v>41086.541666666664</v>
      </c>
      <c r="L2290" s="10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 s="5">
        <f t="shared" si="143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40"/>
        <v>41614.765277777777</v>
      </c>
      <c r="L2291" s="10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 s="5">
        <f t="shared" si="143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40"/>
        <v>40148.5</v>
      </c>
      <c r="L2292" s="10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104.06666666666666</v>
      </c>
      <c r="R2292" s="5">
        <f t="shared" si="143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40"/>
        <v>41021.958333333328</v>
      </c>
      <c r="L2293" s="10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 s="5">
        <f t="shared" si="143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40"/>
        <v>41017.489305555551</v>
      </c>
      <c r="L2294" s="10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107.2505</v>
      </c>
      <c r="R2294" s="5">
        <f t="shared" si="143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40"/>
        <v>41176.957638888889</v>
      </c>
      <c r="L2295" s="10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108.23529411764706</v>
      </c>
      <c r="R2295" s="5">
        <f t="shared" si="143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40"/>
        <v>41294.514814814815</v>
      </c>
      <c r="L2296" s="10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146.08079999999998</v>
      </c>
      <c r="R2296" s="5">
        <f t="shared" si="143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40"/>
        <v>41300.746018518512</v>
      </c>
      <c r="L2297" s="10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 s="5">
        <f t="shared" si="143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40"/>
        <v>40962.52344907407</v>
      </c>
      <c r="L2298" s="10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149.07142857142856</v>
      </c>
      <c r="R2298" s="5">
        <f t="shared" si="143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40"/>
        <v>40981.957638888889</v>
      </c>
      <c r="L2299" s="10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 s="5">
        <f t="shared" si="143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40"/>
        <v>41724.59065972222</v>
      </c>
      <c r="L2300" s="10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105.07333333333332</v>
      </c>
      <c r="R2300" s="5">
        <f t="shared" si="143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40"/>
        <v>40579.824178240735</v>
      </c>
      <c r="L2301" s="10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350.16666666666663</v>
      </c>
      <c r="R2301" s="5">
        <f t="shared" si="143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40"/>
        <v>41088.518703703703</v>
      </c>
      <c r="L2302" s="10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 s="5">
        <f t="shared" si="143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40"/>
        <v>41445.938611111109</v>
      </c>
      <c r="L2303" s="10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133.6044</v>
      </c>
      <c r="R2303" s="5">
        <f t="shared" si="143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40"/>
        <v>41639.083333333328</v>
      </c>
      <c r="L2304" s="10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170.65217391304347</v>
      </c>
      <c r="R2304" s="5">
        <f t="shared" si="143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40"/>
        <v>40889.944398148145</v>
      </c>
      <c r="L2305" s="10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109.35829457364341</v>
      </c>
      <c r="R2305" s="5">
        <f t="shared" si="143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ref="K2306:K2369" si="144">(((I2306/60)/60)/24)+DATE(1970,1,1)+(-5/24)</f>
        <v>40543.999305555553</v>
      </c>
      <c r="L2306" s="10">
        <f t="shared" ref="L2306:L2369" si="145">(((J2306/60)/60)/24)+DATE(1970,1,1)+(-5/24)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6">(E2306/D2306)*100</f>
        <v>100.70033333333335</v>
      </c>
      <c r="R2306" s="5">
        <f t="shared" ref="R2306:R2369" si="147">E2306/N2306</f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si="144"/>
        <v>41859.541666666664</v>
      </c>
      <c r="L2307" s="10">
        <f t="shared" si="145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6"/>
        <v>101.22777777777779</v>
      </c>
      <c r="R2307" s="5">
        <f t="shared" si="147"/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44"/>
        <v>40977.959826388884</v>
      </c>
      <c r="L2308" s="10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106.75857142857143</v>
      </c>
      <c r="R2308" s="5">
        <f t="shared" si="147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44"/>
        <v>41034.59407407407</v>
      </c>
      <c r="L2309" s="10">
        <f t="shared" si="145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106.65777537961894</v>
      </c>
      <c r="R2309" s="5">
        <f t="shared" si="147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44"/>
        <v>41879.833333333328</v>
      </c>
      <c r="L2310" s="10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101.30622</v>
      </c>
      <c r="R2310" s="5">
        <f t="shared" si="147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44"/>
        <v>41342.779363425921</v>
      </c>
      <c r="L2311" s="10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106.67450000000001</v>
      </c>
      <c r="R2311" s="5">
        <f t="shared" si="147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44"/>
        <v>41354.54415509259</v>
      </c>
      <c r="L2312" s="10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428.83978378378379</v>
      </c>
      <c r="R2312" s="5">
        <f t="shared" si="147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44"/>
        <v>41765.796168981477</v>
      </c>
      <c r="L2313" s="10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104.11111111111111</v>
      </c>
      <c r="R2313" s="5">
        <f t="shared" si="147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44"/>
        <v>41747.75</v>
      </c>
      <c r="L2314" s="10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107.86666666666666</v>
      </c>
      <c r="R2314" s="5">
        <f t="shared" si="147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44"/>
        <v>41032.750300925924</v>
      </c>
      <c r="L2315" s="10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175.84040000000002</v>
      </c>
      <c r="R2315" s="5">
        <f t="shared" si="147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44"/>
        <v>41067.343252314815</v>
      </c>
      <c r="L2316" s="10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 s="5">
        <f t="shared" si="147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44"/>
        <v>41034.517858796295</v>
      </c>
      <c r="L2317" s="10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102.60000000000001</v>
      </c>
      <c r="R2317" s="5">
        <f t="shared" si="147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44"/>
        <v>40156.558333333334</v>
      </c>
      <c r="L2318" s="10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104.04266666666666</v>
      </c>
      <c r="R2318" s="5">
        <f t="shared" si="147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44"/>
        <v>40224</v>
      </c>
      <c r="L2319" s="10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 s="5">
        <f t="shared" si="147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44"/>
        <v>40081.957638888889</v>
      </c>
      <c r="L2320" s="10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121.05999999999999</v>
      </c>
      <c r="R2320" s="5">
        <f t="shared" si="147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44"/>
        <v>41622.873668981476</v>
      </c>
      <c r="L2321" s="10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107.69999999999999</v>
      </c>
      <c r="R2321" s="5">
        <f t="shared" si="147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44"/>
        <v>41731.567129629628</v>
      </c>
      <c r="L2322" s="10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 s="5">
        <f t="shared" si="147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44"/>
        <v>42829.010428240734</v>
      </c>
      <c r="L2323" s="10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39.120962394619681</v>
      </c>
      <c r="R2323" s="5">
        <f t="shared" si="147"/>
        <v>64.53125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44"/>
        <v>42834.645474537036</v>
      </c>
      <c r="L2324" s="10">
        <f t="shared" si="145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3.1481481481481479</v>
      </c>
      <c r="R2324" s="5">
        <f t="shared" si="147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44"/>
        <v>42814.54684027777</v>
      </c>
      <c r="L2325" s="10">
        <f t="shared" si="145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 s="5">
        <f t="shared" si="147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44"/>
        <v>42820.635243055549</v>
      </c>
      <c r="L2326" s="10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20.733333333333334</v>
      </c>
      <c r="R2326" s="5">
        <f t="shared" si="147"/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44"/>
        <v>42823.772349537037</v>
      </c>
      <c r="L2327" s="10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8</v>
      </c>
      <c r="R2327" s="5">
        <f t="shared" si="147"/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44"/>
        <v>42855.499999999993</v>
      </c>
      <c r="L2328" s="10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0.72</v>
      </c>
      <c r="R2328" s="5">
        <f t="shared" si="147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44"/>
        <v>41877.708796296298</v>
      </c>
      <c r="L2329" s="10">
        <f t="shared" si="145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526.09431428571429</v>
      </c>
      <c r="R2329" s="5">
        <f t="shared" si="147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44"/>
        <v>42169.573344907411</v>
      </c>
      <c r="L2330" s="10">
        <f t="shared" si="145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254.45000000000002</v>
      </c>
      <c r="R2330" s="5">
        <f t="shared" si="147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44"/>
        <v>41837.416041666664</v>
      </c>
      <c r="L2331" s="10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105.91999999999999</v>
      </c>
      <c r="R2331" s="5">
        <f t="shared" si="147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44"/>
        <v>42362.791666666664</v>
      </c>
      <c r="L2332" s="10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102.42285714285715</v>
      </c>
      <c r="R2332" s="5">
        <f t="shared" si="147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44"/>
        <v>41868.797337962962</v>
      </c>
      <c r="L2333" s="10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144.31375</v>
      </c>
      <c r="R2333" s="5">
        <f t="shared" si="147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44"/>
        <v>42041.419803240737</v>
      </c>
      <c r="L2334" s="10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106.30800000000001</v>
      </c>
      <c r="R2334" s="5">
        <f t="shared" si="147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44"/>
        <v>41788.534722222219</v>
      </c>
      <c r="L2335" s="10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212.16666666666666</v>
      </c>
      <c r="R2335" s="5">
        <f t="shared" si="147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44"/>
        <v>41948.523611111108</v>
      </c>
      <c r="L2336" s="10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 s="5">
        <f t="shared" si="147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44"/>
        <v>41801.363923611112</v>
      </c>
      <c r="L2337" s="10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102.27200000000001</v>
      </c>
      <c r="R2337" s="5">
        <f t="shared" si="147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44"/>
        <v>41706.716377314813</v>
      </c>
      <c r="L2338" s="10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520.73254999999995</v>
      </c>
      <c r="R2338" s="5">
        <f t="shared" si="147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44"/>
        <v>41816.432210648149</v>
      </c>
      <c r="L2339" s="10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110.65833333333333</v>
      </c>
      <c r="R2339" s="5">
        <f t="shared" si="147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44"/>
        <v>41819.688472222217</v>
      </c>
      <c r="L2340" s="10">
        <f t="shared" si="145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101.14333333333335</v>
      </c>
      <c r="R2340" s="5">
        <f t="shared" si="147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44"/>
        <v>42723.124305555553</v>
      </c>
      <c r="L2341" s="10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294.20799999999997</v>
      </c>
      <c r="R2341" s="5">
        <f t="shared" si="147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44"/>
        <v>42673.434467592589</v>
      </c>
      <c r="L2342" s="10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105.77749999999999</v>
      </c>
      <c r="R2342" s="5">
        <f t="shared" si="147"/>
        <v>104.99007444168734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44"/>
        <v>42197.605370370373</v>
      </c>
      <c r="L2343" s="10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5" t="e">
        <f t="shared" si="147"/>
        <v>#DIV/0!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44"/>
        <v>41918</v>
      </c>
      <c r="L2344" s="10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5" t="e">
        <f t="shared" si="147"/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44"/>
        <v>42377.615972222215</v>
      </c>
      <c r="L2345" s="10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</v>
      </c>
      <c r="R2345" s="5">
        <f t="shared" si="147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44"/>
        <v>42545.519317129627</v>
      </c>
      <c r="L2346" s="10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</v>
      </c>
      <c r="R2346" s="5">
        <f t="shared" si="147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44"/>
        <v>42094.777083333327</v>
      </c>
      <c r="L2347" s="10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5" t="e">
        <f t="shared" si="147"/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44"/>
        <v>42660.590636574074</v>
      </c>
      <c r="L2348" s="10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6.5000000000000002E-2</v>
      </c>
      <c r="R2348" s="5">
        <f t="shared" si="147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44"/>
        <v>42607.399027777778</v>
      </c>
      <c r="L2349" s="10">
        <f t="shared" si="145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</v>
      </c>
      <c r="R2349" s="5">
        <f t="shared" si="147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44"/>
        <v>42420.723819444444</v>
      </c>
      <c r="L2350" s="10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0.38571428571428573</v>
      </c>
      <c r="R2350" s="5">
        <f t="shared" si="147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44"/>
        <v>42227.567453703705</v>
      </c>
      <c r="L2351" s="10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5" t="e">
        <f t="shared" si="147"/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44"/>
        <v>42738.633912037032</v>
      </c>
      <c r="L2352" s="10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5" t="e">
        <f t="shared" si="147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44"/>
        <v>42123.892812500002</v>
      </c>
      <c r="L2353" s="10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0.5714285714285714</v>
      </c>
      <c r="R2353" s="5">
        <f t="shared" si="147"/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44"/>
        <v>42161.425370370365</v>
      </c>
      <c r="L2354" s="10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5" t="e">
        <f t="shared" si="147"/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44"/>
        <v>42115.467847222222</v>
      </c>
      <c r="L2355" s="10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5" t="e">
        <f t="shared" si="147"/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44"/>
        <v>42014.51458333333</v>
      </c>
      <c r="L2356" s="10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7.1428571428571425E-2</v>
      </c>
      <c r="R2356" s="5">
        <f t="shared" si="147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44"/>
        <v>42126.709907407399</v>
      </c>
      <c r="L2357" s="10">
        <f t="shared" si="145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0.6875</v>
      </c>
      <c r="R2357" s="5">
        <f t="shared" si="147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44"/>
        <v>42160.575277777774</v>
      </c>
      <c r="L2358" s="10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5" t="e">
        <f t="shared" si="147"/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44"/>
        <v>42294.411782407398</v>
      </c>
      <c r="L2359" s="10">
        <f t="shared" si="145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5" t="e">
        <f t="shared" si="147"/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44"/>
        <v>42034.818749999999</v>
      </c>
      <c r="L2360" s="10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5" t="e">
        <f t="shared" si="147"/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44"/>
        <v>42219.441249999996</v>
      </c>
      <c r="L2361" s="10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14.680000000000001</v>
      </c>
      <c r="R2361" s="5">
        <f t="shared" si="147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44"/>
        <v>42407.498611111114</v>
      </c>
      <c r="L2362" s="10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0.04</v>
      </c>
      <c r="R2362" s="5">
        <f t="shared" si="147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44"/>
        <v>42490.708333333336</v>
      </c>
      <c r="L2363" s="10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5" t="e">
        <f t="shared" si="147"/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44"/>
        <v>41984.47997685185</v>
      </c>
      <c r="L2364" s="10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28.571428571428569</v>
      </c>
      <c r="R2364" s="5">
        <f t="shared" si="147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44"/>
        <v>42366.803240740737</v>
      </c>
      <c r="L2365" s="10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5" t="e">
        <f t="shared" si="147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44"/>
        <v>42303.726342592585</v>
      </c>
      <c r="L2366" s="10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5" t="e">
        <f t="shared" si="147"/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44"/>
        <v>42386.749999999993</v>
      </c>
      <c r="L2367" s="10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5" t="e">
        <f t="shared" si="147"/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44"/>
        <v>42298.323298611103</v>
      </c>
      <c r="L2368" s="10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10.52</v>
      </c>
      <c r="R2368" s="5">
        <f t="shared" si="147"/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44"/>
        <v>42485.720092592594</v>
      </c>
      <c r="L2369" s="10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</v>
      </c>
      <c r="R2369" s="5">
        <f t="shared" si="147"/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ref="K2370:K2433" si="148">(((I2370/60)/60)/24)+DATE(1970,1,1)+(-5/24)</f>
        <v>42108.471817129634</v>
      </c>
      <c r="L2370" s="10">
        <f t="shared" ref="L2370:L2433" si="149">(((J2370/60)/60)/24)+DATE(1970,1,1)+(-5/24)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50">(E2370/D2370)*100</f>
        <v>0.25</v>
      </c>
      <c r="R2370" s="5">
        <f t="shared" ref="R2370:R2433" si="151">E2370/N2370</f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si="148"/>
        <v>42410.60429398148</v>
      </c>
      <c r="L2371" s="10">
        <f t="shared" si="149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50"/>
        <v>0</v>
      </c>
      <c r="R2371" s="5" t="e">
        <f t="shared" si="151"/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48"/>
        <v>41990.980798611105</v>
      </c>
      <c r="L2372" s="10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0.32800000000000001</v>
      </c>
      <c r="R2372" s="5">
        <f t="shared" si="151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48"/>
        <v>42180.569398148145</v>
      </c>
      <c r="L2373" s="10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5" t="e">
        <f t="shared" si="151"/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48"/>
        <v>42117.860775462956</v>
      </c>
      <c r="L2374" s="10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3.2727272727272729</v>
      </c>
      <c r="R2374" s="5">
        <f t="shared" si="151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48"/>
        <v>42245.453981481485</v>
      </c>
      <c r="L2375" s="10">
        <f t="shared" si="149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5.8823529411764705E-3</v>
      </c>
      <c r="R2375" s="5">
        <f t="shared" si="151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48"/>
        <v>42047.634953703695</v>
      </c>
      <c r="L2376" s="10">
        <f t="shared" si="149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4.5454545454545456E-2</v>
      </c>
      <c r="R2376" s="5">
        <f t="shared" si="151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48"/>
        <v>42622.627743055556</v>
      </c>
      <c r="L2377" s="10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5" t="e">
        <f t="shared" si="151"/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48"/>
        <v>42348.717199074068</v>
      </c>
      <c r="L2378" s="10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10.877666666666666</v>
      </c>
      <c r="R2378" s="5">
        <f t="shared" si="151"/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48"/>
        <v>42699.703506944446</v>
      </c>
      <c r="L2379" s="10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5" t="e">
        <f t="shared" si="151"/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48"/>
        <v>42241.804745370369</v>
      </c>
      <c r="L2380" s="10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5" t="e">
        <f t="shared" si="151"/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48"/>
        <v>42281.808055555557</v>
      </c>
      <c r="L2381" s="10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5" t="e">
        <f t="shared" si="151"/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48"/>
        <v>42278.584976851846</v>
      </c>
      <c r="L2382" s="10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0.36666666666666664</v>
      </c>
      <c r="R2382" s="5">
        <f t="shared" si="151"/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48"/>
        <v>42104.727407407401</v>
      </c>
      <c r="L2383" s="10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</v>
      </c>
      <c r="R2383" s="5">
        <f t="shared" si="151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48"/>
        <v>42219.979201388887</v>
      </c>
      <c r="L2384" s="10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</v>
      </c>
      <c r="R2384" s="5">
        <f t="shared" si="151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48"/>
        <v>42056.848460648143</v>
      </c>
      <c r="L2385" s="10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4.3499999999999996</v>
      </c>
      <c r="R2385" s="5">
        <f t="shared" si="151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48"/>
        <v>41956.900960648149</v>
      </c>
      <c r="L2386" s="10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</v>
      </c>
      <c r="R2386" s="5">
        <f t="shared" si="151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48"/>
        <v>42221.493425925924</v>
      </c>
      <c r="L2387" s="10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1.2123076923076923</v>
      </c>
      <c r="R2387" s="5">
        <f t="shared" si="151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48"/>
        <v>42014.629907407405</v>
      </c>
      <c r="L2388" s="10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5" t="e">
        <f t="shared" si="151"/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48"/>
        <v>42573.418287037035</v>
      </c>
      <c r="L2389" s="10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0.68399999999999994</v>
      </c>
      <c r="R2389" s="5">
        <f t="shared" si="151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48"/>
        <v>42019.603472222218</v>
      </c>
      <c r="L2390" s="10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1.2513513513513512</v>
      </c>
      <c r="R2390" s="5">
        <f t="shared" si="151"/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48"/>
        <v>42210.707638888889</v>
      </c>
      <c r="L2391" s="10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0.1875</v>
      </c>
      <c r="R2391" s="5">
        <f t="shared" si="151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48"/>
        <v>42008.053981481477</v>
      </c>
      <c r="L2392" s="10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5" t="e">
        <f t="shared" si="151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48"/>
        <v>42094.544490740744</v>
      </c>
      <c r="L2393" s="10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0.125</v>
      </c>
      <c r="R2393" s="5">
        <f t="shared" si="151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48"/>
        <v>42305.912303240737</v>
      </c>
      <c r="L2394" s="10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5" t="e">
        <f t="shared" si="151"/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48"/>
        <v>42224.440011574072</v>
      </c>
      <c r="L2395" s="10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0.05</v>
      </c>
      <c r="R2395" s="5">
        <f t="shared" si="151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48"/>
        <v>42061.15385416666</v>
      </c>
      <c r="L2396" s="10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0.06</v>
      </c>
      <c r="R2396" s="5">
        <f t="shared" si="151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48"/>
        <v>42745.164583333331</v>
      </c>
      <c r="L2397" s="10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5" t="e">
        <f t="shared" si="151"/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48"/>
        <v>42292.640717592592</v>
      </c>
      <c r="L2398" s="10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</v>
      </c>
      <c r="R2398" s="5">
        <f t="shared" si="151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48"/>
        <v>42006.676574074074</v>
      </c>
      <c r="L2399" s="10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5" t="e">
        <f t="shared" si="151"/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48"/>
        <v>42187.708148148151</v>
      </c>
      <c r="L2400" s="10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5" t="e">
        <f t="shared" si="151"/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48"/>
        <v>41991.644745370366</v>
      </c>
      <c r="L2401" s="10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5" t="e">
        <f t="shared" si="151"/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48"/>
        <v>42474.059768518513</v>
      </c>
      <c r="L2402" s="10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5" t="e">
        <f t="shared" si="151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48"/>
        <v>42434.614537037036</v>
      </c>
      <c r="L2403" s="10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0.71785714285714286</v>
      </c>
      <c r="R2403" s="5">
        <f t="shared" si="151"/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48"/>
        <v>42137.47142361111</v>
      </c>
      <c r="L2404" s="10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0.43333333333333329</v>
      </c>
      <c r="R2404" s="5">
        <f t="shared" si="151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48"/>
        <v>42459.632615740738</v>
      </c>
      <c r="L2405" s="10">
        <f t="shared" si="149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16.833333333333332</v>
      </c>
      <c r="R2405" s="5">
        <f t="shared" si="151"/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48"/>
        <v>42371.831099537034</v>
      </c>
      <c r="L2406" s="10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5" t="e">
        <f t="shared" si="151"/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48"/>
        <v>42616.377025462956</v>
      </c>
      <c r="L2407" s="10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22.52</v>
      </c>
      <c r="R2407" s="5">
        <f t="shared" si="151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48"/>
        <v>42022.902662037035</v>
      </c>
      <c r="L2408" s="10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41.384615384615387</v>
      </c>
      <c r="R2408" s="5">
        <f t="shared" si="151"/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48"/>
        <v>42105.041666666664</v>
      </c>
      <c r="L2409" s="10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25.259090909090908</v>
      </c>
      <c r="R2409" s="5">
        <f t="shared" si="151"/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48"/>
        <v>41948.974039351851</v>
      </c>
      <c r="L2410" s="10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</v>
      </c>
      <c r="R2410" s="5">
        <f t="shared" si="151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48"/>
        <v>42234.667534722219</v>
      </c>
      <c r="L2411" s="10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1.8399999999999999</v>
      </c>
      <c r="R2411" s="5">
        <f t="shared" si="151"/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48"/>
        <v>42254.199942129628</v>
      </c>
      <c r="L2412" s="10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5" t="e">
        <f t="shared" si="151"/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48"/>
        <v>42241.524097222216</v>
      </c>
      <c r="L2413" s="10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0.60399999999999998</v>
      </c>
      <c r="R2413" s="5">
        <f t="shared" si="151"/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48"/>
        <v>42700.570289351854</v>
      </c>
      <c r="L2414" s="10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5" t="e">
        <f t="shared" si="151"/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48"/>
        <v>41790.770833333328</v>
      </c>
      <c r="L2415" s="10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0.83333333333333337</v>
      </c>
      <c r="R2415" s="5">
        <f t="shared" si="151"/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48"/>
        <v>42237.957638888889</v>
      </c>
      <c r="L2416" s="10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3.0666666666666664</v>
      </c>
      <c r="R2416" s="5">
        <f t="shared" si="151"/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48"/>
        <v>42566.654467592591</v>
      </c>
      <c r="L2417" s="10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0.55833333333333335</v>
      </c>
      <c r="R2417" s="5">
        <f t="shared" si="151"/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48"/>
        <v>42077.416666666664</v>
      </c>
      <c r="L2418" s="10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2.5000000000000001E-2</v>
      </c>
      <c r="R2418" s="5">
        <f t="shared" si="151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48"/>
        <v>41861.675775462958</v>
      </c>
      <c r="L2419" s="10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5" t="e">
        <f t="shared" si="151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48"/>
        <v>42087.606990740744</v>
      </c>
      <c r="L2420" s="10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0.02</v>
      </c>
      <c r="R2420" s="5">
        <f t="shared" si="151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48"/>
        <v>42053.529965277768</v>
      </c>
      <c r="L2421" s="10">
        <f t="shared" si="149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5" t="e">
        <f t="shared" si="151"/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48"/>
        <v>41952.862210648142</v>
      </c>
      <c r="L2422" s="10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14.825133372851216</v>
      </c>
      <c r="R2422" s="5">
        <f t="shared" si="151"/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48"/>
        <v>42056.479120370372</v>
      </c>
      <c r="L2423" s="10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1.6666666666666666E-2</v>
      </c>
      <c r="R2423" s="5">
        <f t="shared" si="151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48"/>
        <v>42074.474953703706</v>
      </c>
      <c r="L2424" s="10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</v>
      </c>
      <c r="R2424" s="5">
        <f t="shared" si="151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48"/>
        <v>42004.496412037035</v>
      </c>
      <c r="L2425" s="10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1.3333333333333334E-2</v>
      </c>
      <c r="R2425" s="5">
        <f t="shared" si="151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48"/>
        <v>41939.684120370366</v>
      </c>
      <c r="L2426" s="10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</v>
      </c>
      <c r="R2426" s="5">
        <f t="shared" si="151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48"/>
        <v>42517.711111111108</v>
      </c>
      <c r="L2427" s="10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2.8571428571428574E-2</v>
      </c>
      <c r="R2427" s="5">
        <f t="shared" si="151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48"/>
        <v>42223.961712962955</v>
      </c>
      <c r="L2428" s="10">
        <f t="shared" si="149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5" t="e">
        <f t="shared" si="151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48"/>
        <v>42452.068668981483</v>
      </c>
      <c r="L2429" s="10">
        <f t="shared" si="149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2E-3</v>
      </c>
      <c r="R2429" s="5">
        <f t="shared" si="151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48"/>
        <v>42075.534155092588</v>
      </c>
      <c r="L2430" s="10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2.8571428571428571E-3</v>
      </c>
      <c r="R2430" s="5">
        <f t="shared" si="151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48"/>
        <v>42771.488888888889</v>
      </c>
      <c r="L2431" s="10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</v>
      </c>
      <c r="R2431" s="5">
        <f t="shared" si="151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48"/>
        <v>42411.922499999993</v>
      </c>
      <c r="L2432" s="10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0.70000000000000007</v>
      </c>
      <c r="R2432" s="5">
        <f t="shared" si="151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48"/>
        <v>42548.891354166662</v>
      </c>
      <c r="L2433" s="10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2E-3</v>
      </c>
      <c r="R2433" s="5">
        <f t="shared" si="151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ref="K2434:K2497" si="152">(((I2434/60)/60)/24)+DATE(1970,1,1)+(-5/24)</f>
        <v>42071.010381944441</v>
      </c>
      <c r="L2434" s="10">
        <f t="shared" ref="L2434:L2497" si="153">(((J2434/60)/60)/24)+DATE(1970,1,1)+(-5/24)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4">(E2434/D2434)*100</f>
        <v>1.4285714285714287E-2</v>
      </c>
      <c r="R2434" s="5">
        <f t="shared" ref="R2434:R2497" si="155">E2434/N2434</f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si="152"/>
        <v>42427.691469907404</v>
      </c>
      <c r="L2435" s="10">
        <f t="shared" si="153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4"/>
        <v>0</v>
      </c>
      <c r="R2435" s="5" t="e">
        <f t="shared" si="155"/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52"/>
        <v>42219.977708333325</v>
      </c>
      <c r="L2436" s="10">
        <f t="shared" si="153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0.13</v>
      </c>
      <c r="R2436" s="5">
        <f t="shared" si="155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52"/>
        <v>42282.069282407399</v>
      </c>
      <c r="L2437" s="10">
        <f t="shared" si="153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0.48960000000000004</v>
      </c>
      <c r="R2437" s="5">
        <f t="shared" si="155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52"/>
        <v>42398.407060185178</v>
      </c>
      <c r="L2438" s="10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3.8461538461538464E-2</v>
      </c>
      <c r="R2438" s="5">
        <f t="shared" si="155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52"/>
        <v>42080.541666666664</v>
      </c>
      <c r="L2439" s="10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5" t="e">
        <f t="shared" si="155"/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52"/>
        <v>42345.748402777775</v>
      </c>
      <c r="L2440" s="10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0.33333333333333337</v>
      </c>
      <c r="R2440" s="5">
        <f t="shared" si="155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52"/>
        <v>42295.610289351847</v>
      </c>
      <c r="L2441" s="10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5" t="e">
        <f t="shared" si="155"/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52"/>
        <v>42413.691122685181</v>
      </c>
      <c r="L2442" s="10">
        <f t="shared" si="153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</v>
      </c>
      <c r="R2442" s="5">
        <f t="shared" si="155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52"/>
        <v>42207.999305555553</v>
      </c>
      <c r="L2443" s="10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 s="5">
        <f t="shared" si="155"/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52"/>
        <v>42082.416990740741</v>
      </c>
      <c r="L2444" s="10">
        <f t="shared" si="153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125.94166666666666</v>
      </c>
      <c r="R2444" s="5">
        <f t="shared" si="155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52"/>
        <v>41866.416921296295</v>
      </c>
      <c r="L2445" s="10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202.51495</v>
      </c>
      <c r="R2445" s="5">
        <f t="shared" si="155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52"/>
        <v>42515.54619212963</v>
      </c>
      <c r="L2446" s="10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108.60000000000001</v>
      </c>
      <c r="R2446" s="5">
        <f t="shared" si="155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52"/>
        <v>42272.981724537036</v>
      </c>
      <c r="L2447" s="10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 s="5">
        <f t="shared" si="155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52"/>
        <v>42700.436006944445</v>
      </c>
      <c r="L2448" s="10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 s="5">
        <f t="shared" si="155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52"/>
        <v>42685.958333333336</v>
      </c>
      <c r="L2449" s="10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427.20000000000005</v>
      </c>
      <c r="R2449" s="5">
        <f t="shared" si="155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52"/>
        <v>42613.025000000001</v>
      </c>
      <c r="L2450" s="10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 s="5">
        <f t="shared" si="155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52"/>
        <v>41972.975868055553</v>
      </c>
      <c r="L2451" s="10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 s="5">
        <f t="shared" si="155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52"/>
        <v>41939.924305555556</v>
      </c>
      <c r="L2452" s="10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101.53353333333335</v>
      </c>
      <c r="R2452" s="5">
        <f t="shared" si="155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52"/>
        <v>42799.700115740743</v>
      </c>
      <c r="L2453" s="10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 s="5">
        <f t="shared" si="155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52"/>
        <v>42367.749999999993</v>
      </c>
      <c r="L2454" s="10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 s="5">
        <f t="shared" si="155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52"/>
        <v>42768.483900462961</v>
      </c>
      <c r="L2455" s="10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154.69999999999999</v>
      </c>
      <c r="R2455" s="5">
        <f t="shared" si="155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52"/>
        <v>42804.99314814814</v>
      </c>
      <c r="L2456" s="10">
        <f t="shared" si="153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100.84571428571429</v>
      </c>
      <c r="R2456" s="5">
        <f t="shared" si="155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52"/>
        <v>42480.573495370372</v>
      </c>
      <c r="L2457" s="10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182</v>
      </c>
      <c r="R2457" s="5">
        <f t="shared" si="155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52"/>
        <v>42791.752766203703</v>
      </c>
      <c r="L2458" s="10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180.86666666666667</v>
      </c>
      <c r="R2458" s="5">
        <f t="shared" si="155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52"/>
        <v>42453.352500000001</v>
      </c>
      <c r="L2459" s="10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102.30434782608695</v>
      </c>
      <c r="R2459" s="5">
        <f t="shared" si="155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52"/>
        <v>42530.583333333336</v>
      </c>
      <c r="L2460" s="10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110.17999999999999</v>
      </c>
      <c r="R2460" s="5">
        <f t="shared" si="155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52"/>
        <v>42452.387557870366</v>
      </c>
      <c r="L2461" s="10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 s="5">
        <f t="shared" si="155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52"/>
        <v>42737.970138888886</v>
      </c>
      <c r="L2462" s="10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100.78823529411764</v>
      </c>
      <c r="R2462" s="5">
        <f t="shared" si="155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52"/>
        <v>40816.916666666664</v>
      </c>
      <c r="L2463" s="10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 s="5">
        <f t="shared" si="155"/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52"/>
        <v>41108.977962962963</v>
      </c>
      <c r="L2464" s="10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110.70833333333334</v>
      </c>
      <c r="R2464" s="5">
        <f t="shared" si="155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52"/>
        <v>41380.583333333328</v>
      </c>
      <c r="L2465" s="10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116.25000000000001</v>
      </c>
      <c r="R2465" s="5">
        <f t="shared" si="155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52"/>
        <v>42277.603472222218</v>
      </c>
      <c r="L2466" s="10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 s="5">
        <f t="shared" si="155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52"/>
        <v>41175.510972222219</v>
      </c>
      <c r="L2467" s="10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180.14285714285714</v>
      </c>
      <c r="R2467" s="5">
        <f t="shared" si="155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52"/>
        <v>41402.894131944442</v>
      </c>
      <c r="L2468" s="10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 s="5">
        <f t="shared" si="155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52"/>
        <v>41039.5</v>
      </c>
      <c r="L2469" s="10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 s="5">
        <f t="shared" si="155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52"/>
        <v>41210</v>
      </c>
      <c r="L2470" s="10">
        <f t="shared" si="153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107.21700000000001</v>
      </c>
      <c r="R2470" s="5">
        <f t="shared" si="155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52"/>
        <v>40582.221400462957</v>
      </c>
      <c r="L2471" s="10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113.66666666666667</v>
      </c>
      <c r="R2471" s="5">
        <f t="shared" si="155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52"/>
        <v>41052.866377314815</v>
      </c>
      <c r="L2472" s="10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103.16400000000002</v>
      </c>
      <c r="R2472" s="5">
        <f t="shared" si="155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52"/>
        <v>40933.784629629627</v>
      </c>
      <c r="L2473" s="10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 s="5">
        <f t="shared" si="155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52"/>
        <v>40424.835416666661</v>
      </c>
      <c r="L2474" s="10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135.76026666666667</v>
      </c>
      <c r="R2474" s="5">
        <f t="shared" si="155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52"/>
        <v>41223.581817129627</v>
      </c>
      <c r="L2475" s="10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 s="5">
        <f t="shared" si="155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52"/>
        <v>40461.80296296296</v>
      </c>
      <c r="L2476" s="10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100.00360000000002</v>
      </c>
      <c r="R2476" s="5">
        <f t="shared" si="155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52"/>
        <v>40369.708333333328</v>
      </c>
      <c r="L2477" s="10">
        <f t="shared" si="153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104.71999999999998</v>
      </c>
      <c r="R2477" s="5">
        <f t="shared" si="155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52"/>
        <v>41946.161689814813</v>
      </c>
      <c r="L2478" s="10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105.02249999999999</v>
      </c>
      <c r="R2478" s="5">
        <f t="shared" si="155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52"/>
        <v>41133.483159722222</v>
      </c>
      <c r="L2479" s="10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171.33333333333334</v>
      </c>
      <c r="R2479" s="5">
        <f t="shared" si="155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52"/>
        <v>41287.742048611108</v>
      </c>
      <c r="L2480" s="10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127.49999999999999</v>
      </c>
      <c r="R2480" s="5">
        <f t="shared" si="155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52"/>
        <v>41117.875</v>
      </c>
      <c r="L2481" s="10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133.44333333333333</v>
      </c>
      <c r="R2481" s="5">
        <f t="shared" si="155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52"/>
        <v>42287.727824074071</v>
      </c>
      <c r="L2482" s="10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 s="5">
        <f t="shared" si="155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52"/>
        <v>41029.437592592592</v>
      </c>
      <c r="L2483" s="10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112.91099999999999</v>
      </c>
      <c r="R2483" s="5">
        <f t="shared" si="155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52"/>
        <v>40756.573877314811</v>
      </c>
      <c r="L2484" s="10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 s="5">
        <f t="shared" si="155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52"/>
        <v>41030.500034722223</v>
      </c>
      <c r="L2485" s="10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113.72727272727272</v>
      </c>
      <c r="R2485" s="5">
        <f t="shared" si="155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52"/>
        <v>40801.708368055552</v>
      </c>
      <c r="L2486" s="10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119.31742857142855</v>
      </c>
      <c r="R2486" s="5">
        <f t="shared" si="155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52"/>
        <v>40828.790266203701</v>
      </c>
      <c r="L2487" s="10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 s="5">
        <f t="shared" si="155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52"/>
        <v>41021.499722222223</v>
      </c>
      <c r="L2488" s="10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265.66666666666669</v>
      </c>
      <c r="R2488" s="5">
        <f t="shared" si="155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52"/>
        <v>41055.874965277777</v>
      </c>
      <c r="L2489" s="10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100.05066666666667</v>
      </c>
      <c r="R2489" s="5">
        <f t="shared" si="155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52"/>
        <v>40863.466527777775</v>
      </c>
      <c r="L2490" s="10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106.69999999999999</v>
      </c>
      <c r="R2490" s="5">
        <f t="shared" si="155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52"/>
        <v>41403.481932870367</v>
      </c>
      <c r="L2491" s="10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133.67142857142858</v>
      </c>
      <c r="R2491" s="5">
        <f t="shared" si="155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52"/>
        <v>41083.019398148142</v>
      </c>
      <c r="L2492" s="10">
        <f t="shared" si="153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121.39999999999999</v>
      </c>
      <c r="R2492" s="5">
        <f t="shared" si="155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52"/>
        <v>40558.868749999994</v>
      </c>
      <c r="L2493" s="10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 s="5">
        <f t="shared" si="155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52"/>
        <v>41076.207638888889</v>
      </c>
      <c r="L2494" s="10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 s="5">
        <f t="shared" si="155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52"/>
        <v>41392.959953703699</v>
      </c>
      <c r="L2495" s="10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 s="5">
        <f t="shared" si="155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52"/>
        <v>41052.436851851846</v>
      </c>
      <c r="L2496" s="10">
        <f t="shared" si="153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101.00533333333333</v>
      </c>
      <c r="R2496" s="5">
        <f t="shared" si="155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52"/>
        <v>41066.738136574073</v>
      </c>
      <c r="L2497" s="10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127.53666666666665</v>
      </c>
      <c r="R2497" s="5">
        <f t="shared" si="155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ref="K2498:K2561" si="156">(((I2498/60)/60)/24)+DATE(1970,1,1)+(-5/24)</f>
        <v>41362.746435185181</v>
      </c>
      <c r="L2498" s="10">
        <f t="shared" ref="L2498:L2561" si="157">(((J2498/60)/60)/24)+DATE(1970,1,1)+(-5/24)</f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8">(E2498/D2498)*100</f>
        <v>100</v>
      </c>
      <c r="R2498" s="5">
        <f t="shared" ref="R2498:R2561" si="159">E2498/N2498</f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si="156"/>
        <v>40760.670578703699</v>
      </c>
      <c r="L2499" s="10">
        <f t="shared" si="157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8"/>
        <v>112.7715</v>
      </c>
      <c r="R2499" s="5">
        <f t="shared" si="159"/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56"/>
        <v>42031.759108796294</v>
      </c>
      <c r="L2500" s="10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105.60000000000001</v>
      </c>
      <c r="R2500" s="5">
        <f t="shared" si="159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56"/>
        <v>41274.541666666664</v>
      </c>
      <c r="L2501" s="10">
        <f t="shared" si="157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202.625</v>
      </c>
      <c r="R2501" s="5">
        <f t="shared" si="159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56"/>
        <v>41083.564525462964</v>
      </c>
      <c r="L2502" s="10">
        <f t="shared" si="157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113.33333333333333</v>
      </c>
      <c r="R2502" s="5">
        <f t="shared" si="159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56"/>
        <v>42274.568333333329</v>
      </c>
      <c r="L2503" s="10">
        <f t="shared" si="157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2.5545454545454547</v>
      </c>
      <c r="R2503" s="5">
        <f t="shared" si="159"/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56"/>
        <v>41903.617106481477</v>
      </c>
      <c r="L2504" s="10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7.8181818181818186E-2</v>
      </c>
      <c r="R2504" s="5">
        <f t="shared" si="159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56"/>
        <v>42528.67083333333</v>
      </c>
      <c r="L2505" s="10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5" t="e">
        <f t="shared" si="159"/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56"/>
        <v>41957.848773148151</v>
      </c>
      <c r="L2506" s="10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5" t="e">
        <f t="shared" si="159"/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56"/>
        <v>42076.80574074074</v>
      </c>
      <c r="L2507" s="10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5" t="e">
        <f t="shared" si="159"/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56"/>
        <v>42280.666666666664</v>
      </c>
      <c r="L2508" s="10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</v>
      </c>
      <c r="R2508" s="5">
        <f t="shared" si="159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56"/>
        <v>42134.864629629628</v>
      </c>
      <c r="L2509" s="10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5" t="e">
        <f t="shared" si="159"/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56"/>
        <v>41865.743449074071</v>
      </c>
      <c r="L2510" s="10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5" t="e">
        <f t="shared" si="159"/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56"/>
        <v>42114.559594907405</v>
      </c>
      <c r="L2511" s="10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</v>
      </c>
      <c r="R2511" s="5">
        <f t="shared" si="159"/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56"/>
        <v>42138.78902777777</v>
      </c>
      <c r="L2512" s="10">
        <f t="shared" si="157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0.15</v>
      </c>
      <c r="R2512" s="5">
        <f t="shared" si="159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56"/>
        <v>42401.238576388881</v>
      </c>
      <c r="L2513" s="10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5" t="e">
        <f t="shared" si="159"/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56"/>
        <v>41986.668530092589</v>
      </c>
      <c r="L2514" s="10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5" t="e">
        <f t="shared" si="159"/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56"/>
        <v>42791.798483796294</v>
      </c>
      <c r="L2515" s="10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5" t="e">
        <f t="shared" si="159"/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56"/>
        <v>41871.181446759256</v>
      </c>
      <c r="L2516" s="10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</v>
      </c>
      <c r="R2516" s="5">
        <f t="shared" si="159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56"/>
        <v>42057.63140046296</v>
      </c>
      <c r="L2517" s="10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18.600000000000001</v>
      </c>
      <c r="R2517" s="5">
        <f t="shared" si="159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56"/>
        <v>41972.486712962964</v>
      </c>
      <c r="L2518" s="10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5" t="e">
        <f t="shared" si="159"/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56"/>
        <v>42082.552430555552</v>
      </c>
      <c r="L2519" s="10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9.8166666666666664</v>
      </c>
      <c r="R2519" s="5">
        <f t="shared" si="159"/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56"/>
        <v>41956.51421296296</v>
      </c>
      <c r="L2520" s="10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5" t="e">
        <f t="shared" si="159"/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56"/>
        <v>41838.946805555555</v>
      </c>
      <c r="L2521" s="10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4.3333333333333335E-2</v>
      </c>
      <c r="R2521" s="5">
        <f t="shared" si="159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56"/>
        <v>42658.597916666658</v>
      </c>
      <c r="L2522" s="10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5" t="e">
        <f t="shared" si="159"/>
        <v>#DIV/0!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56"/>
        <v>42290.75950231481</v>
      </c>
      <c r="L2523" s="10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109.48792</v>
      </c>
      <c r="R2523" s="5">
        <f t="shared" si="159"/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56"/>
        <v>42482.411111111105</v>
      </c>
      <c r="L2524" s="10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 s="5">
        <f t="shared" si="159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56"/>
        <v>41960.808935185189</v>
      </c>
      <c r="L2525" s="10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156.44444444444446</v>
      </c>
      <c r="R2525" s="5">
        <f t="shared" si="159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56"/>
        <v>41993.979166666664</v>
      </c>
      <c r="L2526" s="10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 s="5">
        <f t="shared" si="159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56"/>
        <v>41088.636238425926</v>
      </c>
      <c r="L2527" s="10">
        <f t="shared" si="157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100.325</v>
      </c>
      <c r="R2527" s="5">
        <f t="shared" si="159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56"/>
        <v>41980.999305555553</v>
      </c>
      <c r="L2528" s="10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112.94999999999999</v>
      </c>
      <c r="R2528" s="5">
        <f t="shared" si="159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56"/>
        <v>41564.957638888889</v>
      </c>
      <c r="L2529" s="10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102.125</v>
      </c>
      <c r="R2529" s="5">
        <f t="shared" si="159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56"/>
        <v>42236.249999999993</v>
      </c>
      <c r="L2530" s="10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107.24974999999999</v>
      </c>
      <c r="R2530" s="5">
        <f t="shared" si="159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56"/>
        <v>40992.830729166664</v>
      </c>
      <c r="L2531" s="10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104.28333333333333</v>
      </c>
      <c r="R2531" s="5">
        <f t="shared" si="159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56"/>
        <v>42113.993055555555</v>
      </c>
      <c r="L2532" s="10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 s="5">
        <f t="shared" si="159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56"/>
        <v>42230.957638888889</v>
      </c>
      <c r="L2533" s="10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 s="5">
        <f t="shared" si="159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56"/>
        <v>41137.640810185185</v>
      </c>
      <c r="L2534" s="10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126.125</v>
      </c>
      <c r="R2534" s="5">
        <f t="shared" si="159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56"/>
        <v>41334.542453703703</v>
      </c>
      <c r="L2535" s="10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110.66666666666667</v>
      </c>
      <c r="R2535" s="5">
        <f t="shared" si="159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56"/>
        <v>40179.041666666664</v>
      </c>
      <c r="L2536" s="10">
        <f t="shared" si="157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 s="5">
        <f t="shared" si="159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56"/>
        <v>41974.624363425923</v>
      </c>
      <c r="L2537" s="10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103.77499999999999</v>
      </c>
      <c r="R2537" s="5">
        <f t="shared" si="159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56"/>
        <v>41484.89775462963</v>
      </c>
      <c r="L2538" s="10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115.99999999999999</v>
      </c>
      <c r="R2538" s="5">
        <f t="shared" si="159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56"/>
        <v>40756.440451388888</v>
      </c>
      <c r="L2539" s="10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110.00000000000001</v>
      </c>
      <c r="R2539" s="5">
        <f t="shared" si="159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56"/>
        <v>41328.999305555553</v>
      </c>
      <c r="L2540" s="10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113.01761111111111</v>
      </c>
      <c r="R2540" s="5">
        <f t="shared" si="159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56"/>
        <v>42037.693888888891</v>
      </c>
      <c r="L2541" s="10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 s="5">
        <f t="shared" si="159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56"/>
        <v>40845.466678240737</v>
      </c>
      <c r="L2542" s="10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 s="5">
        <f t="shared" si="159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56"/>
        <v>41543.240949074068</v>
      </c>
      <c r="L2543" s="10">
        <f t="shared" si="157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107.02857142857142</v>
      </c>
      <c r="R2543" s="5">
        <f t="shared" si="159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56"/>
        <v>41547.957638888889</v>
      </c>
      <c r="L2544" s="10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103.57142857142858</v>
      </c>
      <c r="R2544" s="5">
        <f t="shared" si="159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56"/>
        <v>40544.916666666664</v>
      </c>
      <c r="L2545" s="10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 s="5">
        <f t="shared" si="159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56"/>
        <v>41098.3121412037</v>
      </c>
      <c r="L2546" s="10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 s="5">
        <f t="shared" si="159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56"/>
        <v>42061.812499999993</v>
      </c>
      <c r="L2547" s="10">
        <f t="shared" si="157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195.3</v>
      </c>
      <c r="R2547" s="5">
        <f t="shared" si="159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56"/>
        <v>41552</v>
      </c>
      <c r="L2548" s="10">
        <f t="shared" si="157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111.71428571428572</v>
      </c>
      <c r="R2548" s="5">
        <f t="shared" si="159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56"/>
        <v>41003.523182870369</v>
      </c>
      <c r="L2549" s="10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119.85454545454546</v>
      </c>
      <c r="R2549" s="5">
        <f t="shared" si="159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56"/>
        <v>42642.977083333331</v>
      </c>
      <c r="L2550" s="10">
        <f t="shared" si="157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 s="5">
        <f t="shared" si="159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56"/>
        <v>41425.5</v>
      </c>
      <c r="L2551" s="10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102.80254777070064</v>
      </c>
      <c r="R2551" s="5">
        <f t="shared" si="159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56"/>
        <v>42284.957638888889</v>
      </c>
      <c r="L2552" s="10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100.84615384615385</v>
      </c>
      <c r="R2552" s="5">
        <f t="shared" si="159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56"/>
        <v>40989.658333333333</v>
      </c>
      <c r="L2553" s="10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102.73469387755102</v>
      </c>
      <c r="R2553" s="5">
        <f t="shared" si="159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56"/>
        <v>42799.601631944439</v>
      </c>
      <c r="L2554" s="10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 s="5">
        <f t="shared" si="159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56"/>
        <v>41172.99082175926</v>
      </c>
      <c r="L2555" s="10">
        <f t="shared" si="157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155.53333333333333</v>
      </c>
      <c r="R2555" s="5">
        <f t="shared" si="159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56"/>
        <v>42155.957638888889</v>
      </c>
      <c r="L2556" s="10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 s="5">
        <f t="shared" si="159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56"/>
        <v>41057.44667824074</v>
      </c>
      <c r="L2557" s="10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 s="5">
        <f t="shared" si="159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56"/>
        <v>41267.783067129625</v>
      </c>
      <c r="L2558" s="10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105.50335570469798</v>
      </c>
      <c r="R2558" s="5">
        <f t="shared" si="159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56"/>
        <v>41774.536874999998</v>
      </c>
      <c r="L2559" s="10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118.44444444444444</v>
      </c>
      <c r="R2559" s="5">
        <f t="shared" si="159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56"/>
        <v>42125.374305555553</v>
      </c>
      <c r="L2560" s="10">
        <f t="shared" si="157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 s="5">
        <f t="shared" si="159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56"/>
        <v>40862.609027777777</v>
      </c>
      <c r="L2561" s="10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 s="5">
        <f t="shared" si="159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ref="K2562:K2625" si="160">(((I2562/60)/60)/24)+DATE(1970,1,1)+(-5/24)</f>
        <v>42069.742754629631</v>
      </c>
      <c r="L2562" s="10">
        <f t="shared" ref="L2562:L2625" si="161">(((J2562/60)/60)/24)+DATE(1970,1,1)+(-5/24)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2">(E2562/D2562)*100</f>
        <v>100.1</v>
      </c>
      <c r="R2562" s="5">
        <f t="shared" ref="R2562:R2625" si="163">E2562/N2562</f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si="160"/>
        <v>42290.320474537039</v>
      </c>
      <c r="L2563" s="10">
        <f t="shared" si="161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2"/>
        <v>0</v>
      </c>
      <c r="R2563" s="5" t="e">
        <f t="shared" si="163"/>
        <v>#DIV/0!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60"/>
        <v>42654.316423611112</v>
      </c>
      <c r="L2564" s="10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0.75</v>
      </c>
      <c r="R2564" s="5">
        <f t="shared" si="163"/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60"/>
        <v>42214.931145833332</v>
      </c>
      <c r="L2565" s="10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5" t="e">
        <f t="shared" si="163"/>
        <v>#DIV/0!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60"/>
        <v>41851.83216435185</v>
      </c>
      <c r="L2566" s="10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5" t="e">
        <f t="shared" si="163"/>
        <v>#DIV/0!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60"/>
        <v>42499.659722222219</v>
      </c>
      <c r="L2567" s="10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</v>
      </c>
      <c r="R2567" s="5">
        <f t="shared" si="163"/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60"/>
        <v>41872.772546296292</v>
      </c>
      <c r="L2568" s="10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5" t="e">
        <f t="shared" si="163"/>
        <v>#DIV/0!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60"/>
        <v>42117.670578703699</v>
      </c>
      <c r="L2569" s="10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0.26666666666666666</v>
      </c>
      <c r="R2569" s="5">
        <f t="shared" si="163"/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60"/>
        <v>42614.45826388889</v>
      </c>
      <c r="L2570" s="10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</v>
      </c>
      <c r="R2570" s="5">
        <f t="shared" si="163"/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60"/>
        <v>42263.897129629629</v>
      </c>
      <c r="L2571" s="10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2.2307692307692308</v>
      </c>
      <c r="R2571" s="5">
        <f t="shared" si="163"/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60"/>
        <v>42774.694849537038</v>
      </c>
      <c r="L2572" s="10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0.84285714285714297</v>
      </c>
      <c r="R2572" s="5">
        <f t="shared" si="163"/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60"/>
        <v>42509.133344907408</v>
      </c>
      <c r="L2573" s="10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0.25</v>
      </c>
      <c r="R2573" s="5">
        <f t="shared" si="163"/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60"/>
        <v>42106.911076388882</v>
      </c>
      <c r="L2574" s="10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5" t="e">
        <f t="shared" si="163"/>
        <v>#DIV/0!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60"/>
        <v>41874.383668981478</v>
      </c>
      <c r="L2575" s="10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5" t="e">
        <f t="shared" si="163"/>
        <v>#DIV/0!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60"/>
        <v>42508.617418981477</v>
      </c>
      <c r="L2576" s="10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5" t="e">
        <f t="shared" si="163"/>
        <v>#DIV/0!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60"/>
        <v>42015.90039351851</v>
      </c>
      <c r="L2577" s="10">
        <f t="shared" si="161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5" t="e">
        <f t="shared" si="163"/>
        <v>#DIV/0!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60"/>
        <v>42104.759803240733</v>
      </c>
      <c r="L2578" s="10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5" t="e">
        <f t="shared" si="163"/>
        <v>#DIV/0!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60"/>
        <v>41855.612233796295</v>
      </c>
      <c r="L2579" s="10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5" t="e">
        <f t="shared" si="163"/>
        <v>#DIV/0!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60"/>
        <v>42286.499999999993</v>
      </c>
      <c r="L2580" s="10">
        <f t="shared" si="161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5" t="e">
        <f t="shared" si="163"/>
        <v>#DIV/0!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60"/>
        <v>41897.621562499997</v>
      </c>
      <c r="L2581" s="10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0.13849999999999998</v>
      </c>
      <c r="R2581" s="5">
        <f t="shared" si="163"/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60"/>
        <v>42139.916666666664</v>
      </c>
      <c r="L2582" s="10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</v>
      </c>
      <c r="R2582" s="5">
        <f t="shared" si="163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60"/>
        <v>42324.461782407401</v>
      </c>
      <c r="L2583" s="10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10.6</v>
      </c>
      <c r="R2583" s="5">
        <f t="shared" si="163"/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60"/>
        <v>42672.780486111107</v>
      </c>
      <c r="L2584" s="10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1.1111111111111111E-3</v>
      </c>
      <c r="R2584" s="5">
        <f t="shared" si="163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60"/>
        <v>42079.519444444442</v>
      </c>
      <c r="L2585" s="10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</v>
      </c>
      <c r="R2585" s="5">
        <f t="shared" si="163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60"/>
        <v>42169.964918981481</v>
      </c>
      <c r="L2586" s="10">
        <f t="shared" si="161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5" t="e">
        <f t="shared" si="163"/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60"/>
        <v>41825.754999999997</v>
      </c>
      <c r="L2587" s="10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0.16666666666666669</v>
      </c>
      <c r="R2587" s="5">
        <f t="shared" si="163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60"/>
        <v>42363.121944444443</v>
      </c>
      <c r="L2588" s="10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0.16666666666666669</v>
      </c>
      <c r="R2588" s="5">
        <f t="shared" si="163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60"/>
        <v>42368.467048611106</v>
      </c>
      <c r="L2589" s="10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2.4340000000000002</v>
      </c>
      <c r="R2589" s="5">
        <f t="shared" si="163"/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60"/>
        <v>42094.343055555553</v>
      </c>
      <c r="L2590" s="10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3.8833333333333329</v>
      </c>
      <c r="R2590" s="5">
        <f t="shared" si="163"/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60"/>
        <v>42452.286192129628</v>
      </c>
      <c r="L2591" s="10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0.01</v>
      </c>
      <c r="R2591" s="5">
        <f t="shared" si="163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60"/>
        <v>42395.380752314813</v>
      </c>
      <c r="L2592" s="10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5" t="e">
        <f t="shared" si="163"/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60"/>
        <v>42442.656527777777</v>
      </c>
      <c r="L2593" s="10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1.7333333333333332</v>
      </c>
      <c r="R2593" s="5">
        <f t="shared" si="163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60"/>
        <v>41917.592835648145</v>
      </c>
      <c r="L2594" s="10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0.16666666666666669</v>
      </c>
      <c r="R2594" s="5">
        <f t="shared" si="163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60"/>
        <v>42119.636875000004</v>
      </c>
      <c r="L2595" s="10">
        <f t="shared" si="161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5" t="e">
        <f t="shared" si="163"/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60"/>
        <v>41858.759583333333</v>
      </c>
      <c r="L2596" s="10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1.25E-3</v>
      </c>
      <c r="R2596" s="5">
        <f t="shared" si="163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60"/>
        <v>42790.035879629628</v>
      </c>
      <c r="L2597" s="10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12.166666666666668</v>
      </c>
      <c r="R2597" s="5">
        <f t="shared" si="163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60"/>
        <v>41858.45612268518</v>
      </c>
      <c r="L2598" s="10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23.588571428571427</v>
      </c>
      <c r="R2598" s="5">
        <f t="shared" si="163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60"/>
        <v>42540.133298611108</v>
      </c>
      <c r="L2599" s="10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5.6666666666666661</v>
      </c>
      <c r="R2599" s="5">
        <f t="shared" si="163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60"/>
        <v>42270.631956018515</v>
      </c>
      <c r="L2600" s="10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 s="5">
        <f t="shared" si="163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60"/>
        <v>41854.545682870368</v>
      </c>
      <c r="L2601" s="10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0.99546510341776351</v>
      </c>
      <c r="R2601" s="5">
        <f t="shared" si="163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60"/>
        <v>42454.650462962956</v>
      </c>
      <c r="L2602" s="10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6.9320000000000004</v>
      </c>
      <c r="R2602" s="5">
        <f t="shared" si="163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60"/>
        <v>41164.957638888889</v>
      </c>
      <c r="L2603" s="10">
        <f t="shared" si="161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 s="5">
        <f t="shared" si="163"/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60"/>
        <v>41955.680555555555</v>
      </c>
      <c r="L2604" s="10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326.0916666666667</v>
      </c>
      <c r="R2604" s="5">
        <f t="shared" si="163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60"/>
        <v>41631.704328703701</v>
      </c>
      <c r="L2605" s="10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101.48571428571429</v>
      </c>
      <c r="R2605" s="5">
        <f t="shared" si="163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60"/>
        <v>41027.842858796292</v>
      </c>
      <c r="L2606" s="10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104.21799999999999</v>
      </c>
      <c r="R2606" s="5">
        <f t="shared" si="163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60"/>
        <v>42538.33321759259</v>
      </c>
      <c r="L2607" s="10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107.42157000000002</v>
      </c>
      <c r="R2607" s="5">
        <f t="shared" si="163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60"/>
        <v>41758.504421296297</v>
      </c>
      <c r="L2608" s="10">
        <f t="shared" si="161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110.05454545454545</v>
      </c>
      <c r="R2608" s="5">
        <f t="shared" si="163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60"/>
        <v>42227.874999999993</v>
      </c>
      <c r="L2609" s="10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 s="5">
        <f t="shared" si="163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60"/>
        <v>42808.791666666664</v>
      </c>
      <c r="L2610" s="10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223.92500000000001</v>
      </c>
      <c r="R2610" s="5">
        <f t="shared" si="163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60"/>
        <v>41105.02952546296</v>
      </c>
      <c r="L2611" s="10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303.80111428571428</v>
      </c>
      <c r="R2611" s="5">
        <f t="shared" si="163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60"/>
        <v>42604.082638888889</v>
      </c>
      <c r="L2612" s="10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141.3251043268175</v>
      </c>
      <c r="R2612" s="5">
        <f t="shared" si="163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60"/>
        <v>42737.749305555553</v>
      </c>
      <c r="L2613" s="10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2790.6363636363635</v>
      </c>
      <c r="R2613" s="5">
        <f t="shared" si="163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60"/>
        <v>42012.934837962959</v>
      </c>
      <c r="L2614" s="10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171.76130000000001</v>
      </c>
      <c r="R2614" s="5">
        <f t="shared" si="163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60"/>
        <v>41173.609884259255</v>
      </c>
      <c r="L2615" s="10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101.01333333333334</v>
      </c>
      <c r="R2615" s="5">
        <f t="shared" si="163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60"/>
        <v>41759</v>
      </c>
      <c r="L2616" s="10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 s="5">
        <f t="shared" si="163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60"/>
        <v>42490.291666666664</v>
      </c>
      <c r="L2617" s="10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169.76511744127936</v>
      </c>
      <c r="R2617" s="5">
        <f t="shared" si="163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60"/>
        <v>42241.786215277774</v>
      </c>
      <c r="L2618" s="10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114.53400000000001</v>
      </c>
      <c r="R2618" s="5">
        <f t="shared" si="163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60"/>
        <v>41932.666099537033</v>
      </c>
      <c r="L2619" s="10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 s="5">
        <f t="shared" si="163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60"/>
        <v>42339.625706018516</v>
      </c>
      <c r="L2620" s="10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105.38666666666667</v>
      </c>
      <c r="R2620" s="5">
        <f t="shared" si="163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60"/>
        <v>42300.249999999993</v>
      </c>
      <c r="L2621" s="10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188.39999999999998</v>
      </c>
      <c r="R2621" s="5">
        <f t="shared" si="163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60"/>
        <v>42287.833333333336</v>
      </c>
      <c r="L2622" s="10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143.65230769230772</v>
      </c>
      <c r="R2622" s="5">
        <f t="shared" si="163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60"/>
        <v>42145.539212962954</v>
      </c>
      <c r="L2623" s="10">
        <f t="shared" si="161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 s="5">
        <f t="shared" si="163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60"/>
        <v>42734.534907407404</v>
      </c>
      <c r="L2624" s="10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131.184</v>
      </c>
      <c r="R2624" s="5">
        <f t="shared" si="163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60"/>
        <v>42706.048217592594</v>
      </c>
      <c r="L2625" s="10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113.99999999999999</v>
      </c>
      <c r="R2625" s="5">
        <f t="shared" si="163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ref="K2626:K2689" si="164">(((I2626/60)/60)/24)+DATE(1970,1,1)+(-5/24)</f>
        <v>41165.213217592594</v>
      </c>
      <c r="L2626" s="10">
        <f t="shared" ref="L2626:L2689" si="165">(((J2626/60)/60)/24)+DATE(1970,1,1)+(-5/24)</f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6">(E2626/D2626)*100</f>
        <v>1379.4206249999997</v>
      </c>
      <c r="R2626" s="5">
        <f t="shared" ref="R2626:R2689" si="167">E2626/N2626</f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si="164"/>
        <v>42683.643611111103</v>
      </c>
      <c r="L2627" s="10">
        <f t="shared" si="165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6"/>
        <v>956</v>
      </c>
      <c r="R2627" s="5">
        <f t="shared" si="167"/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64"/>
        <v>42158.41978009259</v>
      </c>
      <c r="L2628" s="10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112.00000000000001</v>
      </c>
      <c r="R2628" s="5">
        <f t="shared" si="167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64"/>
        <v>42334.66274305556</v>
      </c>
      <c r="L2629" s="10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646.66666666666663</v>
      </c>
      <c r="R2629" s="5">
        <f t="shared" si="167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64"/>
        <v>41973.757719907408</v>
      </c>
      <c r="L2630" s="10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110.36948748510132</v>
      </c>
      <c r="R2630" s="5">
        <f t="shared" si="167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64"/>
        <v>42138.330115740733</v>
      </c>
      <c r="L2631" s="10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127.74000000000001</v>
      </c>
      <c r="R2631" s="5">
        <f t="shared" si="167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64"/>
        <v>42551.208333333336</v>
      </c>
      <c r="L2632" s="10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 s="5">
        <f t="shared" si="167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64"/>
        <v>42245.960960648146</v>
      </c>
      <c r="L2633" s="10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114.66525000000001</v>
      </c>
      <c r="R2633" s="5">
        <f t="shared" si="167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64"/>
        <v>42518.853460648148</v>
      </c>
      <c r="L2634" s="10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137.00934579439252</v>
      </c>
      <c r="R2634" s="5">
        <f t="shared" si="167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64"/>
        <v>41697.75</v>
      </c>
      <c r="L2635" s="10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 s="5">
        <f t="shared" si="167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64"/>
        <v>42642.448159722226</v>
      </c>
      <c r="L2636" s="10">
        <f t="shared" si="165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106.02150537634409</v>
      </c>
      <c r="R2636" s="5">
        <f t="shared" si="167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64"/>
        <v>42072.700937499998</v>
      </c>
      <c r="L2637" s="10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 s="5">
        <f t="shared" si="167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64"/>
        <v>42658.833333333336</v>
      </c>
      <c r="L2638" s="10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 s="5">
        <f t="shared" si="167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64"/>
        <v>42655.341145833336</v>
      </c>
      <c r="L2639" s="10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 s="5">
        <f t="shared" si="167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64"/>
        <v>42019.70480324074</v>
      </c>
      <c r="L2640" s="10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101.72910662824208</v>
      </c>
      <c r="R2640" s="5">
        <f t="shared" si="167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64"/>
        <v>42054.656805555554</v>
      </c>
      <c r="L2641" s="10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 s="5">
        <f t="shared" si="167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64"/>
        <v>42162.952245370368</v>
      </c>
      <c r="L2642" s="10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105.66666666666666</v>
      </c>
      <c r="R2642" s="5">
        <f t="shared" si="167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64"/>
        <v>41897.631249999999</v>
      </c>
      <c r="L2643" s="10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</v>
      </c>
      <c r="R2643" s="5">
        <f t="shared" si="167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64"/>
        <v>42566.081249999996</v>
      </c>
      <c r="L2644" s="10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5" t="e">
        <f t="shared" si="167"/>
        <v>#DIV/0!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64"/>
        <v>42725.124305555553</v>
      </c>
      <c r="L2645" s="10">
        <f t="shared" si="165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33.559730999999999</v>
      </c>
      <c r="R2645" s="5">
        <f t="shared" si="167"/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64"/>
        <v>42804.583738425928</v>
      </c>
      <c r="L2646" s="10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2.0529999999999999</v>
      </c>
      <c r="R2646" s="5">
        <f t="shared" si="167"/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64"/>
        <v>41951.675960648143</v>
      </c>
      <c r="L2647" s="10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10.5</v>
      </c>
      <c r="R2647" s="5">
        <f t="shared" si="167"/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64"/>
        <v>42256.10496527778</v>
      </c>
      <c r="L2648" s="10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8.4172840000000004</v>
      </c>
      <c r="R2648" s="5">
        <f t="shared" si="167"/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64"/>
        <v>42230.053460648145</v>
      </c>
      <c r="L2649" s="10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</v>
      </c>
      <c r="R2649" s="5">
        <f t="shared" si="167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64"/>
        <v>42438.506481481476</v>
      </c>
      <c r="L2650" s="10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0.88333333333333341</v>
      </c>
      <c r="R2650" s="5">
        <f t="shared" si="167"/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64"/>
        <v>42401.788668981484</v>
      </c>
      <c r="L2651" s="10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9.920000000000001E-2</v>
      </c>
      <c r="R2651" s="5">
        <f t="shared" si="167"/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64"/>
        <v>42725.416006944441</v>
      </c>
      <c r="L2652" s="10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0.59666666666666668</v>
      </c>
      <c r="R2652" s="5">
        <f t="shared" si="167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64"/>
        <v>42355.597326388881</v>
      </c>
      <c r="L2653" s="10">
        <f t="shared" si="165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1.8689285714285715</v>
      </c>
      <c r="R2653" s="5">
        <f t="shared" si="167"/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64"/>
        <v>41982.950520833336</v>
      </c>
      <c r="L2654" s="10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0.88500000000000001</v>
      </c>
      <c r="R2654" s="5">
        <f t="shared" si="167"/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64"/>
        <v>41802.958333333328</v>
      </c>
      <c r="L2655" s="10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11.52156862745098</v>
      </c>
      <c r="R2655" s="5">
        <f t="shared" si="167"/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64"/>
        <v>42115.350995370369</v>
      </c>
      <c r="L2656" s="10">
        <f t="shared" si="165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5.1000000000000004E-2</v>
      </c>
      <c r="R2656" s="5">
        <f t="shared" si="167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64"/>
        <v>42409.624999999993</v>
      </c>
      <c r="L2657" s="10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21.033333333333335</v>
      </c>
      <c r="R2657" s="5">
        <f t="shared" si="167"/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64"/>
        <v>42806.583333333336</v>
      </c>
      <c r="L2658" s="10">
        <f t="shared" si="165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11.436666666666667</v>
      </c>
      <c r="R2658" s="5">
        <f t="shared" si="167"/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64"/>
        <v>42584.854166666664</v>
      </c>
      <c r="L2659" s="10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18.737933333333334</v>
      </c>
      <c r="R2659" s="5">
        <f t="shared" si="167"/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64"/>
        <v>42581.675856481481</v>
      </c>
      <c r="L2660" s="10">
        <f t="shared" si="165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9.285714285714286E-2</v>
      </c>
      <c r="R2660" s="5">
        <f t="shared" si="167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64"/>
        <v>42111.861226851855</v>
      </c>
      <c r="L2661" s="10">
        <f t="shared" si="165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2.7204081632653061</v>
      </c>
      <c r="R2661" s="5">
        <f t="shared" si="167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64"/>
        <v>42332.546504629623</v>
      </c>
      <c r="L2662" s="10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9.5000000000000001E-2</v>
      </c>
      <c r="R2662" s="5">
        <f t="shared" si="167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64"/>
        <v>41572.750115740739</v>
      </c>
      <c r="L2663" s="10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102.89999999999999</v>
      </c>
      <c r="R2663" s="5">
        <f t="shared" si="167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64"/>
        <v>42237.538344907407</v>
      </c>
      <c r="L2664" s="10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106.80000000000001</v>
      </c>
      <c r="R2664" s="5">
        <f t="shared" si="167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64"/>
        <v>42251.416666666664</v>
      </c>
      <c r="L2665" s="10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104.59625</v>
      </c>
      <c r="R2665" s="5">
        <f t="shared" si="167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64"/>
        <v>42347.082638888889</v>
      </c>
      <c r="L2666" s="10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103.42857142857143</v>
      </c>
      <c r="R2666" s="5">
        <f t="shared" si="167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64"/>
        <v>42128.687199074069</v>
      </c>
      <c r="L2667" s="10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123.14285714285715</v>
      </c>
      <c r="R2667" s="5">
        <f t="shared" si="167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64"/>
        <v>42272.666666666664</v>
      </c>
      <c r="L2668" s="10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159.29509999999999</v>
      </c>
      <c r="R2668" s="5">
        <f t="shared" si="167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64"/>
        <v>42410.717777777776</v>
      </c>
      <c r="L2669" s="10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110.66666666666667</v>
      </c>
      <c r="R2669" s="5">
        <f t="shared" si="167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64"/>
        <v>42317.397222222215</v>
      </c>
      <c r="L2670" s="10">
        <f t="shared" si="165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170.70000000000002</v>
      </c>
      <c r="R2670" s="5">
        <f t="shared" si="167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64"/>
        <v>42378.827499999999</v>
      </c>
      <c r="L2671" s="10">
        <f t="shared" si="165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125.125</v>
      </c>
      <c r="R2671" s="5">
        <f t="shared" si="167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64"/>
        <v>41848.812268518515</v>
      </c>
      <c r="L2672" s="10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6.4158609339642041</v>
      </c>
      <c r="R2672" s="5">
        <f t="shared" si="167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64"/>
        <v>41992.609722222223</v>
      </c>
      <c r="L2673" s="10">
        <f t="shared" si="165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11.343999999999999</v>
      </c>
      <c r="R2673" s="5">
        <f t="shared" si="167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64"/>
        <v>42366.041666666664</v>
      </c>
      <c r="L2674" s="10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 s="5">
        <f t="shared" si="167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64"/>
        <v>41941.739583333328</v>
      </c>
      <c r="L2675" s="10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</v>
      </c>
      <c r="R2675" s="5">
        <f t="shared" si="167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64"/>
        <v>42555.999305555553</v>
      </c>
      <c r="L2676" s="10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62.839999999999996</v>
      </c>
      <c r="R2676" s="5">
        <f t="shared" si="167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64"/>
        <v>41953.690844907404</v>
      </c>
      <c r="L2677" s="10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7.5880000000000001</v>
      </c>
      <c r="R2677" s="5">
        <f t="shared" si="167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64"/>
        <v>42512.416365740741</v>
      </c>
      <c r="L2678" s="10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50.38095238095238</v>
      </c>
      <c r="R2678" s="5">
        <f t="shared" si="167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64"/>
        <v>41822.821099537032</v>
      </c>
      <c r="L2679" s="10">
        <f t="shared" si="165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17.512820512820511</v>
      </c>
      <c r="R2679" s="5">
        <f t="shared" si="167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64"/>
        <v>42271.589872685181</v>
      </c>
      <c r="L2680" s="10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1.375E-2</v>
      </c>
      <c r="R2680" s="5">
        <f t="shared" si="167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64"/>
        <v>42062.792754629627</v>
      </c>
      <c r="L2681" s="10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0.33</v>
      </c>
      <c r="R2681" s="5">
        <f t="shared" si="167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64"/>
        <v>42465.961701388886</v>
      </c>
      <c r="L2682" s="10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0.86250000000000004</v>
      </c>
      <c r="R2682" s="5">
        <f t="shared" si="167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64"/>
        <v>41830.686921296292</v>
      </c>
      <c r="L2683" s="10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0.6875</v>
      </c>
      <c r="R2683" s="5">
        <f t="shared" si="167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64"/>
        <v>41965.040972222218</v>
      </c>
      <c r="L2684" s="10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28.299999999999997</v>
      </c>
      <c r="R2684" s="5">
        <f t="shared" si="167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64"/>
        <v>42064.546759259254</v>
      </c>
      <c r="L2685" s="10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0.24</v>
      </c>
      <c r="R2685" s="5">
        <f t="shared" si="167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64"/>
        <v>41860.706307870365</v>
      </c>
      <c r="L2686" s="10">
        <f t="shared" si="165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1.1428571428571428</v>
      </c>
      <c r="R2686" s="5">
        <f t="shared" si="167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64"/>
        <v>42121.445949074077</v>
      </c>
      <c r="L2687" s="10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0.02</v>
      </c>
      <c r="R2687" s="5">
        <f t="shared" si="167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64"/>
        <v>41912.766469907401</v>
      </c>
      <c r="L2688" s="10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5" t="e">
        <f t="shared" si="167"/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64"/>
        <v>42184.431921296295</v>
      </c>
      <c r="L2689" s="10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5" t="e">
        <f t="shared" si="167"/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ref="K2690:K2753" si="168">(((I2690/60)/60)/24)+DATE(1970,1,1)+(-5/24)</f>
        <v>42058.916666666664</v>
      </c>
      <c r="L2690" s="10">
        <f t="shared" ref="L2690:L2753" si="169">(((J2690/60)/60)/24)+DATE(1970,1,1)+(-5/24)</f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70">(E2690/D2690)*100</f>
        <v>0.14799999999999999</v>
      </c>
      <c r="R2690" s="5">
        <f t="shared" ref="R2690:R2753" si="171">E2690/N2690</f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si="168"/>
        <v>42581.753356481473</v>
      </c>
      <c r="L2691" s="10">
        <f t="shared" si="169"/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70"/>
        <v>2.8571428571428571E-3</v>
      </c>
      <c r="R2691" s="5">
        <f t="shared" si="171"/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68"/>
        <v>42157.89671296296</v>
      </c>
      <c r="L2692" s="10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10.7325</v>
      </c>
      <c r="R2692" s="5">
        <f t="shared" si="171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68"/>
        <v>42134.515706018516</v>
      </c>
      <c r="L2693" s="10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5.3846153846153842E-2</v>
      </c>
      <c r="R2693" s="5">
        <f t="shared" si="171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68"/>
        <v>42088.084027777775</v>
      </c>
      <c r="L2694" s="10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0.7142857142857143</v>
      </c>
      <c r="R2694" s="5">
        <f t="shared" si="171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68"/>
        <v>41863.930162037032</v>
      </c>
      <c r="L2695" s="10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</v>
      </c>
      <c r="R2695" s="5">
        <f t="shared" si="171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68"/>
        <v>41907.932164351849</v>
      </c>
      <c r="L2696" s="10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3.3333333333333335E-3</v>
      </c>
      <c r="R2696" s="5">
        <f t="shared" si="171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68"/>
        <v>42107.931921296295</v>
      </c>
      <c r="L2697" s="10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0.47333333333333333</v>
      </c>
      <c r="R2697" s="5">
        <f t="shared" si="171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68"/>
        <v>41998.636111111111</v>
      </c>
      <c r="L2698" s="10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</v>
      </c>
      <c r="R2698" s="5">
        <f t="shared" si="171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68"/>
        <v>42218.708333333336</v>
      </c>
      <c r="L2699" s="10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26.35217391304348</v>
      </c>
      <c r="R2699" s="5">
        <f t="shared" si="171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68"/>
        <v>41817.689907407403</v>
      </c>
      <c r="L2700" s="10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0.325125</v>
      </c>
      <c r="R2700" s="5">
        <f t="shared" si="171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68"/>
        <v>41859.688229166662</v>
      </c>
      <c r="L2701" s="10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5" t="e">
        <f t="shared" si="171"/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68"/>
        <v>41900.666342592594</v>
      </c>
      <c r="L2702" s="10">
        <f t="shared" si="169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0.7000700070007001</v>
      </c>
      <c r="R2702" s="5">
        <f t="shared" si="171"/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68"/>
        <v>42832.524699074071</v>
      </c>
      <c r="L2703" s="10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46.176470588235297</v>
      </c>
      <c r="R2703" s="5">
        <f t="shared" si="171"/>
        <v>34.130434782608695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68"/>
        <v>42830.551817129628</v>
      </c>
      <c r="L2704" s="10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34.410000000000004</v>
      </c>
      <c r="R2704" s="5">
        <f t="shared" si="171"/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68"/>
        <v>42816.440162037034</v>
      </c>
      <c r="L2705" s="10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103.75000000000001</v>
      </c>
      <c r="R2705" s="5">
        <f t="shared" si="171"/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68"/>
        <v>42830.61243055555</v>
      </c>
      <c r="L2706" s="10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6.0263157894736841</v>
      </c>
      <c r="R2706" s="5">
        <f t="shared" si="171"/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68"/>
        <v>42818.666180555556</v>
      </c>
      <c r="L2707" s="10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10.539393939393939</v>
      </c>
      <c r="R2707" s="5">
        <f t="shared" si="171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68"/>
        <v>41928.082638888889</v>
      </c>
      <c r="L2708" s="10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112.29714285714284</v>
      </c>
      <c r="R2708" s="5">
        <f t="shared" si="171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68"/>
        <v>41421.082638888889</v>
      </c>
      <c r="L2709" s="10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350.84462500000001</v>
      </c>
      <c r="R2709" s="5">
        <f t="shared" si="171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68"/>
        <v>42572.489884259259</v>
      </c>
      <c r="L2710" s="10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233.21535</v>
      </c>
      <c r="R2710" s="5">
        <f t="shared" si="171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68"/>
        <v>42646.957638888889</v>
      </c>
      <c r="L2711" s="10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101.60599999999999</v>
      </c>
      <c r="R2711" s="5">
        <f t="shared" si="171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68"/>
        <v>41859.875</v>
      </c>
      <c r="L2712" s="10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153.90035000000003</v>
      </c>
      <c r="R2712" s="5">
        <f t="shared" si="171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68"/>
        <v>41810.709027777775</v>
      </c>
      <c r="L2713" s="10">
        <f t="shared" si="169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100.7161125319693</v>
      </c>
      <c r="R2713" s="5">
        <f t="shared" si="171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68"/>
        <v>41468.541666666664</v>
      </c>
      <c r="L2714" s="10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131.38181818181818</v>
      </c>
      <c r="R2714" s="5">
        <f t="shared" si="171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68"/>
        <v>42362.445416666662</v>
      </c>
      <c r="L2715" s="10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102.24133333333334</v>
      </c>
      <c r="R2715" s="5">
        <f t="shared" si="171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68"/>
        <v>42657.749999999993</v>
      </c>
      <c r="L2716" s="10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116.35599999999999</v>
      </c>
      <c r="R2716" s="5">
        <f t="shared" si="171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68"/>
        <v>42421.190138888887</v>
      </c>
      <c r="L2717" s="10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264.62241666666665</v>
      </c>
      <c r="R2717" s="5">
        <f t="shared" si="171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68"/>
        <v>42285.124918981477</v>
      </c>
      <c r="L2718" s="10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119.98010000000001</v>
      </c>
      <c r="R2718" s="5">
        <f t="shared" si="171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68"/>
        <v>41979.748252314814</v>
      </c>
      <c r="L2719" s="10">
        <f t="shared" si="169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120.10400000000001</v>
      </c>
      <c r="R2719" s="5">
        <f t="shared" si="171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68"/>
        <v>42493.749999999993</v>
      </c>
      <c r="L2720" s="10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103.58333333333334</v>
      </c>
      <c r="R2720" s="5">
        <f t="shared" si="171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68"/>
        <v>42477.781180555547</v>
      </c>
      <c r="L2721" s="10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108.83333333333334</v>
      </c>
      <c r="R2721" s="5">
        <f t="shared" si="171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68"/>
        <v>42685.299224537033</v>
      </c>
      <c r="L2722" s="10">
        <f t="shared" si="169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118.12400000000001</v>
      </c>
      <c r="R2722" s="5">
        <f t="shared" si="171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68"/>
        <v>41523.583333333328</v>
      </c>
      <c r="L2723" s="10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 s="5">
        <f t="shared" si="171"/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68"/>
        <v>42764.64876157407</v>
      </c>
      <c r="L2724" s="10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</v>
      </c>
      <c r="R2724" s="5">
        <f t="shared" si="171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68"/>
        <v>42004.672314814808</v>
      </c>
      <c r="L2725" s="10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 s="5">
        <f t="shared" si="171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68"/>
        <v>42231.118738425925</v>
      </c>
      <c r="L2726" s="10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296.87520259319291</v>
      </c>
      <c r="R2726" s="5">
        <f t="shared" si="171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68"/>
        <v>42795.53628472222</v>
      </c>
      <c r="L2727" s="10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144.54249999999999</v>
      </c>
      <c r="R2727" s="5">
        <f t="shared" si="171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68"/>
        <v>42482.371655092589</v>
      </c>
      <c r="L2728" s="10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105.745</v>
      </c>
      <c r="R2728" s="5">
        <f t="shared" si="171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68"/>
        <v>42223.468321759261</v>
      </c>
      <c r="L2729" s="10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493.21000000000004</v>
      </c>
      <c r="R2729" s="5">
        <f t="shared" si="171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68"/>
        <v>42368.391597222224</v>
      </c>
      <c r="L2730" s="10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201.82666666666668</v>
      </c>
      <c r="R2730" s="5">
        <f t="shared" si="171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68"/>
        <v>42125.032372685186</v>
      </c>
      <c r="L2731" s="10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 s="5">
        <f t="shared" si="171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68"/>
        <v>41386.333043981482</v>
      </c>
      <c r="L2732" s="10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170.29262962962963</v>
      </c>
      <c r="R2732" s="5">
        <f t="shared" si="171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68"/>
        <v>41929.958333333328</v>
      </c>
      <c r="L2733" s="10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104.30333333333333</v>
      </c>
      <c r="R2733" s="5">
        <f t="shared" si="171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68"/>
        <v>41421.791666666664</v>
      </c>
      <c r="L2734" s="10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118.25000000000001</v>
      </c>
      <c r="R2734" s="5">
        <f t="shared" si="171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68"/>
        <v>42104.022847222215</v>
      </c>
      <c r="L2735" s="10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107.538</v>
      </c>
      <c r="R2735" s="5">
        <f t="shared" si="171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68"/>
        <v>42656.707638888889</v>
      </c>
      <c r="L2736" s="10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 s="5">
        <f t="shared" si="171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68"/>
        <v>41346.625</v>
      </c>
      <c r="L2737" s="10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978.13466666666682</v>
      </c>
      <c r="R2737" s="5">
        <f t="shared" si="171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68"/>
        <v>41752.458020833328</v>
      </c>
      <c r="L2738" s="10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 s="5">
        <f t="shared" si="171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68"/>
        <v>41654.583333333328</v>
      </c>
      <c r="L2739" s="10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246.0608</v>
      </c>
      <c r="R2739" s="5">
        <f t="shared" si="171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68"/>
        <v>42679.935231481482</v>
      </c>
      <c r="L2740" s="10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 s="5">
        <f t="shared" si="171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68"/>
        <v>41764.679594907408</v>
      </c>
      <c r="L2741" s="10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384.09090909090907</v>
      </c>
      <c r="R2741" s="5">
        <f t="shared" si="171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68"/>
        <v>42074.781851851854</v>
      </c>
      <c r="L2742" s="10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103.33333333333334</v>
      </c>
      <c r="R2742" s="5">
        <f t="shared" si="171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68"/>
        <v>41931.879861111105</v>
      </c>
      <c r="L2743" s="10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0.43750000000000006</v>
      </c>
      <c r="R2743" s="5">
        <f t="shared" si="171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68"/>
        <v>41044.511423611111</v>
      </c>
      <c r="L2744" s="10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 s="5">
        <f t="shared" si="171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68"/>
        <v>42662.120451388888</v>
      </c>
      <c r="L2745" s="10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5" t="e">
        <f t="shared" si="171"/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68"/>
        <v>40967.854143518518</v>
      </c>
      <c r="L2746" s="10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5.21875</v>
      </c>
      <c r="R2746" s="5">
        <f t="shared" si="171"/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68"/>
        <v>41104.779722222222</v>
      </c>
      <c r="L2747" s="10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21.887499999999999</v>
      </c>
      <c r="R2747" s="5">
        <f t="shared" si="171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68"/>
        <v>41880.57304398148</v>
      </c>
      <c r="L2748" s="10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26.700000000000003</v>
      </c>
      <c r="R2748" s="5">
        <f t="shared" si="171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68"/>
        <v>41075.923611111109</v>
      </c>
      <c r="L2749" s="10">
        <f t="shared" si="169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28.000000000000004</v>
      </c>
      <c r="R2749" s="5">
        <f t="shared" si="171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68"/>
        <v>42615.502337962964</v>
      </c>
      <c r="L2750" s="10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</v>
      </c>
      <c r="R2750" s="5">
        <f t="shared" si="171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68"/>
        <v>42098.549039351848</v>
      </c>
      <c r="L2751" s="10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</v>
      </c>
      <c r="R2751" s="5">
        <f t="shared" si="171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68"/>
        <v>41090.625</v>
      </c>
      <c r="L2752" s="10">
        <f t="shared" si="169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5" t="e">
        <f t="shared" si="171"/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68"/>
        <v>41807.678726851853</v>
      </c>
      <c r="L2753" s="10">
        <f t="shared" si="169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5" t="e">
        <f t="shared" si="171"/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ref="K2754:K2817" si="172">(((I2754/60)/60)/24)+DATE(1970,1,1)+(-5/24)</f>
        <v>40895.556759259256</v>
      </c>
      <c r="L2754" s="10">
        <f t="shared" ref="L2754:L2817" si="173">(((J2754/60)/60)/24)+DATE(1970,1,1)+(-5/24)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4">(E2754/D2754)*100</f>
        <v>11.458333333333332</v>
      </c>
      <c r="R2754" s="5">
        <f t="shared" ref="R2754:R2817" si="175">E2754/N2754</f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si="172"/>
        <v>41147.692395833328</v>
      </c>
      <c r="L2755" s="10">
        <f t="shared" si="173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4"/>
        <v>19</v>
      </c>
      <c r="R2755" s="5">
        <f t="shared" si="175"/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72"/>
        <v>41893.427673611113</v>
      </c>
      <c r="L2756" s="10">
        <f t="shared" si="173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5" t="e">
        <f t="shared" si="175"/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72"/>
        <v>42102.582488425927</v>
      </c>
      <c r="L2757" s="10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 s="5">
        <f t="shared" si="175"/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72"/>
        <v>41650.692141203705</v>
      </c>
      <c r="L2758" s="10">
        <f t="shared" si="173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 s="5">
        <f t="shared" si="175"/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72"/>
        <v>42588.448287037034</v>
      </c>
      <c r="L2759" s="10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0.66666666666666674</v>
      </c>
      <c r="R2759" s="5">
        <f t="shared" si="175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72"/>
        <v>42653.23359953703</v>
      </c>
      <c r="L2760" s="10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11.700000000000001</v>
      </c>
      <c r="R2760" s="5">
        <f t="shared" si="175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72"/>
        <v>42567.158171296294</v>
      </c>
      <c r="L2761" s="10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10.5</v>
      </c>
      <c r="R2761" s="5">
        <f t="shared" si="175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72"/>
        <v>41445.252986111111</v>
      </c>
      <c r="L2762" s="10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5" t="e">
        <f t="shared" si="175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72"/>
        <v>41276.85524305555</v>
      </c>
      <c r="L2763" s="10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0.72</v>
      </c>
      <c r="R2763" s="5">
        <f t="shared" si="175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72"/>
        <v>40986.786979166667</v>
      </c>
      <c r="L2764" s="10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0.76923076923076927</v>
      </c>
      <c r="R2764" s="5">
        <f t="shared" si="175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72"/>
        <v>41418.371342592589</v>
      </c>
      <c r="L2765" s="10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0.22842639593908631</v>
      </c>
      <c r="R2765" s="5">
        <f t="shared" si="175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72"/>
        <v>41059.583333333328</v>
      </c>
      <c r="L2766" s="10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</v>
      </c>
      <c r="R2766" s="5">
        <f t="shared" si="175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72"/>
        <v>41210.370694444442</v>
      </c>
      <c r="L2767" s="10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5" t="e">
        <f t="shared" si="175"/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72"/>
        <v>40766.459699074068</v>
      </c>
      <c r="L2768" s="10">
        <f t="shared" si="173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</v>
      </c>
      <c r="R2768" s="5">
        <f t="shared" si="175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72"/>
        <v>42232.750578703701</v>
      </c>
      <c r="L2769" s="10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0.85000000000000009</v>
      </c>
      <c r="R2769" s="5">
        <f t="shared" si="175"/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72"/>
        <v>40997.364849537036</v>
      </c>
      <c r="L2770" s="10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14.314285714285715</v>
      </c>
      <c r="R2770" s="5">
        <f t="shared" si="175"/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72"/>
        <v>41795.617939814809</v>
      </c>
      <c r="L2771" s="10">
        <f t="shared" si="173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0.25</v>
      </c>
      <c r="R2771" s="5">
        <f t="shared" si="175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72"/>
        <v>41716.455208333333</v>
      </c>
      <c r="L2772" s="10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10.411249999999999</v>
      </c>
      <c r="R2772" s="5">
        <f t="shared" si="175"/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72"/>
        <v>41306.5</v>
      </c>
      <c r="L2773" s="10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5" t="e">
        <f t="shared" si="175"/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72"/>
        <v>41552.660810185182</v>
      </c>
      <c r="L2774" s="10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5" t="e">
        <f t="shared" si="175"/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72"/>
        <v>42484.656493055554</v>
      </c>
      <c r="L2775" s="10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0.18867924528301888</v>
      </c>
      <c r="R2775" s="5">
        <f t="shared" si="175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72"/>
        <v>41340.918148148143</v>
      </c>
      <c r="L2776" s="10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14.249999999999998</v>
      </c>
      <c r="R2776" s="5">
        <f t="shared" si="175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72"/>
        <v>40892.805023148147</v>
      </c>
      <c r="L2777" s="10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</v>
      </c>
      <c r="R2777" s="5">
        <f t="shared" si="175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72"/>
        <v>42167.088842592588</v>
      </c>
      <c r="L2778" s="10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7.8809523809523814</v>
      </c>
      <c r="R2778" s="5">
        <f t="shared" si="175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72"/>
        <v>42202.460694444446</v>
      </c>
      <c r="L2779" s="10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0.33333333333333337</v>
      </c>
      <c r="R2779" s="5">
        <f t="shared" si="175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72"/>
        <v>41876.769745370366</v>
      </c>
      <c r="L2780" s="10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25.545454545454543</v>
      </c>
      <c r="R2780" s="5">
        <f t="shared" si="175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72"/>
        <v>42330.419224537036</v>
      </c>
      <c r="L2781" s="10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</v>
      </c>
      <c r="R2781" s="5">
        <f t="shared" si="175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72"/>
        <v>42804.239444444444</v>
      </c>
      <c r="L2782" s="10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5" t="e">
        <f t="shared" si="175"/>
        <v>#DIV/0!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72"/>
        <v>42047.083333333336</v>
      </c>
      <c r="L2783" s="10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 s="5">
        <f t="shared" si="175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72"/>
        <v>42051.999305555553</v>
      </c>
      <c r="L2784" s="10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 s="5">
        <f t="shared" si="175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72"/>
        <v>42117.326921296299</v>
      </c>
      <c r="L2785" s="10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 s="5">
        <f t="shared" si="175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72"/>
        <v>41941.579201388886</v>
      </c>
      <c r="L2786" s="10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 s="5">
        <f t="shared" si="175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72"/>
        <v>42587.666666666664</v>
      </c>
      <c r="L2787" s="10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104.67999999999999</v>
      </c>
      <c r="R2787" s="5">
        <f t="shared" si="175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72"/>
        <v>41829.360879629625</v>
      </c>
      <c r="L2788" s="10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117.83999999999999</v>
      </c>
      <c r="R2788" s="5">
        <f t="shared" si="175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72"/>
        <v>41837.990185185183</v>
      </c>
      <c r="L2789" s="10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 s="5">
        <f t="shared" si="175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72"/>
        <v>42580.493553240733</v>
      </c>
      <c r="L2790" s="10">
        <f t="shared" si="173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102.49999999999999</v>
      </c>
      <c r="R2790" s="5">
        <f t="shared" si="175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72"/>
        <v>42074.958333333336</v>
      </c>
      <c r="L2791" s="10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101.16666666666667</v>
      </c>
      <c r="R2791" s="5">
        <f t="shared" si="175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72"/>
        <v>42046.730358796289</v>
      </c>
      <c r="L2792" s="10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105.33333333333333</v>
      </c>
      <c r="R2792" s="5">
        <f t="shared" si="175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72"/>
        <v>42621.958333333336</v>
      </c>
      <c r="L2793" s="10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102.49999999999999</v>
      </c>
      <c r="R2793" s="5">
        <f t="shared" si="175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72"/>
        <v>42228.022673611107</v>
      </c>
      <c r="L2794" s="10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107.60000000000001</v>
      </c>
      <c r="R2794" s="5">
        <f t="shared" si="175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72"/>
        <v>42206.210706018515</v>
      </c>
      <c r="L2795" s="10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110.5675</v>
      </c>
      <c r="R2795" s="5">
        <f t="shared" si="175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72"/>
        <v>42432.583333333336</v>
      </c>
      <c r="L2796" s="10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 s="5">
        <f t="shared" si="175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72"/>
        <v>41796.75</v>
      </c>
      <c r="L2797" s="10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104.28571428571429</v>
      </c>
      <c r="R2797" s="5">
        <f t="shared" si="175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72"/>
        <v>41825.319768518515</v>
      </c>
      <c r="L2798" s="10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 s="5">
        <f t="shared" si="175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72"/>
        <v>41828.731944444444</v>
      </c>
      <c r="L2799" s="10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102.64512500000001</v>
      </c>
      <c r="R2799" s="5">
        <f t="shared" si="175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72"/>
        <v>42216.458333333336</v>
      </c>
      <c r="L2800" s="10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 s="5">
        <f t="shared" si="175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72"/>
        <v>42538.458333333336</v>
      </c>
      <c r="L2801" s="10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116.6348</v>
      </c>
      <c r="R2801" s="5">
        <f t="shared" si="175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72"/>
        <v>42008.344513888886</v>
      </c>
      <c r="L2802" s="10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 s="5">
        <f t="shared" si="175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72"/>
        <v>41922.25</v>
      </c>
      <c r="L2803" s="10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133.20000000000002</v>
      </c>
      <c r="R2803" s="5">
        <f t="shared" si="175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72"/>
        <v>42222.438738425924</v>
      </c>
      <c r="L2804" s="10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101.83333333333333</v>
      </c>
      <c r="R2804" s="5">
        <f t="shared" si="175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72"/>
        <v>42200.791666666664</v>
      </c>
      <c r="L2805" s="10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 s="5">
        <f t="shared" si="175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72"/>
        <v>41911.245254629626</v>
      </c>
      <c r="L2806" s="10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114.99999999999999</v>
      </c>
      <c r="R2806" s="5">
        <f t="shared" si="175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72"/>
        <v>42238.2971412037</v>
      </c>
      <c r="L2807" s="10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110.00000000000001</v>
      </c>
      <c r="R2807" s="5">
        <f t="shared" si="175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72"/>
        <v>42221.249999999993</v>
      </c>
      <c r="L2808" s="10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 s="5">
        <f t="shared" si="175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72"/>
        <v>42184.664791666662</v>
      </c>
      <c r="L2809" s="10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 s="5">
        <f t="shared" si="175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72"/>
        <v>42238.638136574074</v>
      </c>
      <c r="L2810" s="10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100.24444444444444</v>
      </c>
      <c r="R2810" s="5">
        <f t="shared" si="175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72"/>
        <v>42459.402083333327</v>
      </c>
      <c r="L2811" s="10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 s="5">
        <f t="shared" si="175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72"/>
        <v>41790.957638888889</v>
      </c>
      <c r="L2812" s="10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 s="5">
        <f t="shared" si="175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72"/>
        <v>42058.288229166668</v>
      </c>
      <c r="L2813" s="10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 s="5">
        <f t="shared" si="175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72"/>
        <v>42099.958333333336</v>
      </c>
      <c r="L2814" s="10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 s="5">
        <f t="shared" si="175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72"/>
        <v>42718.534270833326</v>
      </c>
      <c r="L2815" s="10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127.57571428571428</v>
      </c>
      <c r="R2815" s="5">
        <f t="shared" si="175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72"/>
        <v>42133.191145833327</v>
      </c>
      <c r="L2816" s="10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107.73333333333332</v>
      </c>
      <c r="R2816" s="5">
        <f t="shared" si="175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72"/>
        <v>42589.568391203698</v>
      </c>
      <c r="L2817" s="10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 s="5">
        <f t="shared" si="175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ref="K2818:K2881" si="176">(((I2818/60)/60)/24)+DATE(1970,1,1)+(-5/24)</f>
        <v>42218.458333333336</v>
      </c>
      <c r="L2818" s="10">
        <f t="shared" ref="L2818:L2881" si="177">(((J2818/60)/60)/24)+DATE(1970,1,1)+(-5/24)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8">(E2818/D2818)*100</f>
        <v>141.56666666666666</v>
      </c>
      <c r="R2818" s="5">
        <f t="shared" ref="R2818:R2881" si="179">E2818/N2818</f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si="176"/>
        <v>42063.42664351852</v>
      </c>
      <c r="L2819" s="10">
        <f t="shared" si="177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8"/>
        <v>130</v>
      </c>
      <c r="R2819" s="5">
        <f t="shared" si="179"/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76"/>
        <v>42270.389884259253</v>
      </c>
      <c r="L2820" s="10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 s="5">
        <f t="shared" si="179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76"/>
        <v>42169.317233796297</v>
      </c>
      <c r="L2821" s="10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104.80000000000001</v>
      </c>
      <c r="R2821" s="5">
        <f t="shared" si="179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76"/>
        <v>42425.791666666664</v>
      </c>
      <c r="L2822" s="10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 s="5">
        <f t="shared" si="179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76"/>
        <v>41905.714525462965</v>
      </c>
      <c r="L2823" s="10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 s="5">
        <f t="shared" si="179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76"/>
        <v>42090.433935185189</v>
      </c>
      <c r="L2824" s="10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 s="5">
        <f t="shared" si="179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76"/>
        <v>42094.749305555553</v>
      </c>
      <c r="L2825" s="10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 s="5">
        <f t="shared" si="179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76"/>
        <v>42167.863194444442</v>
      </c>
      <c r="L2826" s="10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116.92307692307693</v>
      </c>
      <c r="R2826" s="5">
        <f t="shared" si="179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76"/>
        <v>42342.584328703706</v>
      </c>
      <c r="L2827" s="10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103.33333333333334</v>
      </c>
      <c r="R2827" s="5">
        <f t="shared" si="179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76"/>
        <v>42195.083333333336</v>
      </c>
      <c r="L2828" s="10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107.74999999999999</v>
      </c>
      <c r="R2828" s="5">
        <f t="shared" si="179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76"/>
        <v>42524.479166666664</v>
      </c>
      <c r="L2829" s="10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120.24999999999999</v>
      </c>
      <c r="R2829" s="5">
        <f t="shared" si="179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76"/>
        <v>42279.749999999993</v>
      </c>
      <c r="L2830" s="10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100.37894736842105</v>
      </c>
      <c r="R2830" s="5">
        <f t="shared" si="179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76"/>
        <v>42523.225902777776</v>
      </c>
      <c r="L2831" s="10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 s="5">
        <f t="shared" si="179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76"/>
        <v>41770.957638888889</v>
      </c>
      <c r="L2832" s="10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 s="5">
        <f t="shared" si="179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76"/>
        <v>42201.616550925923</v>
      </c>
      <c r="L2833" s="10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110.66666666666667</v>
      </c>
      <c r="R2833" s="5">
        <f t="shared" si="179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76"/>
        <v>41966.708333333336</v>
      </c>
      <c r="L2834" s="10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114.71959999999999</v>
      </c>
      <c r="R2834" s="5">
        <f t="shared" si="179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76"/>
        <v>42287.874999999993</v>
      </c>
      <c r="L2835" s="10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108.25925925925925</v>
      </c>
      <c r="R2835" s="5">
        <f t="shared" si="179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76"/>
        <v>42034.751504629625</v>
      </c>
      <c r="L2836" s="10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 s="5">
        <f t="shared" si="179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76"/>
        <v>42342.791666666664</v>
      </c>
      <c r="L2837" s="10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187.09899999999999</v>
      </c>
      <c r="R2837" s="5">
        <f t="shared" si="179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76"/>
        <v>42783.999305555553</v>
      </c>
      <c r="L2838" s="10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107.77777777777777</v>
      </c>
      <c r="R2838" s="5">
        <f t="shared" si="179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76"/>
        <v>42347.741712962961</v>
      </c>
      <c r="L2839" s="10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 s="5">
        <f t="shared" si="179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76"/>
        <v>41864.708333333328</v>
      </c>
      <c r="L2840" s="10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120.24999999999999</v>
      </c>
      <c r="R2840" s="5">
        <f t="shared" si="179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76"/>
        <v>41875.999305555553</v>
      </c>
      <c r="L2841" s="10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111.42857142857143</v>
      </c>
      <c r="R2841" s="5">
        <f t="shared" si="179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76"/>
        <v>42081.499999999993</v>
      </c>
      <c r="L2842" s="10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 s="5">
        <f t="shared" si="179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76"/>
        <v>42351.572881944441</v>
      </c>
      <c r="L2843" s="10">
        <f t="shared" si="177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</v>
      </c>
      <c r="R2843" s="5">
        <f t="shared" si="179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76"/>
        <v>41811.25</v>
      </c>
      <c r="L2844" s="10">
        <f t="shared" si="177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5" t="e">
        <f t="shared" si="179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76"/>
        <v>42533.958333333336</v>
      </c>
      <c r="L2845" s="10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5" t="e">
        <f t="shared" si="179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76"/>
        <v>42739.337731481479</v>
      </c>
      <c r="L2846" s="10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5.4545454545454541</v>
      </c>
      <c r="R2846" s="5">
        <f t="shared" si="179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76"/>
        <v>42162.808252314811</v>
      </c>
      <c r="L2847" s="10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31.546666666666667</v>
      </c>
      <c r="R2847" s="5">
        <f t="shared" si="179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76"/>
        <v>42153.483726851853</v>
      </c>
      <c r="L2848" s="10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5" t="e">
        <f t="shared" si="179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76"/>
        <v>42513.597974537035</v>
      </c>
      <c r="L2849" s="10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5" t="e">
        <f t="shared" si="179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76"/>
        <v>42153.440497685187</v>
      </c>
      <c r="L2850" s="10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</v>
      </c>
      <c r="R2850" s="5">
        <f t="shared" si="179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76"/>
        <v>42483.219907407409</v>
      </c>
      <c r="L2851" s="10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</v>
      </c>
      <c r="R2851" s="5">
        <f t="shared" si="179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76"/>
        <v>41887.798738425925</v>
      </c>
      <c r="L2852" s="10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3.8875000000000002</v>
      </c>
      <c r="R2852" s="5">
        <f t="shared" si="179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76"/>
        <v>42398.761805555558</v>
      </c>
      <c r="L2853" s="10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5" t="e">
        <f t="shared" si="179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76"/>
        <v>41810.836840277778</v>
      </c>
      <c r="L2854" s="10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</v>
      </c>
      <c r="R2854" s="5">
        <f t="shared" si="179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76"/>
        <v>41895.98260416666</v>
      </c>
      <c r="L2855" s="10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5" t="e">
        <f t="shared" si="179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76"/>
        <v>42131.508321759255</v>
      </c>
      <c r="L2856" s="10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41.699999999999996</v>
      </c>
      <c r="R2856" s="5">
        <f t="shared" si="179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76"/>
        <v>42398.773611111108</v>
      </c>
      <c r="L2857" s="10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 s="5">
        <f t="shared" si="179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76"/>
        <v>42224.69027777778</v>
      </c>
      <c r="L2858" s="10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4.8666666666666663</v>
      </c>
      <c r="R2858" s="5">
        <f t="shared" si="179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76"/>
        <v>42786.541666666664</v>
      </c>
      <c r="L2859" s="10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19.736842105263158</v>
      </c>
      <c r="R2859" s="5">
        <f t="shared" si="179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76"/>
        <v>41978.269444444442</v>
      </c>
      <c r="L2860" s="10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5" t="e">
        <f t="shared" si="179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76"/>
        <v>42293.153981481482</v>
      </c>
      <c r="L2861" s="10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</v>
      </c>
      <c r="R2861" s="5">
        <f t="shared" si="179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76"/>
        <v>42540.592314814807</v>
      </c>
      <c r="L2862" s="10">
        <f t="shared" si="177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 s="5">
        <f t="shared" si="179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76"/>
        <v>42271.3825</v>
      </c>
      <c r="L2863" s="10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32</v>
      </c>
      <c r="R2863" s="5">
        <f t="shared" si="179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76"/>
        <v>41814.581354166665</v>
      </c>
      <c r="L2864" s="10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0.43307086614173229</v>
      </c>
      <c r="R2864" s="5">
        <f t="shared" si="179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76"/>
        <v>41891.46670138889</v>
      </c>
      <c r="L2865" s="10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0.04</v>
      </c>
      <c r="R2865" s="5">
        <f t="shared" si="179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76"/>
        <v>42202.345833333333</v>
      </c>
      <c r="L2866" s="10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</v>
      </c>
      <c r="R2866" s="5">
        <f t="shared" si="179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76"/>
        <v>42009.905775462961</v>
      </c>
      <c r="L2867" s="10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5" t="e">
        <f t="shared" si="179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76"/>
        <v>42657.708333333336</v>
      </c>
      <c r="L2868" s="10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0.89999999999999991</v>
      </c>
      <c r="R2868" s="5">
        <f t="shared" si="179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76"/>
        <v>42554.958333333336</v>
      </c>
      <c r="L2869" s="10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 s="5">
        <f t="shared" si="179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76"/>
        <v>42648.618680555555</v>
      </c>
      <c r="L2870" s="10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42.011733333333332</v>
      </c>
      <c r="R2870" s="5">
        <f t="shared" si="179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76"/>
        <v>42570.385196759256</v>
      </c>
      <c r="L2871" s="10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0.88500000000000001</v>
      </c>
      <c r="R2871" s="5">
        <f t="shared" si="179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76"/>
        <v>41775.981076388889</v>
      </c>
      <c r="L2872" s="10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</v>
      </c>
      <c r="R2872" s="5">
        <f t="shared" si="179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76"/>
        <v>41994.530243055553</v>
      </c>
      <c r="L2873" s="10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4.67</v>
      </c>
      <c r="R2873" s="5">
        <f t="shared" si="179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76"/>
        <v>42174.907847222225</v>
      </c>
      <c r="L2874" s="10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5" t="e">
        <f t="shared" si="179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76"/>
        <v>42032.609155092585</v>
      </c>
      <c r="L2875" s="10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 s="5">
        <f t="shared" si="179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76"/>
        <v>42752.636412037034</v>
      </c>
      <c r="L2876" s="10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</v>
      </c>
      <c r="R2876" s="5">
        <f t="shared" si="179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76"/>
        <v>42494.920057870368</v>
      </c>
      <c r="L2877" s="10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3.4999999999999996E-2</v>
      </c>
      <c r="R2877" s="5">
        <f t="shared" si="179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76"/>
        <v>42201.535636574066</v>
      </c>
      <c r="L2878" s="10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5" t="e">
        <f t="shared" si="179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76"/>
        <v>42704.499999999993</v>
      </c>
      <c r="L2879" s="10">
        <f t="shared" si="177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10.833333333333334</v>
      </c>
      <c r="R2879" s="5">
        <f t="shared" si="179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76"/>
        <v>42188.407349537032</v>
      </c>
      <c r="L2880" s="10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</v>
      </c>
      <c r="R2880" s="5">
        <f t="shared" si="179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76"/>
        <v>42389.516909722217</v>
      </c>
      <c r="L2881" s="10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0.2589285714285714</v>
      </c>
      <c r="R2881" s="5">
        <f t="shared" si="179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ref="K2882:K2945" si="180">(((I2882/60)/60)/24)+DATE(1970,1,1)+(-5/24)</f>
        <v>42236.503472222219</v>
      </c>
      <c r="L2882" s="10">
        <f t="shared" ref="L2882:L2945" si="181">(((J2882/60)/60)/24)+DATE(1970,1,1)+(-5/24)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2">(E2882/D2882)*100</f>
        <v>23.333333333333332</v>
      </c>
      <c r="R2882" s="5">
        <f t="shared" ref="R2882:R2945" si="183">E2882/N2882</f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si="180"/>
        <v>41976.430972222217</v>
      </c>
      <c r="L2883" s="10">
        <f t="shared" si="181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2"/>
        <v>0</v>
      </c>
      <c r="R2883" s="5" t="e">
        <f t="shared" si="183"/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80"/>
        <v>42491.387939814813</v>
      </c>
      <c r="L2884" s="10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33.6</v>
      </c>
      <c r="R2884" s="5">
        <f t="shared" si="183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80"/>
        <v>42405.999305555553</v>
      </c>
      <c r="L2885" s="10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 s="5">
        <f t="shared" si="183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80"/>
        <v>41978.518923611111</v>
      </c>
      <c r="L2886" s="10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0.41111111111111115</v>
      </c>
      <c r="R2886" s="5">
        <f t="shared" si="183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80"/>
        <v>42076.82640046296</v>
      </c>
      <c r="L2887" s="10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32.5</v>
      </c>
      <c r="R2887" s="5">
        <f t="shared" si="183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80"/>
        <v>42265.957638888889</v>
      </c>
      <c r="L2888" s="10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</v>
      </c>
      <c r="R2888" s="5">
        <f t="shared" si="183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80"/>
        <v>42015.219027777777</v>
      </c>
      <c r="L2889" s="10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0.16666666666666669</v>
      </c>
      <c r="R2889" s="5">
        <f t="shared" si="183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80"/>
        <v>41929.999305555553</v>
      </c>
      <c r="L2890" s="10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5" t="e">
        <f t="shared" si="183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80"/>
        <v>41880.654918981476</v>
      </c>
      <c r="L2891" s="10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38.066666666666663</v>
      </c>
      <c r="R2891" s="5">
        <f t="shared" si="183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80"/>
        <v>41859.916666666664</v>
      </c>
      <c r="L2892" s="10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</v>
      </c>
      <c r="R2892" s="5">
        <f t="shared" si="183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80"/>
        <v>42475.633425925924</v>
      </c>
      <c r="L2893" s="10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</v>
      </c>
      <c r="R2893" s="5">
        <f t="shared" si="183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80"/>
        <v>41876.666666666664</v>
      </c>
      <c r="L2894" s="10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9.0909090909090917</v>
      </c>
      <c r="R2894" s="5">
        <f t="shared" si="183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80"/>
        <v>42012.874999999993</v>
      </c>
      <c r="L2895" s="10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</v>
      </c>
      <c r="R2895" s="5">
        <f t="shared" si="183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80"/>
        <v>42097.736284722218</v>
      </c>
      <c r="L2896" s="10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5" t="e">
        <f t="shared" si="183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80"/>
        <v>41812.666666666664</v>
      </c>
      <c r="L2897" s="10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4.5999999999999996</v>
      </c>
      <c r="R2897" s="5">
        <f t="shared" si="183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80"/>
        <v>42716.041666666664</v>
      </c>
      <c r="L2898" s="10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20.833333333333336</v>
      </c>
      <c r="R2898" s="5">
        <f t="shared" si="183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80"/>
        <v>42288.436863425923</v>
      </c>
      <c r="L2899" s="10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</v>
      </c>
      <c r="R2899" s="5">
        <f t="shared" si="183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80"/>
        <v>42308.456631944442</v>
      </c>
      <c r="L2900" s="10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4.2133333333333338</v>
      </c>
      <c r="R2900" s="5">
        <f t="shared" si="183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80"/>
        <v>42574.869884259257</v>
      </c>
      <c r="L2901" s="10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5" t="e">
        <f t="shared" si="183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80"/>
        <v>41860.025833333333</v>
      </c>
      <c r="L2902" s="10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61.909090909090914</v>
      </c>
      <c r="R2902" s="5">
        <f t="shared" si="183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80"/>
        <v>42042.696053240739</v>
      </c>
      <c r="L2903" s="10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</v>
      </c>
      <c r="R2903" s="5">
        <f t="shared" si="183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80"/>
        <v>42240.231435185182</v>
      </c>
      <c r="L2904" s="10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1.6666666666666666E-2</v>
      </c>
      <c r="R2904" s="5">
        <f t="shared" si="183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80"/>
        <v>42255.95854166666</v>
      </c>
      <c r="L2905" s="10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0.77999999999999992</v>
      </c>
      <c r="R2905" s="5">
        <f t="shared" si="183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80"/>
        <v>41952.291666666664</v>
      </c>
      <c r="L2906" s="10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</v>
      </c>
      <c r="R2906" s="5">
        <f t="shared" si="183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80"/>
        <v>42619.848530092589</v>
      </c>
      <c r="L2907" s="10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17.771428571428572</v>
      </c>
      <c r="R2907" s="5">
        <f t="shared" si="183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80"/>
        <v>42216.833333333336</v>
      </c>
      <c r="L2908" s="10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9.4166666666666661</v>
      </c>
      <c r="R2908" s="5">
        <f t="shared" si="183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80"/>
        <v>42504.669409722213</v>
      </c>
      <c r="L2909" s="10">
        <f t="shared" si="181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0.08</v>
      </c>
      <c r="R2909" s="5">
        <f t="shared" si="183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80"/>
        <v>42529.523368055547</v>
      </c>
      <c r="L2910" s="10">
        <f t="shared" si="181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</v>
      </c>
      <c r="R2910" s="5">
        <f t="shared" si="183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80"/>
        <v>41968.615277777775</v>
      </c>
      <c r="L2911" s="10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1.1111111111111112E-2</v>
      </c>
      <c r="R2911" s="5">
        <f t="shared" si="183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80"/>
        <v>42167.632951388885</v>
      </c>
      <c r="L2912" s="10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3.3333333333333335E-3</v>
      </c>
      <c r="R2912" s="5">
        <f t="shared" si="183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80"/>
        <v>42182.560486111113</v>
      </c>
      <c r="L2913" s="10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 s="5">
        <f t="shared" si="183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80"/>
        <v>42383.923310185179</v>
      </c>
      <c r="L2914" s="10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14.058171745152354</v>
      </c>
      <c r="R2914" s="5">
        <f t="shared" si="183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80"/>
        <v>41888.714571759258</v>
      </c>
      <c r="L2915" s="10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0.02</v>
      </c>
      <c r="R2915" s="5">
        <f t="shared" si="183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80"/>
        <v>42077.657337962963</v>
      </c>
      <c r="L2916" s="10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4.0000000000000001E-3</v>
      </c>
      <c r="R2916" s="5">
        <f t="shared" si="183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80"/>
        <v>42445.1480324074</v>
      </c>
      <c r="L2917" s="10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 s="5">
        <f t="shared" si="183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80"/>
        <v>41778.268391203703</v>
      </c>
      <c r="L2918" s="10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7.8378378378378386</v>
      </c>
      <c r="R2918" s="5">
        <f t="shared" si="183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80"/>
        <v>42263.026006944441</v>
      </c>
      <c r="L2919" s="10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 s="5">
        <f t="shared" si="183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80"/>
        <v>42306.421377314815</v>
      </c>
      <c r="L2920" s="10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 s="5">
        <f t="shared" si="183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80"/>
        <v>41856.411215277774</v>
      </c>
      <c r="L2921" s="10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</v>
      </c>
      <c r="R2921" s="5">
        <f t="shared" si="183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80"/>
        <v>42088.54247685185</v>
      </c>
      <c r="L2922" s="10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26.840000000000003</v>
      </c>
      <c r="R2922" s="5">
        <f t="shared" si="183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80"/>
        <v>41907.678287037037</v>
      </c>
      <c r="L2923" s="10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 s="5">
        <f t="shared" si="183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80"/>
        <v>42142.665821759256</v>
      </c>
      <c r="L2924" s="10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 s="5">
        <f t="shared" si="183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80"/>
        <v>42027.916666666664</v>
      </c>
      <c r="L2925" s="10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 s="5">
        <f t="shared" si="183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80"/>
        <v>42132.957638888889</v>
      </c>
      <c r="L2926" s="10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 s="5">
        <f t="shared" si="183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80"/>
        <v>41893.375787037032</v>
      </c>
      <c r="L2927" s="10">
        <f t="shared" si="181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102.44597777777777</v>
      </c>
      <c r="R2927" s="5">
        <f t="shared" si="183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80"/>
        <v>42058.557627314811</v>
      </c>
      <c r="L2928" s="10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 s="5">
        <f t="shared" si="183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80"/>
        <v>41835</v>
      </c>
      <c r="L2929" s="10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130.83333333333334</v>
      </c>
      <c r="R2929" s="5">
        <f t="shared" si="183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80"/>
        <v>42433.789884259262</v>
      </c>
      <c r="L2930" s="10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 s="5">
        <f t="shared" si="183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80"/>
        <v>41784.355995370366</v>
      </c>
      <c r="L2931" s="10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102.06937499999999</v>
      </c>
      <c r="R2931" s="5">
        <f t="shared" si="183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80"/>
        <v>42131.375740740739</v>
      </c>
      <c r="L2932" s="10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100.92000000000002</v>
      </c>
      <c r="R2932" s="5">
        <f t="shared" si="183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80"/>
        <v>41897.047222222223</v>
      </c>
      <c r="L2933" s="10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 s="5">
        <f t="shared" si="183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80"/>
        <v>42056.249999999993</v>
      </c>
      <c r="L2934" s="10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105.0967741935484</v>
      </c>
      <c r="R2934" s="5">
        <f t="shared" si="183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80"/>
        <v>42525.748298611106</v>
      </c>
      <c r="L2935" s="10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 s="5">
        <f t="shared" si="183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80"/>
        <v>41805.427824074075</v>
      </c>
      <c r="L2936" s="10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 s="5">
        <f t="shared" si="183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80"/>
        <v>42611.499999999993</v>
      </c>
      <c r="L2937" s="10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100.88571428571429</v>
      </c>
      <c r="R2937" s="5">
        <f t="shared" si="183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80"/>
        <v>41924.999305555553</v>
      </c>
      <c r="L2938" s="10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 s="5">
        <f t="shared" si="183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80"/>
        <v>41833.248993055553</v>
      </c>
      <c r="L2939" s="10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133.33333333333331</v>
      </c>
      <c r="R2939" s="5">
        <f t="shared" si="183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80"/>
        <v>42034.495532407404</v>
      </c>
      <c r="L2940" s="10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101.375</v>
      </c>
      <c r="R2940" s="5">
        <f t="shared" si="183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80"/>
        <v>41878.833333333328</v>
      </c>
      <c r="L2941" s="10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102.875</v>
      </c>
      <c r="R2941" s="5">
        <f t="shared" si="183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80"/>
        <v>42022.565023148149</v>
      </c>
      <c r="L2942" s="10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107.24000000000001</v>
      </c>
      <c r="R2942" s="5">
        <f t="shared" si="183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80"/>
        <v>42064.751793981479</v>
      </c>
      <c r="L2943" s="10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4.0000000000000001E-3</v>
      </c>
      <c r="R2943" s="5">
        <f t="shared" si="183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80"/>
        <v>42354.637499999997</v>
      </c>
      <c r="L2944" s="10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20.424999999999997</v>
      </c>
      <c r="R2944" s="5">
        <f t="shared" si="183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80"/>
        <v>42106.921064814807</v>
      </c>
      <c r="L2945" s="10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5" t="e">
        <f t="shared" si="183"/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ref="K2946:K3009" si="184">(((I2946/60)/60)/24)+DATE(1970,1,1)+(-5/24)</f>
        <v>42162.705995370365</v>
      </c>
      <c r="L2946" s="10">
        <f t="shared" ref="L2946:L3009" si="185">(((J2946/60)/60)/24)+DATE(1970,1,1)+(-5/24)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6">(E2946/D2946)*100</f>
        <v>1</v>
      </c>
      <c r="R2946" s="5">
        <f t="shared" ref="R2946:R3009" si="187">E2946/N2946</f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si="184"/>
        <v>42147.931250000001</v>
      </c>
      <c r="L2947" s="10">
        <f t="shared" si="185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6"/>
        <v>0</v>
      </c>
      <c r="R2947" s="5" t="e">
        <f t="shared" si="187"/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84"/>
        <v>42597.322824074072</v>
      </c>
      <c r="L2948" s="10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</v>
      </c>
      <c r="R2948" s="5">
        <f t="shared" si="187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84"/>
        <v>42698.507638888892</v>
      </c>
      <c r="L2949" s="10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4.2880000000000003</v>
      </c>
      <c r="R2949" s="5">
        <f t="shared" si="187"/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84"/>
        <v>42157.440891203696</v>
      </c>
      <c r="L2950" s="10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4.8000000000000004E-3</v>
      </c>
      <c r="R2950" s="5">
        <f t="shared" si="187"/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84"/>
        <v>42327.656446759262</v>
      </c>
      <c r="L2951" s="10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</v>
      </c>
      <c r="R2951" s="5">
        <f t="shared" si="187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84"/>
        <v>42392.156851851854</v>
      </c>
      <c r="L2952" s="10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5" t="e">
        <f t="shared" si="187"/>
        <v>#DIV/0!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84"/>
        <v>41917.594594907401</v>
      </c>
      <c r="L2953" s="10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2.1919999999999997</v>
      </c>
      <c r="R2953" s="5">
        <f t="shared" si="187"/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84"/>
        <v>42659.958333333336</v>
      </c>
      <c r="L2954" s="10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8.0250000000000004</v>
      </c>
      <c r="R2954" s="5">
        <f t="shared" si="187"/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84"/>
        <v>42285.583576388883</v>
      </c>
      <c r="L2955" s="10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0.15125</v>
      </c>
      <c r="R2955" s="5">
        <f t="shared" si="187"/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84"/>
        <v>42810.333368055559</v>
      </c>
      <c r="L2956" s="10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5" t="e">
        <f t="shared" si="187"/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84"/>
        <v>42171.532974537033</v>
      </c>
      <c r="L2957" s="10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59.583333333333336</v>
      </c>
      <c r="R2957" s="5">
        <f t="shared" si="187"/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84"/>
        <v>42494.750578703701</v>
      </c>
      <c r="L2958" s="10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16.734177215189874</v>
      </c>
      <c r="R2958" s="5">
        <f t="shared" si="187"/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84"/>
        <v>42090.761249999996</v>
      </c>
      <c r="L2959" s="10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1.8666666666666669</v>
      </c>
      <c r="R2959" s="5">
        <f t="shared" si="187"/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84"/>
        <v>42498.529131944444</v>
      </c>
      <c r="L2960" s="10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5" t="e">
        <f t="shared" si="187"/>
        <v>#DIV/0!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84"/>
        <v>42527.800057870372</v>
      </c>
      <c r="L2961" s="10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5" t="e">
        <f t="shared" si="187"/>
        <v>#DIV/0!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84"/>
        <v>41893.54887731481</v>
      </c>
      <c r="L2962" s="10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5" t="e">
        <f t="shared" si="187"/>
        <v>#DIV/0!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84"/>
        <v>42088.958333333336</v>
      </c>
      <c r="L2963" s="10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 s="5">
        <f t="shared" si="187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84"/>
        <v>42064.082638888889</v>
      </c>
      <c r="L2964" s="10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 s="5">
        <f t="shared" si="187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84"/>
        <v>42187.26185185185</v>
      </c>
      <c r="L2965" s="10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 s="5">
        <f t="shared" si="187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84"/>
        <v>41857.688888888886</v>
      </c>
      <c r="L2966" s="10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100.71379999999999</v>
      </c>
      <c r="R2966" s="5">
        <f t="shared" si="187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84"/>
        <v>42192.521215277775</v>
      </c>
      <c r="L2967" s="10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109.00000000000001</v>
      </c>
      <c r="R2967" s="5">
        <f t="shared" si="187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84"/>
        <v>42263.530231481483</v>
      </c>
      <c r="L2968" s="10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113.63000000000001</v>
      </c>
      <c r="R2968" s="5">
        <f t="shared" si="187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84"/>
        <v>42071.947824074072</v>
      </c>
      <c r="L2969" s="10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 s="5">
        <f t="shared" si="187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84"/>
        <v>42598.957638888889</v>
      </c>
      <c r="L2970" s="10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 s="5">
        <f t="shared" si="187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84"/>
        <v>42127.743750000001</v>
      </c>
      <c r="L2971" s="10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 s="5">
        <f t="shared" si="187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84"/>
        <v>41838.461238425924</v>
      </c>
      <c r="L2972" s="10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 s="5">
        <f t="shared" si="187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84"/>
        <v>41882.449976851851</v>
      </c>
      <c r="L2973" s="10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100.15624999999999</v>
      </c>
      <c r="R2973" s="5">
        <f t="shared" si="187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84"/>
        <v>42708.833333333336</v>
      </c>
      <c r="L2974" s="10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105.35000000000001</v>
      </c>
      <c r="R2974" s="5">
        <f t="shared" si="187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84"/>
        <v>42369.958333333336</v>
      </c>
      <c r="L2975" s="10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 s="5">
        <f t="shared" si="187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84"/>
        <v>41907.857638888883</v>
      </c>
      <c r="L2976" s="10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 s="5">
        <f t="shared" si="187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84"/>
        <v>41969.916666666664</v>
      </c>
      <c r="L2977" s="10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100.125</v>
      </c>
      <c r="R2977" s="5">
        <f t="shared" si="187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84"/>
        <v>42442.291666666664</v>
      </c>
      <c r="L2978" s="10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171.42857142857142</v>
      </c>
      <c r="R2978" s="5">
        <f t="shared" si="187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84"/>
        <v>42085.884722222218</v>
      </c>
      <c r="L2979" s="10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113.56666666666666</v>
      </c>
      <c r="R2979" s="5">
        <f t="shared" si="187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84"/>
        <v>41932.040972222218</v>
      </c>
      <c r="L2980" s="10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129.46666666666667</v>
      </c>
      <c r="R2980" s="5">
        <f t="shared" si="187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84"/>
        <v>42010.041666666664</v>
      </c>
      <c r="L2981" s="10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 s="5">
        <f t="shared" si="187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84"/>
        <v>42239.874999999993</v>
      </c>
      <c r="L2982" s="10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109.16666666666666</v>
      </c>
      <c r="R2982" s="5">
        <f t="shared" si="187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84"/>
        <v>42270.351342592585</v>
      </c>
      <c r="L2983" s="10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128.92500000000001</v>
      </c>
      <c r="R2983" s="5">
        <f t="shared" si="187"/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84"/>
        <v>42411.478506944441</v>
      </c>
      <c r="L2984" s="10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 s="5">
        <f t="shared" si="187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84"/>
        <v>41954.465694444443</v>
      </c>
      <c r="L2985" s="10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146.53957758620692</v>
      </c>
      <c r="R2985" s="5">
        <f t="shared" si="187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84"/>
        <v>42606.070381944439</v>
      </c>
      <c r="L2986" s="10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100.352</v>
      </c>
      <c r="R2986" s="5">
        <f t="shared" si="187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84"/>
        <v>42673.958333333336</v>
      </c>
      <c r="L2987" s="10">
        <f t="shared" si="185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121.64999999999999</v>
      </c>
      <c r="R2987" s="5">
        <f t="shared" si="187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84"/>
        <v>42491.250069444439</v>
      </c>
      <c r="L2988" s="10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 s="5">
        <f t="shared" si="187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84"/>
        <v>42655.791666666664</v>
      </c>
      <c r="L2989" s="10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110.4008</v>
      </c>
      <c r="R2989" s="5">
        <f t="shared" si="187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84"/>
        <v>42541.153715277782</v>
      </c>
      <c r="L2990" s="10">
        <f t="shared" si="185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 s="5">
        <f t="shared" si="187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84"/>
        <v>42358.999305555553</v>
      </c>
      <c r="L2991" s="10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176.535</v>
      </c>
      <c r="R2991" s="5">
        <f t="shared" si="187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84"/>
        <v>42376.365972222215</v>
      </c>
      <c r="L2992" s="10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 s="5">
        <f t="shared" si="187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84"/>
        <v>42762.628819444442</v>
      </c>
      <c r="L2993" s="10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103.29411764705883</v>
      </c>
      <c r="R2993" s="5">
        <f t="shared" si="187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84"/>
        <v>42652.559143518512</v>
      </c>
      <c r="L2994" s="10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 s="5">
        <f t="shared" si="187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84"/>
        <v>42420.63040509259</v>
      </c>
      <c r="L2995" s="10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100.29999999999998</v>
      </c>
      <c r="R2995" s="5">
        <f t="shared" si="187"/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84"/>
        <v>41915.270509259259</v>
      </c>
      <c r="L2996" s="10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457.74666666666673</v>
      </c>
      <c r="R2996" s="5">
        <f t="shared" si="187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84"/>
        <v>42754.456840277773</v>
      </c>
      <c r="L2997" s="10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104.96000000000001</v>
      </c>
      <c r="R2997" s="5">
        <f t="shared" si="187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84"/>
        <v>42150.70416666667</v>
      </c>
      <c r="L2998" s="10">
        <f t="shared" si="185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171.94285714285715</v>
      </c>
      <c r="R2998" s="5">
        <f t="shared" si="187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84"/>
        <v>42792.999305555553</v>
      </c>
      <c r="L2999" s="10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103.73000000000002</v>
      </c>
      <c r="R2999" s="5">
        <f t="shared" si="187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84"/>
        <v>41805.975694444445</v>
      </c>
      <c r="L3000" s="10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103.029</v>
      </c>
      <c r="R3000" s="5">
        <f t="shared" si="187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84"/>
        <v>42794.874999999993</v>
      </c>
      <c r="L3001" s="10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118.88888888888889</v>
      </c>
      <c r="R3001" s="5">
        <f t="shared" si="187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84"/>
        <v>42766.541666666664</v>
      </c>
      <c r="L3002" s="10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 s="5">
        <f t="shared" si="187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84"/>
        <v>42564.687291666669</v>
      </c>
      <c r="L3003" s="10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318.69988910451895</v>
      </c>
      <c r="R3003" s="5">
        <f t="shared" si="187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84"/>
        <v>41269.627916666665</v>
      </c>
      <c r="L3004" s="10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108.50614285714286</v>
      </c>
      <c r="R3004" s="5">
        <f t="shared" si="187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84"/>
        <v>42430.040972222218</v>
      </c>
      <c r="L3005" s="10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101.16666666666667</v>
      </c>
      <c r="R3005" s="5">
        <f t="shared" si="187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84"/>
        <v>41958.714398148142</v>
      </c>
      <c r="L3006" s="10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112.815</v>
      </c>
      <c r="R3006" s="5">
        <f t="shared" si="187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84"/>
        <v>41918.466493055552</v>
      </c>
      <c r="L3007" s="10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120.49622641509434</v>
      </c>
      <c r="R3007" s="5">
        <f t="shared" si="187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84"/>
        <v>41987.548506944448</v>
      </c>
      <c r="L3008" s="10">
        <f t="shared" si="185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107.74999999999999</v>
      </c>
      <c r="R3008" s="5">
        <f t="shared" si="187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84"/>
        <v>42119.007905092592</v>
      </c>
      <c r="L3009" s="10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 s="5">
        <f t="shared" si="187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ref="K3010:K3073" si="188">(((I3010/60)/60)/24)+DATE(1970,1,1)+(-5/24)</f>
        <v>42390.003692129627</v>
      </c>
      <c r="L3010" s="10">
        <f t="shared" ref="L3010:L3073" si="189">(((J3010/60)/60)/24)+DATE(1970,1,1)+(-5/24)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90">(E3010/D3010)*100</f>
        <v>101.16666666666667</v>
      </c>
      <c r="R3010" s="5">
        <f t="shared" ref="R3010:R3073" si="191">E3010/N3010</f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si="188"/>
        <v>41969.403240740743</v>
      </c>
      <c r="L3011" s="10">
        <f t="shared" si="189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90"/>
        <v>119.756</v>
      </c>
      <c r="R3011" s="5">
        <f t="shared" si="191"/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88"/>
        <v>42056.624062499999</v>
      </c>
      <c r="L3012" s="10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 s="5">
        <f t="shared" si="191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88"/>
        <v>42361.749305555553</v>
      </c>
      <c r="L3013" s="10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123.66666666666666</v>
      </c>
      <c r="R3013" s="5">
        <f t="shared" si="191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88"/>
        <v>42045.494560185187</v>
      </c>
      <c r="L3014" s="10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117.12499999999999</v>
      </c>
      <c r="R3014" s="5">
        <f t="shared" si="191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88"/>
        <v>42176.627881944441</v>
      </c>
      <c r="L3015" s="10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156.96</v>
      </c>
      <c r="R3015" s="5">
        <f t="shared" si="191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88"/>
        <v>41948</v>
      </c>
      <c r="L3016" s="10">
        <f t="shared" si="189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113.104</v>
      </c>
      <c r="R3016" s="5">
        <f t="shared" si="191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88"/>
        <v>41800.958333333328</v>
      </c>
      <c r="L3017" s="10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103.17647058823529</v>
      </c>
      <c r="R3017" s="5">
        <f t="shared" si="191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88"/>
        <v>41838.339722222219</v>
      </c>
      <c r="L3018" s="10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102.61176470588236</v>
      </c>
      <c r="R3018" s="5">
        <f t="shared" si="191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88"/>
        <v>41871.641701388886</v>
      </c>
      <c r="L3019" s="10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105.84090909090908</v>
      </c>
      <c r="R3019" s="5">
        <f t="shared" si="191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88"/>
        <v>42205.708333333336</v>
      </c>
      <c r="L3020" s="10">
        <f t="shared" si="189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100.71428571428571</v>
      </c>
      <c r="R3020" s="5">
        <f t="shared" si="191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88"/>
        <v>41785.916666666664</v>
      </c>
      <c r="L3021" s="10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121.23333333333332</v>
      </c>
      <c r="R3021" s="5">
        <f t="shared" si="191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88"/>
        <v>42230.638113425921</v>
      </c>
      <c r="L3022" s="10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100.57142857142858</v>
      </c>
      <c r="R3022" s="5">
        <f t="shared" si="191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88"/>
        <v>42696.040972222218</v>
      </c>
      <c r="L3023" s="10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116.02222222222223</v>
      </c>
      <c r="R3023" s="5">
        <f t="shared" si="191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88"/>
        <v>42609.745474537034</v>
      </c>
      <c r="L3024" s="10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 s="5">
        <f t="shared" si="191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88"/>
        <v>42166.46743055556</v>
      </c>
      <c r="L3025" s="10">
        <f t="shared" si="189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 s="5">
        <f t="shared" si="191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88"/>
        <v>41188.785590277774</v>
      </c>
      <c r="L3026" s="10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 s="5">
        <f t="shared" si="191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88"/>
        <v>41789.458333333328</v>
      </c>
      <c r="L3027" s="10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 s="5">
        <f t="shared" si="191"/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88"/>
        <v>42797.251064814809</v>
      </c>
      <c r="L3028" s="10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143.33333333333334</v>
      </c>
      <c r="R3028" s="5">
        <f t="shared" si="191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88"/>
        <v>42083.454293981478</v>
      </c>
      <c r="L3029" s="10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 s="5">
        <f t="shared" si="191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88"/>
        <v>42597.055844907409</v>
      </c>
      <c r="L3030" s="10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168.01999999999998</v>
      </c>
      <c r="R3030" s="5">
        <f t="shared" si="191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88"/>
        <v>41960.982638888883</v>
      </c>
      <c r="L3031" s="10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109.67666666666666</v>
      </c>
      <c r="R3031" s="5">
        <f t="shared" si="191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88"/>
        <v>42263.5390162037</v>
      </c>
      <c r="L3032" s="10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106.6857142857143</v>
      </c>
      <c r="R3032" s="5">
        <f t="shared" si="191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88"/>
        <v>42657.674155092587</v>
      </c>
      <c r="L3033" s="10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 s="5">
        <f t="shared" si="191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88"/>
        <v>42257.836331018516</v>
      </c>
      <c r="L3034" s="10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 s="5">
        <f t="shared" si="191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88"/>
        <v>42599.901909722219</v>
      </c>
      <c r="L3035" s="10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146.53333333333333</v>
      </c>
      <c r="R3035" s="5">
        <f t="shared" si="191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88"/>
        <v>42674.957638888889</v>
      </c>
      <c r="L3036" s="10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112.53599999999999</v>
      </c>
      <c r="R3036" s="5">
        <f t="shared" si="191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88"/>
        <v>41398.351956018516</v>
      </c>
      <c r="L3037" s="10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108.78684000000001</v>
      </c>
      <c r="R3037" s="5">
        <f t="shared" si="191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88"/>
        <v>41502.290972222218</v>
      </c>
      <c r="L3038" s="10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126.732</v>
      </c>
      <c r="R3038" s="5">
        <f t="shared" si="191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88"/>
        <v>40452.999305555553</v>
      </c>
      <c r="L3039" s="10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213.20000000000002</v>
      </c>
      <c r="R3039" s="5">
        <f t="shared" si="191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88"/>
        <v>42433.043946759259</v>
      </c>
      <c r="L3040" s="10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100.49999999999999</v>
      </c>
      <c r="R3040" s="5">
        <f t="shared" si="191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88"/>
        <v>41637.124305555553</v>
      </c>
      <c r="L3041" s="10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108.71389999999998</v>
      </c>
      <c r="R3041" s="5">
        <f t="shared" si="191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88"/>
        <v>42181.749999999993</v>
      </c>
      <c r="L3042" s="10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 s="5">
        <f t="shared" si="191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88"/>
        <v>42389.660277777781</v>
      </c>
      <c r="L3043" s="10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110.48192771084338</v>
      </c>
      <c r="R3043" s="5">
        <f t="shared" si="191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88"/>
        <v>42283.479710648149</v>
      </c>
      <c r="L3044" s="10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 s="5">
        <f t="shared" si="191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88"/>
        <v>42109.909722222219</v>
      </c>
      <c r="L3045" s="10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110.00666666666667</v>
      </c>
      <c r="R3045" s="5">
        <f t="shared" si="191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88"/>
        <v>42402.518495370365</v>
      </c>
      <c r="L3046" s="10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109.34166666666667</v>
      </c>
      <c r="R3046" s="5">
        <f t="shared" si="191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88"/>
        <v>41872.947395833333</v>
      </c>
      <c r="L3047" s="10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132.70650000000001</v>
      </c>
      <c r="R3047" s="5">
        <f t="shared" si="191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88"/>
        <v>41891.994444444441</v>
      </c>
      <c r="L3048" s="10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190.84810126582278</v>
      </c>
      <c r="R3048" s="5">
        <f t="shared" si="191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88"/>
        <v>42487.344444444439</v>
      </c>
      <c r="L3049" s="10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 s="5">
        <f t="shared" si="191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88"/>
        <v>42004.681944444441</v>
      </c>
      <c r="L3050" s="10">
        <f t="shared" si="189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 s="5">
        <f t="shared" si="191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88"/>
        <v>42168.806192129625</v>
      </c>
      <c r="L3051" s="10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106.66666666666667</v>
      </c>
      <c r="R3051" s="5">
        <f t="shared" si="191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88"/>
        <v>42494.960185185184</v>
      </c>
      <c r="L3052" s="10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 s="5">
        <f t="shared" si="191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88"/>
        <v>42774.207696759251</v>
      </c>
      <c r="L3053" s="10">
        <f t="shared" si="189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23.62857142857143</v>
      </c>
      <c r="R3053" s="5">
        <f t="shared" si="191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88"/>
        <v>42152.457638888889</v>
      </c>
      <c r="L3054" s="10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0.15</v>
      </c>
      <c r="R3054" s="5">
        <f t="shared" si="191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88"/>
        <v>41913.957638888889</v>
      </c>
      <c r="L3055" s="10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</v>
      </c>
      <c r="R3055" s="5">
        <f t="shared" si="191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88"/>
        <v>42064.836111111108</v>
      </c>
      <c r="L3056" s="10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5" t="e">
        <f t="shared" si="191"/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88"/>
        <v>42013.749884259254</v>
      </c>
      <c r="L3057" s="10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5.0000000000000001E-3</v>
      </c>
      <c r="R3057" s="5">
        <f t="shared" si="191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88"/>
        <v>41911.428055555552</v>
      </c>
      <c r="L3058" s="10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5" t="e">
        <f t="shared" si="191"/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88"/>
        <v>42463.400590277779</v>
      </c>
      <c r="L3059" s="10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5" t="e">
        <f t="shared" si="191"/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88"/>
        <v>42510.165972222218</v>
      </c>
      <c r="L3060" s="10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1.6666666666666666E-2</v>
      </c>
      <c r="R3060" s="5">
        <f t="shared" si="191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88"/>
        <v>41859.727384259255</v>
      </c>
      <c r="L3061" s="10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3.0066666666666664</v>
      </c>
      <c r="R3061" s="5">
        <f t="shared" si="191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88"/>
        <v>42275.066365740735</v>
      </c>
      <c r="L3062" s="10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0.15227272727272728</v>
      </c>
      <c r="R3062" s="5">
        <f t="shared" si="191"/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88"/>
        <v>41864.575787037036</v>
      </c>
      <c r="L3063" s="10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5" t="e">
        <f t="shared" si="191"/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88"/>
        <v>42277.541666666664</v>
      </c>
      <c r="L3064" s="10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 s="5">
        <f t="shared" si="191"/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88"/>
        <v>42665.714560185181</v>
      </c>
      <c r="L3065" s="10">
        <f t="shared" si="189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19.566666666666666</v>
      </c>
      <c r="R3065" s="5">
        <f t="shared" si="191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88"/>
        <v>42330.082638888889</v>
      </c>
      <c r="L3066" s="10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11.294666666666666</v>
      </c>
      <c r="R3066" s="5">
        <f t="shared" si="191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88"/>
        <v>41849.846898148149</v>
      </c>
      <c r="L3067" s="10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0.04</v>
      </c>
      <c r="R3067" s="5">
        <f t="shared" si="191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88"/>
        <v>42561.020104166666</v>
      </c>
      <c r="L3068" s="10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11.985714285714286</v>
      </c>
      <c r="R3068" s="5">
        <f t="shared" si="191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88"/>
        <v>42256.730081018519</v>
      </c>
      <c r="L3069" s="10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</v>
      </c>
      <c r="R3069" s="5">
        <f t="shared" si="191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88"/>
        <v>42293.483240740738</v>
      </c>
      <c r="L3070" s="10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6.9999999999999993E-2</v>
      </c>
      <c r="R3070" s="5">
        <f t="shared" si="191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88"/>
        <v>41987.625393518516</v>
      </c>
      <c r="L3071" s="10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14.099999999999998</v>
      </c>
      <c r="R3071" s="5">
        <f t="shared" si="191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88"/>
        <v>42711.525104166663</v>
      </c>
      <c r="L3072" s="10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3.34</v>
      </c>
      <c r="R3072" s="5">
        <f t="shared" si="191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88"/>
        <v>42115.040972222218</v>
      </c>
      <c r="L3073" s="10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59.774999999999999</v>
      </c>
      <c r="R3073" s="5">
        <f t="shared" si="191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ref="K3074:K3137" si="192">(((I3074/60)/60)/24)+DATE(1970,1,1)+(-5/24)</f>
        <v>42672.865277777775</v>
      </c>
      <c r="L3074" s="10">
        <f t="shared" ref="L3074:L3137" si="193">(((J3074/60)/60)/24)+DATE(1970,1,1)+(-5/24)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4">(E3074/D3074)*100</f>
        <v>1.6666666666666666E-2</v>
      </c>
      <c r="R3074" s="5">
        <f t="shared" ref="R3074:R3137" si="195">E3074/N3074</f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si="192"/>
        <v>42169.59652777778</v>
      </c>
      <c r="L3075" s="10">
        <f t="shared" si="193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4"/>
        <v>2.3035714285714284E-2</v>
      </c>
      <c r="R3075" s="5">
        <f t="shared" si="195"/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92"/>
        <v>42439.362951388881</v>
      </c>
      <c r="L3076" s="10">
        <f t="shared" si="193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8.8000000000000009E-2</v>
      </c>
      <c r="R3076" s="5">
        <f t="shared" si="195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92"/>
        <v>42600.893981481473</v>
      </c>
      <c r="L3077" s="10">
        <f t="shared" si="193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</v>
      </c>
      <c r="R3077" s="5">
        <f t="shared" si="195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92"/>
        <v>42286.443553240737</v>
      </c>
      <c r="L3078" s="10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15.06</v>
      </c>
      <c r="R3078" s="5">
        <f t="shared" si="195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92"/>
        <v>42796.74858796296</v>
      </c>
      <c r="L3079" s="10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0.47727272727272729</v>
      </c>
      <c r="R3079" s="5">
        <f t="shared" si="195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92"/>
        <v>42060.930497685178</v>
      </c>
      <c r="L3080" s="10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0.11833333333333333</v>
      </c>
      <c r="R3080" s="5">
        <f t="shared" si="195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92"/>
        <v>42085.463368055549</v>
      </c>
      <c r="L3081" s="10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0.8417399858735245</v>
      </c>
      <c r="R3081" s="5">
        <f t="shared" si="195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92"/>
        <v>41999.861620370364</v>
      </c>
      <c r="L3082" s="10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1.8799999999999997E-2</v>
      </c>
      <c r="R3082" s="5">
        <f t="shared" si="195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92"/>
        <v>42266.973275462959</v>
      </c>
      <c r="L3083" s="10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0.21029999999999999</v>
      </c>
      <c r="R3083" s="5">
        <f t="shared" si="195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92"/>
        <v>42323.756319444445</v>
      </c>
      <c r="L3084" s="10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5" t="e">
        <f t="shared" si="195"/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92"/>
        <v>41883</v>
      </c>
      <c r="L3085" s="10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0.27999999999999997</v>
      </c>
      <c r="R3085" s="5">
        <f t="shared" si="195"/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92"/>
        <v>42129.574999999997</v>
      </c>
      <c r="L3086" s="10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11.57920670115792</v>
      </c>
      <c r="R3086" s="5">
        <f t="shared" si="195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92"/>
        <v>42276.675451388881</v>
      </c>
      <c r="L3087" s="10">
        <f t="shared" si="193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</v>
      </c>
      <c r="R3087" s="5">
        <f t="shared" si="195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92"/>
        <v>42233.462488425925</v>
      </c>
      <c r="L3088" s="10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0.25</v>
      </c>
      <c r="R3088" s="5">
        <f t="shared" si="195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92"/>
        <v>42724.983680555553</v>
      </c>
      <c r="L3089" s="10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0.625</v>
      </c>
      <c r="R3089" s="5">
        <f t="shared" si="195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92"/>
        <v>42012.361805555549</v>
      </c>
      <c r="L3090" s="10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0.19384615384615383</v>
      </c>
      <c r="R3090" s="5">
        <f t="shared" si="195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92"/>
        <v>42559.874305555553</v>
      </c>
      <c r="L3091" s="10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23.416</v>
      </c>
      <c r="R3091" s="5">
        <f t="shared" si="195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92"/>
        <v>42125.568807870368</v>
      </c>
      <c r="L3092" s="10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5.0808888888888886</v>
      </c>
      <c r="R3092" s="5">
        <f t="shared" si="195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92"/>
        <v>42596.740081018514</v>
      </c>
      <c r="L3093" s="10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15.920000000000002</v>
      </c>
      <c r="R3093" s="5">
        <f t="shared" si="195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92"/>
        <v>42292.708333333336</v>
      </c>
      <c r="L3094" s="10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1.1831900000000002</v>
      </c>
      <c r="R3094" s="5">
        <f t="shared" si="195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92"/>
        <v>41790.957638888889</v>
      </c>
      <c r="L3095" s="10">
        <f t="shared" si="193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</v>
      </c>
      <c r="R3095" s="5">
        <f t="shared" si="195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92"/>
        <v>42267.587453703702</v>
      </c>
      <c r="L3096" s="10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2.5000000000000001E-2</v>
      </c>
      <c r="R3096" s="5">
        <f t="shared" si="195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92"/>
        <v>42582.81689814815</v>
      </c>
      <c r="L3097" s="10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0.33512064343163539</v>
      </c>
      <c r="R3097" s="5">
        <f t="shared" si="195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92"/>
        <v>42144.617199074077</v>
      </c>
      <c r="L3098" s="10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</v>
      </c>
      <c r="R3098" s="5">
        <f t="shared" si="195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92"/>
        <v>42650.374999999993</v>
      </c>
      <c r="L3099" s="10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17.150000000000002</v>
      </c>
      <c r="R3099" s="5">
        <f t="shared" si="195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92"/>
        <v>42407.803472222215</v>
      </c>
      <c r="L3100" s="10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3.6080041046690612</v>
      </c>
      <c r="R3100" s="5">
        <f t="shared" si="195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92"/>
        <v>42411.981377314813</v>
      </c>
      <c r="L3101" s="10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13.900000000000002</v>
      </c>
      <c r="R3101" s="5">
        <f t="shared" si="195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92"/>
        <v>41932.4140625</v>
      </c>
      <c r="L3102" s="10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15.225</v>
      </c>
      <c r="R3102" s="5">
        <f t="shared" si="195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92"/>
        <v>42201.12222222222</v>
      </c>
      <c r="L3103" s="10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 s="5">
        <f t="shared" si="195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92"/>
        <v>42605.132152777776</v>
      </c>
      <c r="L3104" s="10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39.112499999999997</v>
      </c>
      <c r="R3104" s="5">
        <f t="shared" si="195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92"/>
        <v>42166.94798611111</v>
      </c>
      <c r="L3105" s="10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0.26829268292682928</v>
      </c>
      <c r="R3105" s="5">
        <f t="shared" si="195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92"/>
        <v>42037.874999999993</v>
      </c>
      <c r="L3106" s="10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29.625</v>
      </c>
      <c r="R3106" s="5">
        <f t="shared" si="195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92"/>
        <v>41931</v>
      </c>
      <c r="L3107" s="10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42.360992301112063</v>
      </c>
      <c r="R3107" s="5">
        <f t="shared" si="195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92"/>
        <v>42263.708333333336</v>
      </c>
      <c r="L3108" s="10">
        <f t="shared" si="193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4.1000000000000005</v>
      </c>
      <c r="R3108" s="5">
        <f t="shared" si="195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92"/>
        <v>42135.605914351843</v>
      </c>
      <c r="L3109" s="10">
        <f t="shared" si="193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19.762499999999999</v>
      </c>
      <c r="R3109" s="5">
        <f t="shared" si="195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92"/>
        <v>42122.430486111109</v>
      </c>
      <c r="L3110" s="10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5.1999999999999998E-2</v>
      </c>
      <c r="R3110" s="5">
        <f t="shared" si="195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92"/>
        <v>41878.916782407403</v>
      </c>
      <c r="L3111" s="10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25.030188679245285</v>
      </c>
      <c r="R3111" s="5">
        <f t="shared" si="195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92"/>
        <v>42784.823136574072</v>
      </c>
      <c r="L3112" s="10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0.04</v>
      </c>
      <c r="R3112" s="5">
        <f t="shared" si="195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92"/>
        <v>41916.38680555555</v>
      </c>
      <c r="L3113" s="10">
        <f t="shared" si="193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26.640000000000004</v>
      </c>
      <c r="R3113" s="5">
        <f t="shared" si="195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92"/>
        <v>42674.913587962961</v>
      </c>
      <c r="L3114" s="10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4.7363636363636363</v>
      </c>
      <c r="R3114" s="5">
        <f t="shared" si="195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92"/>
        <v>42111.522939814815</v>
      </c>
      <c r="L3115" s="10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4.2435339894712749</v>
      </c>
      <c r="R3115" s="5">
        <f t="shared" si="195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92"/>
        <v>41903.42418981481</v>
      </c>
      <c r="L3116" s="10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5" t="e">
        <f t="shared" si="195"/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92"/>
        <v>42526.238738425927</v>
      </c>
      <c r="L3117" s="10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</v>
      </c>
      <c r="R3117" s="5">
        <f t="shared" si="195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92"/>
        <v>42095.30700231481</v>
      </c>
      <c r="L3118" s="10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57.333333333333336</v>
      </c>
      <c r="R3118" s="5">
        <f t="shared" si="195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92"/>
        <v>42517.341666666667</v>
      </c>
      <c r="L3119" s="10">
        <f t="shared" si="193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</v>
      </c>
      <c r="R3119" s="5">
        <f t="shared" si="195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92"/>
        <v>42553.441238425927</v>
      </c>
      <c r="L3120" s="10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0.31</v>
      </c>
      <c r="R3120" s="5">
        <f t="shared" si="195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92"/>
        <v>42089.795509259253</v>
      </c>
      <c r="L3121" s="10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0.05</v>
      </c>
      <c r="R3121" s="5">
        <f t="shared" si="195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92"/>
        <v>42495.692083333335</v>
      </c>
      <c r="L3122" s="10">
        <f t="shared" si="193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9.8461538461538465E-3</v>
      </c>
      <c r="R3122" s="5">
        <f t="shared" si="195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92"/>
        <v>41908.471469907403</v>
      </c>
      <c r="L3123" s="10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0.66666666666666674</v>
      </c>
      <c r="R3123" s="5">
        <f t="shared" si="195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92"/>
        <v>42683.765416666669</v>
      </c>
      <c r="L3124" s="10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58.291457286432156</v>
      </c>
      <c r="R3124" s="5">
        <f t="shared" si="195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92"/>
        <v>42560.784699074073</v>
      </c>
      <c r="L3125" s="10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68.153599999999997</v>
      </c>
      <c r="R3125" s="5">
        <f t="shared" si="195"/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92"/>
        <v>42037.571770833332</v>
      </c>
      <c r="L3126" s="10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3.2499999999999999E-3</v>
      </c>
      <c r="R3126" s="5">
        <f t="shared" si="195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92"/>
        <v>42375.998518518514</v>
      </c>
      <c r="L3127" s="10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5" t="e">
        <f t="shared" si="195"/>
        <v>#DIV/0!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92"/>
        <v>42456.768078703702</v>
      </c>
      <c r="L3128" s="10">
        <f t="shared" si="193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4.16</v>
      </c>
      <c r="R3128" s="5">
        <f t="shared" si="195"/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92"/>
        <v>42064.648483796293</v>
      </c>
      <c r="L3129" s="10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5" t="e">
        <f t="shared" si="195"/>
        <v>#DIV/0!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92"/>
        <v>42810.575706018521</v>
      </c>
      <c r="L3130" s="10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108.60666666666667</v>
      </c>
      <c r="R3130" s="5">
        <f t="shared" si="195"/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92"/>
        <v>42843.592812499999</v>
      </c>
      <c r="L3131" s="10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</v>
      </c>
      <c r="R3131" s="5">
        <f t="shared" si="195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92"/>
        <v>42838.999305555553</v>
      </c>
      <c r="L3132" s="10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3.75</v>
      </c>
      <c r="R3132" s="5">
        <f t="shared" si="195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92"/>
        <v>42833.329224537032</v>
      </c>
      <c r="L3133" s="10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15.731707317073171</v>
      </c>
      <c r="R3133" s="5">
        <f t="shared" si="195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92"/>
        <v>42846.100231481476</v>
      </c>
      <c r="L3134" s="10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3.3333333333333333E-2</v>
      </c>
      <c r="R3134" s="5">
        <f t="shared" si="195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92"/>
        <v>42818.315208333333</v>
      </c>
      <c r="L3135" s="10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 s="5">
        <f t="shared" si="195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92"/>
        <v>42821.470127314817</v>
      </c>
      <c r="L3136" s="10">
        <f t="shared" si="193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22.5</v>
      </c>
      <c r="R3136" s="5">
        <f t="shared" si="195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92"/>
        <v>42828.943530092591</v>
      </c>
      <c r="L3137" s="10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20.849420849420849</v>
      </c>
      <c r="R3137" s="5">
        <f t="shared" si="195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ref="K3138:K3201" si="196">(((I3138/60)/60)/24)+DATE(1970,1,1)+(-5/24)</f>
        <v>42825.749305555553</v>
      </c>
      <c r="L3138" s="10">
        <f t="shared" ref="L3138:L3201" si="197">(((J3138/60)/60)/24)+DATE(1970,1,1)+(-5/24)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8">(E3138/D3138)*100</f>
        <v>127.8</v>
      </c>
      <c r="R3138" s="5">
        <f t="shared" ref="R3138:R3201" si="199">E3138/N3138</f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si="196"/>
        <v>42858.591666666667</v>
      </c>
      <c r="L3139" s="10">
        <f t="shared" si="197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8"/>
        <v>3.3333333333333335</v>
      </c>
      <c r="R3139" s="5">
        <f t="shared" si="199"/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96"/>
        <v>42828.437581018516</v>
      </c>
      <c r="L3140" s="10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5" t="e">
        <f t="shared" si="199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96"/>
        <v>42818.981249999997</v>
      </c>
      <c r="L3141" s="10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</v>
      </c>
      <c r="R3141" s="5">
        <f t="shared" si="199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96"/>
        <v>42832.468784722216</v>
      </c>
      <c r="L3142" s="10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</v>
      </c>
      <c r="R3142" s="5">
        <f t="shared" si="199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96"/>
        <v>42841.624999999993</v>
      </c>
      <c r="L3143" s="10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 s="5">
        <f t="shared" si="199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96"/>
        <v>42813.263182870367</v>
      </c>
      <c r="L3144" s="10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</v>
      </c>
      <c r="R3144" s="5">
        <f t="shared" si="199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96"/>
        <v>42834.149953703702</v>
      </c>
      <c r="L3145" s="10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5" t="e">
        <f t="shared" si="199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96"/>
        <v>42813.041666666664</v>
      </c>
      <c r="L3146" s="10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 s="5">
        <f t="shared" si="199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96"/>
        <v>42821.790902777771</v>
      </c>
      <c r="L3147" s="10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5" t="e">
        <f t="shared" si="199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96"/>
        <v>42841.432476851849</v>
      </c>
      <c r="L3148" s="10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10.5</v>
      </c>
      <c r="R3148" s="5">
        <f t="shared" si="199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96"/>
        <v>41949.802719907406</v>
      </c>
      <c r="L3149" s="10">
        <f t="shared" si="197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117.52499999999999</v>
      </c>
      <c r="R3149" s="5">
        <f t="shared" si="199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96"/>
        <v>41912.958333333328</v>
      </c>
      <c r="L3150" s="10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131.16666666666669</v>
      </c>
      <c r="R3150" s="5">
        <f t="shared" si="199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96"/>
        <v>41249.875</v>
      </c>
      <c r="L3151" s="10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 s="5">
        <f t="shared" si="199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96"/>
        <v>40567.958333333328</v>
      </c>
      <c r="L3152" s="10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 s="5">
        <f t="shared" si="199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96"/>
        <v>41892.631643518514</v>
      </c>
      <c r="L3153" s="10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 s="5">
        <f t="shared" si="199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96"/>
        <v>41580.659340277773</v>
      </c>
      <c r="L3154" s="10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105.95454545454545</v>
      </c>
      <c r="R3154" s="5">
        <f t="shared" si="199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96"/>
        <v>40663.999305555553</v>
      </c>
      <c r="L3155" s="10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335.58333333333337</v>
      </c>
      <c r="R3155" s="5">
        <f t="shared" si="199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96"/>
        <v>41000.625671296293</v>
      </c>
      <c r="L3156" s="10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112.92857142857142</v>
      </c>
      <c r="R3156" s="5">
        <f t="shared" si="199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96"/>
        <v>41263.290798611109</v>
      </c>
      <c r="L3157" s="10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188.50460000000001</v>
      </c>
      <c r="R3157" s="5">
        <f t="shared" si="199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96"/>
        <v>41061.744722222218</v>
      </c>
      <c r="L3158" s="10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101.81818181818181</v>
      </c>
      <c r="R3158" s="5">
        <f t="shared" si="199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96"/>
        <v>41839</v>
      </c>
      <c r="L3159" s="10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 s="5">
        <f t="shared" si="199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96"/>
        <v>41477.631388888884</v>
      </c>
      <c r="L3160" s="10">
        <f t="shared" si="197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113.99999999999999</v>
      </c>
      <c r="R3160" s="5">
        <f t="shared" si="199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96"/>
        <v>40926.75</v>
      </c>
      <c r="L3161" s="10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133.48133333333334</v>
      </c>
      <c r="R3161" s="5">
        <f t="shared" si="199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96"/>
        <v>41863.999305555553</v>
      </c>
      <c r="L3162" s="10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101.53333333333335</v>
      </c>
      <c r="R3162" s="5">
        <f t="shared" si="199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96"/>
        <v>41927.327800925923</v>
      </c>
      <c r="L3163" s="10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 s="5">
        <f t="shared" si="199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96"/>
        <v>41826.875</v>
      </c>
      <c r="L3164" s="10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 s="5">
        <f t="shared" si="199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96"/>
        <v>41805.545428240737</v>
      </c>
      <c r="L3165" s="10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111.15384615384616</v>
      </c>
      <c r="R3165" s="5">
        <f t="shared" si="199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96"/>
        <v>41799.597395833334</v>
      </c>
      <c r="L3166" s="10">
        <f t="shared" si="197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 s="5">
        <f t="shared" si="199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96"/>
        <v>40665.957638888889</v>
      </c>
      <c r="L3167" s="10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162.66666666666666</v>
      </c>
      <c r="R3167" s="5">
        <f t="shared" si="199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96"/>
        <v>41969.124305555553</v>
      </c>
      <c r="L3168" s="10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160.22808571428573</v>
      </c>
      <c r="R3168" s="5">
        <f t="shared" si="199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96"/>
        <v>41852.967372685183</v>
      </c>
      <c r="L3169" s="10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116.16666666666666</v>
      </c>
      <c r="R3169" s="5">
        <f t="shared" si="199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96"/>
        <v>41803.708333333328</v>
      </c>
      <c r="L3170" s="10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 s="5">
        <f t="shared" si="199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96"/>
        <v>41620.999305555553</v>
      </c>
      <c r="L3171" s="10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103.01249999999999</v>
      </c>
      <c r="R3171" s="5">
        <f t="shared" si="199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96"/>
        <v>41821.958333333328</v>
      </c>
      <c r="L3172" s="10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 s="5">
        <f t="shared" si="199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96"/>
        <v>42496.399976851848</v>
      </c>
      <c r="L3173" s="10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108.8142857142857</v>
      </c>
      <c r="R3173" s="5">
        <f t="shared" si="199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96"/>
        <v>40953.521620370368</v>
      </c>
      <c r="L3174" s="10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114.99999999999999</v>
      </c>
      <c r="R3174" s="5">
        <f t="shared" si="199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96"/>
        <v>41908.670046296291</v>
      </c>
      <c r="L3175" s="10">
        <f t="shared" si="197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 s="5">
        <f t="shared" si="199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96"/>
        <v>41876.656342592592</v>
      </c>
      <c r="L3176" s="10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101.13333333333334</v>
      </c>
      <c r="R3176" s="5">
        <f t="shared" si="199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96"/>
        <v>40591.678553240738</v>
      </c>
      <c r="L3177" s="10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109.55999999999999</v>
      </c>
      <c r="R3177" s="5">
        <f t="shared" si="199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96"/>
        <v>41504.416666666664</v>
      </c>
      <c r="L3178" s="10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114.8421052631579</v>
      </c>
      <c r="R3178" s="5">
        <f t="shared" si="199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96"/>
        <v>41811.458437499998</v>
      </c>
      <c r="L3179" s="10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117.39999999999999</v>
      </c>
      <c r="R3179" s="5">
        <f t="shared" si="199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96"/>
        <v>41836.396701388883</v>
      </c>
      <c r="L3180" s="10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171.73333333333335</v>
      </c>
      <c r="R3180" s="5">
        <f t="shared" si="199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96"/>
        <v>41400.49387731481</v>
      </c>
      <c r="L3181" s="10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114.16238095238094</v>
      </c>
      <c r="R3181" s="5">
        <f t="shared" si="199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96"/>
        <v>41810.204270833332</v>
      </c>
      <c r="L3182" s="10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 s="5">
        <f t="shared" si="199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96"/>
        <v>41805.458333333328</v>
      </c>
      <c r="L3183" s="10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109.00000000000001</v>
      </c>
      <c r="R3183" s="5">
        <f t="shared" si="199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96"/>
        <v>40939.5</v>
      </c>
      <c r="L3184" s="10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100.88571428571429</v>
      </c>
      <c r="R3184" s="5">
        <f t="shared" si="199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96"/>
        <v>41509.586446759255</v>
      </c>
      <c r="L3185" s="10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109.00000000000001</v>
      </c>
      <c r="R3185" s="5">
        <f t="shared" si="199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96"/>
        <v>41821.785081018512</v>
      </c>
      <c r="L3186" s="10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107.20930232558139</v>
      </c>
      <c r="R3186" s="5">
        <f t="shared" si="199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96"/>
        <v>41836.768993055557</v>
      </c>
      <c r="L3187" s="10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 s="5">
        <f t="shared" si="199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96"/>
        <v>41898.666666666664</v>
      </c>
      <c r="L3188" s="10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102.18750000000001</v>
      </c>
      <c r="R3188" s="5">
        <f t="shared" si="199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96"/>
        <v>41855.458020833328</v>
      </c>
      <c r="L3189" s="10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116.29333333333334</v>
      </c>
      <c r="R3189" s="5">
        <f t="shared" si="199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96"/>
        <v>42165.207199074073</v>
      </c>
      <c r="L3190" s="10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 s="5">
        <f t="shared" si="199"/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96"/>
        <v>42148.138101851851</v>
      </c>
      <c r="L3191" s="10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12.327272727272726</v>
      </c>
      <c r="R3191" s="5">
        <f t="shared" si="199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96"/>
        <v>42712.984664351847</v>
      </c>
      <c r="L3192" s="10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5" t="e">
        <f t="shared" si="199"/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96"/>
        <v>42598.547094907401</v>
      </c>
      <c r="L3193" s="10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4.0266666666666664</v>
      </c>
      <c r="R3193" s="5">
        <f t="shared" si="199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96"/>
        <v>42063.708333333336</v>
      </c>
      <c r="L3194" s="10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</v>
      </c>
      <c r="R3194" s="5">
        <f t="shared" si="199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96"/>
        <v>42055.759907407402</v>
      </c>
      <c r="L3195" s="10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11.74</v>
      </c>
      <c r="R3195" s="5">
        <f t="shared" si="199"/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96"/>
        <v>42211.854143518511</v>
      </c>
      <c r="L3196" s="10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5" t="e">
        <f t="shared" si="199"/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96"/>
        <v>42047.385902777773</v>
      </c>
      <c r="L3197" s="10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59.142857142857139</v>
      </c>
      <c r="R3197" s="5">
        <f t="shared" si="199"/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96"/>
        <v>42217.374999999993</v>
      </c>
      <c r="L3198" s="10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0.06</v>
      </c>
      <c r="R3198" s="5">
        <f t="shared" si="199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96"/>
        <v>42039.28493055555</v>
      </c>
      <c r="L3199" s="10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11.450000000000001</v>
      </c>
      <c r="R3199" s="5">
        <f t="shared" si="199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96"/>
        <v>42051.216168981475</v>
      </c>
      <c r="L3200" s="10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0.36666666666666664</v>
      </c>
      <c r="R3200" s="5">
        <f t="shared" si="199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96"/>
        <v>41888.666666666664</v>
      </c>
      <c r="L3201" s="10">
        <f t="shared" si="197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</v>
      </c>
      <c r="R3201" s="5">
        <f t="shared" si="199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ref="K3202:K3265" si="200">(((I3202/60)/60)/24)+DATE(1970,1,1)+(-5/24)</f>
        <v>42490.023611111108</v>
      </c>
      <c r="L3202" s="10">
        <f t="shared" ref="L3202:L3265" si="201">(((J3202/60)/60)/24)+DATE(1970,1,1)+(-5/24)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2">(E3202/D3202)*100</f>
        <v>2E-3</v>
      </c>
      <c r="R3202" s="5">
        <f t="shared" ref="R3202:R3265" si="203">E3202/N3202</f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si="200"/>
        <v>41882.558761574073</v>
      </c>
      <c r="L3203" s="10">
        <f t="shared" si="201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2"/>
        <v>1.25</v>
      </c>
      <c r="R3203" s="5">
        <f t="shared" si="203"/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200"/>
        <v>42352.040972222218</v>
      </c>
      <c r="L3204" s="10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 s="5">
        <f t="shared" si="203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200"/>
        <v>42272.780347222222</v>
      </c>
      <c r="L3205" s="10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 s="5">
        <f t="shared" si="203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200"/>
        <v>42202.468055555553</v>
      </c>
      <c r="L3206" s="10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5" t="e">
        <f t="shared" si="203"/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200"/>
        <v>42125.166342592587</v>
      </c>
      <c r="L3207" s="10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3.4125000000000001</v>
      </c>
      <c r="R3207" s="5">
        <f t="shared" si="203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200"/>
        <v>42266.067719907405</v>
      </c>
      <c r="L3208" s="10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5" t="e">
        <f t="shared" si="203"/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200"/>
        <v>42117.027858796289</v>
      </c>
      <c r="L3209" s="10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46.36363636363636</v>
      </c>
      <c r="R3209" s="5">
        <f t="shared" si="203"/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200"/>
        <v>41848.396724537037</v>
      </c>
      <c r="L3210" s="10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103.49999999999999</v>
      </c>
      <c r="R3210" s="5">
        <f t="shared" si="203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200"/>
        <v>41810.75</v>
      </c>
      <c r="L3211" s="10">
        <f t="shared" si="201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119.32315789473684</v>
      </c>
      <c r="R3211" s="5">
        <f t="shared" si="203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200"/>
        <v>41060.957638888889</v>
      </c>
      <c r="L3212" s="10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125.76666666666667</v>
      </c>
      <c r="R3212" s="5">
        <f t="shared" si="203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200"/>
        <v>41865.875</v>
      </c>
      <c r="L3213" s="10">
        <f t="shared" si="201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119.74347826086958</v>
      </c>
      <c r="R3213" s="5">
        <f t="shared" si="203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200"/>
        <v>41859.587395833332</v>
      </c>
      <c r="L3214" s="10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 s="5">
        <f t="shared" si="203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200"/>
        <v>42211.555081018516</v>
      </c>
      <c r="L3215" s="10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100.11666666666667</v>
      </c>
      <c r="R3215" s="5">
        <f t="shared" si="203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200"/>
        <v>42374.788194444445</v>
      </c>
      <c r="L3216" s="10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102.13333333333334</v>
      </c>
      <c r="R3216" s="5">
        <f t="shared" si="203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200"/>
        <v>42256.957638888889</v>
      </c>
      <c r="L3217" s="10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100.35142857142858</v>
      </c>
      <c r="R3217" s="5">
        <f t="shared" si="203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200"/>
        <v>42196.395833333336</v>
      </c>
      <c r="L3218" s="10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 s="5">
        <f t="shared" si="203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200"/>
        <v>42678.337777777771</v>
      </c>
      <c r="L3219" s="10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116.02222222222223</v>
      </c>
      <c r="R3219" s="5">
        <f t="shared" si="203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200"/>
        <v>42003.791666666664</v>
      </c>
      <c r="L3220" s="10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 s="5">
        <f t="shared" si="203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200"/>
        <v>42085.733182870368</v>
      </c>
      <c r="L3221" s="10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100.11000000000001</v>
      </c>
      <c r="R3221" s="5">
        <f t="shared" si="203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200"/>
        <v>42806.666666666664</v>
      </c>
      <c r="L3222" s="10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 s="5">
        <f t="shared" si="203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200"/>
        <v>42190.488460648143</v>
      </c>
      <c r="L3223" s="10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103.42499999999998</v>
      </c>
      <c r="R3223" s="5">
        <f t="shared" si="203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200"/>
        <v>42301.686805555553</v>
      </c>
      <c r="L3224" s="10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 s="5">
        <f t="shared" si="203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200"/>
        <v>42236.62703703704</v>
      </c>
      <c r="L3225" s="10">
        <f t="shared" si="201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109.51612903225806</v>
      </c>
      <c r="R3225" s="5">
        <f t="shared" si="203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200"/>
        <v>42744.999999999993</v>
      </c>
      <c r="L3226" s="10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102.03333333333333</v>
      </c>
      <c r="R3226" s="5">
        <f t="shared" si="203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200"/>
        <v>42524.666666666664</v>
      </c>
      <c r="L3227" s="10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102.35000000000001</v>
      </c>
      <c r="R3227" s="5">
        <f t="shared" si="203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200"/>
        <v>42307.375138888885</v>
      </c>
      <c r="L3228" s="10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104.16666666666667</v>
      </c>
      <c r="R3228" s="5">
        <f t="shared" si="203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200"/>
        <v>42752.674027777779</v>
      </c>
      <c r="L3229" s="10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 s="5">
        <f t="shared" si="203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200"/>
        <v>42354.999305555553</v>
      </c>
      <c r="L3230" s="10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102.34285714285714</v>
      </c>
      <c r="R3230" s="5">
        <f t="shared" si="203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200"/>
        <v>41963.124976851854</v>
      </c>
      <c r="L3231" s="10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107.86500000000001</v>
      </c>
      <c r="R3231" s="5">
        <f t="shared" si="203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200"/>
        <v>41912.957638888889</v>
      </c>
      <c r="L3232" s="10">
        <f t="shared" si="201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109.88461538461539</v>
      </c>
      <c r="R3232" s="5">
        <f t="shared" si="203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200"/>
        <v>42476.735497685186</v>
      </c>
      <c r="L3233" s="10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 s="5">
        <f t="shared" si="203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200"/>
        <v>42493.957638888889</v>
      </c>
      <c r="L3234" s="10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131.20000000000002</v>
      </c>
      <c r="R3234" s="5">
        <f t="shared" si="203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200"/>
        <v>42796.596701388888</v>
      </c>
      <c r="L3235" s="10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 s="5">
        <f t="shared" si="203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200"/>
        <v>42767.771527777775</v>
      </c>
      <c r="L3236" s="10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100.39275000000001</v>
      </c>
      <c r="R3236" s="5">
        <f t="shared" si="203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200"/>
        <v>42552.139479166661</v>
      </c>
      <c r="L3237" s="10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103.20666666666666</v>
      </c>
      <c r="R3237" s="5">
        <f t="shared" si="203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200"/>
        <v>42732.708715277775</v>
      </c>
      <c r="L3238" s="10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 s="5">
        <f t="shared" si="203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200"/>
        <v>42275.957638888889</v>
      </c>
      <c r="L3239" s="10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100.78754285714287</v>
      </c>
      <c r="R3239" s="5">
        <f t="shared" si="203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200"/>
        <v>42186.302060185182</v>
      </c>
      <c r="L3240" s="10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112.32142857142857</v>
      </c>
      <c r="R3240" s="5">
        <f t="shared" si="203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200"/>
        <v>42302.790972222218</v>
      </c>
      <c r="L3241" s="10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105.91914022517912</v>
      </c>
      <c r="R3241" s="5">
        <f t="shared" si="203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200"/>
        <v>42782.749999999993</v>
      </c>
      <c r="L3242" s="10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100.56666666666668</v>
      </c>
      <c r="R3242" s="5">
        <f t="shared" si="203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200"/>
        <v>41926.082638888889</v>
      </c>
      <c r="L3243" s="10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115.30588235294117</v>
      </c>
      <c r="R3243" s="5">
        <f t="shared" si="203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200"/>
        <v>41901.547361111108</v>
      </c>
      <c r="L3244" s="10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127.30419999999999</v>
      </c>
      <c r="R3244" s="5">
        <f t="shared" si="203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200"/>
        <v>42285.791666666664</v>
      </c>
      <c r="L3245" s="10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102.83750000000001</v>
      </c>
      <c r="R3245" s="5">
        <f t="shared" si="203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200"/>
        <v>42705.527569444443</v>
      </c>
      <c r="L3246" s="10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102.9375</v>
      </c>
      <c r="R3246" s="5">
        <f t="shared" si="203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200"/>
        <v>42166.874999999993</v>
      </c>
      <c r="L3247" s="10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104.3047619047619</v>
      </c>
      <c r="R3247" s="5">
        <f t="shared" si="203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200"/>
        <v>42258.957638888889</v>
      </c>
      <c r="L3248" s="10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111.22000000000001</v>
      </c>
      <c r="R3248" s="5">
        <f t="shared" si="203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200"/>
        <v>42197.22583333333</v>
      </c>
      <c r="L3249" s="10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 s="5">
        <f t="shared" si="203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200"/>
        <v>42098.638391203705</v>
      </c>
      <c r="L3250" s="10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100.79166666666666</v>
      </c>
      <c r="R3250" s="5">
        <f t="shared" si="203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200"/>
        <v>42175.538356481477</v>
      </c>
      <c r="L3251" s="10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104.92727272727274</v>
      </c>
      <c r="R3251" s="5">
        <f t="shared" si="203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200"/>
        <v>41948.575509259259</v>
      </c>
      <c r="L3252" s="10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101.55199999999999</v>
      </c>
      <c r="R3252" s="5">
        <f t="shared" si="203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200"/>
        <v>42176.52275462963</v>
      </c>
      <c r="L3253" s="10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110.73333333333333</v>
      </c>
      <c r="R3253" s="5">
        <f t="shared" si="203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200"/>
        <v>42620.264351851853</v>
      </c>
      <c r="L3254" s="10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127.82222222222221</v>
      </c>
      <c r="R3254" s="5">
        <f t="shared" si="203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200"/>
        <v>42620.947916666664</v>
      </c>
      <c r="L3255" s="10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101.82500000000002</v>
      </c>
      <c r="R3255" s="5">
        <f t="shared" si="203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200"/>
        <v>42088.835752314808</v>
      </c>
      <c r="L3256" s="10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101.25769230769231</v>
      </c>
      <c r="R3256" s="5">
        <f t="shared" si="203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200"/>
        <v>41919.559895833328</v>
      </c>
      <c r="L3257" s="10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 s="5">
        <f t="shared" si="203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200"/>
        <v>42165.957638888889</v>
      </c>
      <c r="L3258" s="10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 s="5">
        <f t="shared" si="203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200"/>
        <v>42788.351296296292</v>
      </c>
      <c r="L3259" s="10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106.29949999999999</v>
      </c>
      <c r="R3259" s="5">
        <f t="shared" si="203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200"/>
        <v>42012.678946759253</v>
      </c>
      <c r="L3260" s="10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105.21428571428571</v>
      </c>
      <c r="R3260" s="5">
        <f t="shared" si="203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200"/>
        <v>42643.957638888889</v>
      </c>
      <c r="L3261" s="10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106.16782608695652</v>
      </c>
      <c r="R3261" s="5">
        <f t="shared" si="203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200"/>
        <v>42338.505995370368</v>
      </c>
      <c r="L3262" s="10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109.24000000000001</v>
      </c>
      <c r="R3262" s="5">
        <f t="shared" si="203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200"/>
        <v>42201.517083333332</v>
      </c>
      <c r="L3263" s="10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100.45454545454547</v>
      </c>
      <c r="R3263" s="5">
        <f t="shared" si="203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200"/>
        <v>41994.958333333336</v>
      </c>
      <c r="L3264" s="10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103.04098360655738</v>
      </c>
      <c r="R3264" s="5">
        <f t="shared" si="203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200"/>
        <v>42307.666666666664</v>
      </c>
      <c r="L3265" s="10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112.1664</v>
      </c>
      <c r="R3265" s="5">
        <f t="shared" si="203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ref="K3266:K3329" si="204">(((I3266/60)/60)/24)+DATE(1970,1,1)+(-5/24)</f>
        <v>42032.708333333336</v>
      </c>
      <c r="L3266" s="10">
        <f t="shared" ref="L3266:L3329" si="205">(((J3266/60)/60)/24)+DATE(1970,1,1)+(-5/24)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6">(E3266/D3266)*100</f>
        <v>103</v>
      </c>
      <c r="R3266" s="5">
        <f t="shared" ref="R3266:R3329" si="207">E3266/N3266</f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si="204"/>
        <v>42341.499999999993</v>
      </c>
      <c r="L3267" s="10">
        <f t="shared" si="205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6"/>
        <v>164</v>
      </c>
      <c r="R3267" s="5">
        <f t="shared" si="207"/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204"/>
        <v>42167.666666666664</v>
      </c>
      <c r="L3268" s="10">
        <f t="shared" si="205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131.28333333333333</v>
      </c>
      <c r="R3268" s="5">
        <f t="shared" si="207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204"/>
        <v>42202.549305555549</v>
      </c>
      <c r="L3269" s="10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 s="5">
        <f t="shared" si="207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204"/>
        <v>42606.695925925924</v>
      </c>
      <c r="L3270" s="10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 s="5">
        <f t="shared" si="207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204"/>
        <v>42171.249999999993</v>
      </c>
      <c r="L3271" s="10">
        <f t="shared" si="205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101.49999999999999</v>
      </c>
      <c r="R3271" s="5">
        <f t="shared" si="207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204"/>
        <v>42197.324826388889</v>
      </c>
      <c r="L3272" s="10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101.66666666666666</v>
      </c>
      <c r="R3272" s="5">
        <f t="shared" si="207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204"/>
        <v>41945.270543981482</v>
      </c>
      <c r="L3273" s="10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 s="5">
        <f t="shared" si="207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204"/>
        <v>42314.333437499998</v>
      </c>
      <c r="L3274" s="10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 s="5">
        <f t="shared" si="207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204"/>
        <v>42627.583333333336</v>
      </c>
      <c r="L3275" s="10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 s="5">
        <f t="shared" si="207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204"/>
        <v>42444.666666666664</v>
      </c>
      <c r="L3276" s="10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101.32258064516128</v>
      </c>
      <c r="R3276" s="5">
        <f t="shared" si="207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204"/>
        <v>42043.979166666664</v>
      </c>
      <c r="L3277" s="10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100.27777777777777</v>
      </c>
      <c r="R3277" s="5">
        <f t="shared" si="207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204"/>
        <v>42460.957638888889</v>
      </c>
      <c r="L3278" s="10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116.84444444444443</v>
      </c>
      <c r="R3278" s="5">
        <f t="shared" si="207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204"/>
        <v>41961.516273148147</v>
      </c>
      <c r="L3279" s="10">
        <f t="shared" si="205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108.60000000000001</v>
      </c>
      <c r="R3279" s="5">
        <f t="shared" si="207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204"/>
        <v>42154.640081018515</v>
      </c>
      <c r="L3280" s="10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 s="5">
        <f t="shared" si="207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204"/>
        <v>42460.852534722224</v>
      </c>
      <c r="L3281" s="10">
        <f t="shared" si="205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114.27586206896552</v>
      </c>
      <c r="R3281" s="5">
        <f t="shared" si="207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204"/>
        <v>42155.999999999993</v>
      </c>
      <c r="L3282" s="10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 s="5">
        <f t="shared" si="207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204"/>
        <v>42248.811400462961</v>
      </c>
      <c r="L3283" s="10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 s="5">
        <f t="shared" si="207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204"/>
        <v>42488.985972222225</v>
      </c>
      <c r="L3284" s="10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102.6467741935484</v>
      </c>
      <c r="R3284" s="5">
        <f t="shared" si="207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204"/>
        <v>42410.666666666664</v>
      </c>
      <c r="L3285" s="10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104.75000000000001</v>
      </c>
      <c r="R3285" s="5">
        <f t="shared" si="207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204"/>
        <v>42398.040972222218</v>
      </c>
      <c r="L3286" s="10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 s="5">
        <f t="shared" si="207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204"/>
        <v>42793.999999999993</v>
      </c>
      <c r="L3287" s="10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112.10242048409683</v>
      </c>
      <c r="R3287" s="5">
        <f t="shared" si="207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204"/>
        <v>42597.631736111107</v>
      </c>
      <c r="L3288" s="10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101.76666666666667</v>
      </c>
      <c r="R3288" s="5">
        <f t="shared" si="207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204"/>
        <v>42336.541990740741</v>
      </c>
      <c r="L3289" s="10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 s="5">
        <f t="shared" si="207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204"/>
        <v>42541.749999999993</v>
      </c>
      <c r="L3290" s="10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100.26489999999998</v>
      </c>
      <c r="R3290" s="5">
        <f t="shared" si="207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204"/>
        <v>42786.159745370365</v>
      </c>
      <c r="L3291" s="10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133.04200000000003</v>
      </c>
      <c r="R3291" s="5">
        <f t="shared" si="207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204"/>
        <v>42805.306608796294</v>
      </c>
      <c r="L3292" s="10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 s="5">
        <f t="shared" si="207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204"/>
        <v>42263.957638888889</v>
      </c>
      <c r="L3293" s="10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113.99999999999999</v>
      </c>
      <c r="R3293" s="5">
        <f t="shared" si="207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204"/>
        <v>42342.603564814817</v>
      </c>
      <c r="L3294" s="10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286.13861386138615</v>
      </c>
      <c r="R3294" s="5">
        <f t="shared" si="207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204"/>
        <v>42798.217037037037</v>
      </c>
      <c r="L3295" s="10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170.44444444444446</v>
      </c>
      <c r="R3295" s="5">
        <f t="shared" si="207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204"/>
        <v>42171.33280092592</v>
      </c>
      <c r="L3296" s="10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118.33333333333333</v>
      </c>
      <c r="R3296" s="5">
        <f t="shared" si="207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204"/>
        <v>42639.234131944446</v>
      </c>
      <c r="L3297" s="10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102.85857142857142</v>
      </c>
      <c r="R3297" s="5">
        <f t="shared" si="207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204"/>
        <v>42330.708333333336</v>
      </c>
      <c r="L3298" s="10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144.06666666666666</v>
      </c>
      <c r="R3298" s="5">
        <f t="shared" si="207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204"/>
        <v>42212.749305555553</v>
      </c>
      <c r="L3299" s="10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100.07272727272726</v>
      </c>
      <c r="R3299" s="5">
        <f t="shared" si="207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204"/>
        <v>42259.791666666664</v>
      </c>
      <c r="L3300" s="10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 s="5">
        <f t="shared" si="207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204"/>
        <v>42291.709062499998</v>
      </c>
      <c r="L3301" s="10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116.19999999999999</v>
      </c>
      <c r="R3301" s="5">
        <f t="shared" si="207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204"/>
        <v>42123.535439814812</v>
      </c>
      <c r="L3302" s="10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136.16666666666666</v>
      </c>
      <c r="R3302" s="5">
        <f t="shared" si="207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204"/>
        <v>42583.082638888889</v>
      </c>
      <c r="L3303" s="10">
        <f t="shared" si="205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133.46666666666667</v>
      </c>
      <c r="R3303" s="5">
        <f t="shared" si="207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204"/>
        <v>42711.143240740734</v>
      </c>
      <c r="L3304" s="10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103.39285714285715</v>
      </c>
      <c r="R3304" s="5">
        <f t="shared" si="207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204"/>
        <v>42091.401435185187</v>
      </c>
      <c r="L3305" s="10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115.88888888888889</v>
      </c>
      <c r="R3305" s="5">
        <f t="shared" si="207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204"/>
        <v>42726.41611111111</v>
      </c>
      <c r="L3306" s="10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104.51666666666665</v>
      </c>
      <c r="R3306" s="5">
        <f t="shared" si="207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204"/>
        <v>42216.647546296292</v>
      </c>
      <c r="L3307" s="10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102.02500000000001</v>
      </c>
      <c r="R3307" s="5">
        <f t="shared" si="207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204"/>
        <v>42530.916666666664</v>
      </c>
      <c r="L3308" s="10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175.33333333333334</v>
      </c>
      <c r="R3308" s="5">
        <f t="shared" si="207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204"/>
        <v>42504.848831018513</v>
      </c>
      <c r="L3309" s="10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106.67999999999999</v>
      </c>
      <c r="R3309" s="5">
        <f t="shared" si="207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204"/>
        <v>42473.668576388889</v>
      </c>
      <c r="L3310" s="10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122.28571428571429</v>
      </c>
      <c r="R3310" s="5">
        <f t="shared" si="207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204"/>
        <v>42659.441874999997</v>
      </c>
      <c r="L3311" s="10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159.42857142857144</v>
      </c>
      <c r="R3311" s="5">
        <f t="shared" si="207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204"/>
        <v>42283.720196759255</v>
      </c>
      <c r="L3312" s="10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100.07692307692308</v>
      </c>
      <c r="R3312" s="5">
        <f t="shared" si="207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204"/>
        <v>42294.083449074074</v>
      </c>
      <c r="L3313" s="10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 s="5">
        <f t="shared" si="207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204"/>
        <v>42685.708333333336</v>
      </c>
      <c r="L3314" s="10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100.03999999999999</v>
      </c>
      <c r="R3314" s="5">
        <f t="shared" si="207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204"/>
        <v>42395.833333333336</v>
      </c>
      <c r="L3315" s="10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116.05000000000001</v>
      </c>
      <c r="R3315" s="5">
        <f t="shared" si="207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204"/>
        <v>42132.628472222219</v>
      </c>
      <c r="L3316" s="10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 s="5">
        <f t="shared" si="207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204"/>
        <v>42496.095381944448</v>
      </c>
      <c r="L3317" s="10">
        <f t="shared" si="205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110.00000000000001</v>
      </c>
      <c r="R3317" s="5">
        <f t="shared" si="207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204"/>
        <v>41859.370833333334</v>
      </c>
      <c r="L3318" s="10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100.08673425918037</v>
      </c>
      <c r="R3318" s="5">
        <f t="shared" si="207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204"/>
        <v>42528.831296296288</v>
      </c>
      <c r="L3319" s="10">
        <f t="shared" si="205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106.19047619047619</v>
      </c>
      <c r="R3319" s="5">
        <f t="shared" si="207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204"/>
        <v>42470.895833333336</v>
      </c>
      <c r="L3320" s="10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 s="5">
        <f t="shared" si="207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204"/>
        <v>42035.377152777779</v>
      </c>
      <c r="L3321" s="10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 s="5">
        <f t="shared" si="207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204"/>
        <v>42542.837465277778</v>
      </c>
      <c r="L3322" s="10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 s="5">
        <f t="shared" si="207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204"/>
        <v>41927.957638888889</v>
      </c>
      <c r="L3323" s="10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 s="5">
        <f t="shared" si="207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204"/>
        <v>42542.954861111109</v>
      </c>
      <c r="L3324" s="10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101.51515151515152</v>
      </c>
      <c r="R3324" s="5">
        <f t="shared" si="207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204"/>
        <v>42638.157499999994</v>
      </c>
      <c r="L3325" s="10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125.89999999999999</v>
      </c>
      <c r="R3325" s="5">
        <f t="shared" si="207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204"/>
        <v>42526.374884259254</v>
      </c>
      <c r="L3326" s="10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101.66666666666666</v>
      </c>
      <c r="R3326" s="5">
        <f t="shared" si="207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204"/>
        <v>42099.535613425927</v>
      </c>
      <c r="L3327" s="10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 s="5">
        <f t="shared" si="207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204"/>
        <v>42071.464178240734</v>
      </c>
      <c r="L3328" s="10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101.375</v>
      </c>
      <c r="R3328" s="5">
        <f t="shared" si="207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204"/>
        <v>42498.166273148141</v>
      </c>
      <c r="L3329" s="10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 s="5">
        <f t="shared" si="207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ref="K3330:K3393" si="208">(((I3330/60)/60)/24)+DATE(1970,1,1)+(-5/24)</f>
        <v>41824.833333333328</v>
      </c>
      <c r="L3330" s="10">
        <f t="shared" ref="L3330:L3393" si="209">(((J3330/60)/60)/24)+DATE(1970,1,1)+(-5/24)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10">(E3330/D3330)*100</f>
        <v>146.38888888888889</v>
      </c>
      <c r="R3330" s="5">
        <f t="shared" ref="R3330:R3393" si="211">E3330/N3330</f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si="208"/>
        <v>41847.75</v>
      </c>
      <c r="L3331" s="10">
        <f t="shared" si="209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10"/>
        <v>116.8</v>
      </c>
      <c r="R3331" s="5">
        <f t="shared" si="211"/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208"/>
        <v>42095.637361111112</v>
      </c>
      <c r="L3332" s="10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106.26666666666667</v>
      </c>
      <c r="R3332" s="5">
        <f t="shared" si="211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208"/>
        <v>42283.48942129629</v>
      </c>
      <c r="L3333" s="10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 s="5">
        <f t="shared" si="211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208"/>
        <v>41839.651967592588</v>
      </c>
      <c r="L3334" s="10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 s="5">
        <f t="shared" si="211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208"/>
        <v>42170.468518518515</v>
      </c>
      <c r="L3335" s="10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104.57142857142858</v>
      </c>
      <c r="R3335" s="5">
        <f t="shared" si="211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208"/>
        <v>42215.312754629624</v>
      </c>
      <c r="L3336" s="10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138.62051149573753</v>
      </c>
      <c r="R3336" s="5">
        <f t="shared" si="211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208"/>
        <v>41854.75</v>
      </c>
      <c r="L3337" s="10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100.32000000000001</v>
      </c>
      <c r="R3337" s="5">
        <f t="shared" si="211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208"/>
        <v>42465.148680555554</v>
      </c>
      <c r="L3338" s="10">
        <f t="shared" si="209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 s="5">
        <f t="shared" si="211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208"/>
        <v>41922.666666666664</v>
      </c>
      <c r="L3339" s="10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 s="5">
        <f t="shared" si="211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208"/>
        <v>42790.366666666661</v>
      </c>
      <c r="L3340" s="10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 s="5">
        <f t="shared" si="211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208"/>
        <v>42579.457384259258</v>
      </c>
      <c r="L3341" s="10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104.35000000000001</v>
      </c>
      <c r="R3341" s="5">
        <f t="shared" si="211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208"/>
        <v>42710.765671296293</v>
      </c>
      <c r="L3342" s="10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138.16666666666666</v>
      </c>
      <c r="R3342" s="5">
        <f t="shared" si="211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208"/>
        <v>42533.499999999993</v>
      </c>
      <c r="L3343" s="10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 s="5">
        <f t="shared" si="211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208"/>
        <v>42094.999305555553</v>
      </c>
      <c r="L3344" s="10">
        <f t="shared" si="209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101.66666666666666</v>
      </c>
      <c r="R3344" s="5">
        <f t="shared" si="211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208"/>
        <v>42473.345833333333</v>
      </c>
      <c r="L3345" s="10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171.42857142857142</v>
      </c>
      <c r="R3345" s="5">
        <f t="shared" si="211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208"/>
        <v>41880.991817129623</v>
      </c>
      <c r="L3346" s="10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101.44444444444444</v>
      </c>
      <c r="R3346" s="5">
        <f t="shared" si="211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208"/>
        <v>42111.817361111105</v>
      </c>
      <c r="L3347" s="10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 s="5">
        <f t="shared" si="211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208"/>
        <v>42060.816087962965</v>
      </c>
      <c r="L3348" s="10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110.00000000000001</v>
      </c>
      <c r="R3348" s="5">
        <f t="shared" si="211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208"/>
        <v>42498.666666666664</v>
      </c>
      <c r="L3349" s="10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119.44999999999999</v>
      </c>
      <c r="R3349" s="5">
        <f t="shared" si="211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208"/>
        <v>42489.957638888889</v>
      </c>
      <c r="L3350" s="10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100.2909090909091</v>
      </c>
      <c r="R3350" s="5">
        <f t="shared" si="211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208"/>
        <v>42534.499999999993</v>
      </c>
      <c r="L3351" s="10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 s="5">
        <f t="shared" si="211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208"/>
        <v>42337.749999999993</v>
      </c>
      <c r="L3352" s="10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104.42857142857143</v>
      </c>
      <c r="R3352" s="5">
        <f t="shared" si="211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208"/>
        <v>41843.25</v>
      </c>
      <c r="L3353" s="10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 s="5">
        <f t="shared" si="211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208"/>
        <v>42552.749999999993</v>
      </c>
      <c r="L3354" s="10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 s="5">
        <f t="shared" si="211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208"/>
        <v>42492.749999999993</v>
      </c>
      <c r="L3355" s="10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 s="5">
        <f t="shared" si="211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208"/>
        <v>42305.959027777775</v>
      </c>
      <c r="L3356" s="10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101.93333333333334</v>
      </c>
      <c r="R3356" s="5">
        <f t="shared" si="211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208"/>
        <v>42500.261805555558</v>
      </c>
      <c r="L3357" s="10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126.28571428571429</v>
      </c>
      <c r="R3357" s="5">
        <f t="shared" si="211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208"/>
        <v>42566.607314814813</v>
      </c>
      <c r="L3358" s="10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 s="5">
        <f t="shared" si="211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208"/>
        <v>41852.209606481476</v>
      </c>
      <c r="L3359" s="10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 s="5">
        <f t="shared" si="211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208"/>
        <v>41962.144432870373</v>
      </c>
      <c r="L3360" s="10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102.99000000000001</v>
      </c>
      <c r="R3360" s="5">
        <f t="shared" si="211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208"/>
        <v>42790.848773148151</v>
      </c>
      <c r="L3361" s="10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 s="5">
        <f t="shared" si="211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208"/>
        <v>42718.457638888889</v>
      </c>
      <c r="L3362" s="10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101.37777777777779</v>
      </c>
      <c r="R3362" s="5">
        <f t="shared" si="211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208"/>
        <v>41883.457638888889</v>
      </c>
      <c r="L3363" s="10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113.46000000000001</v>
      </c>
      <c r="R3363" s="5">
        <f t="shared" si="211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208"/>
        <v>42069.996527777774</v>
      </c>
      <c r="L3364" s="10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218.00000000000003</v>
      </c>
      <c r="R3364" s="5">
        <f t="shared" si="211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208"/>
        <v>41870.458333333328</v>
      </c>
      <c r="L3365" s="10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101.41935483870968</v>
      </c>
      <c r="R3365" s="5">
        <f t="shared" si="211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208"/>
        <v>42444.666666666664</v>
      </c>
      <c r="L3366" s="10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105.93333333333332</v>
      </c>
      <c r="R3366" s="5">
        <f t="shared" si="211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208"/>
        <v>42350.893425925926</v>
      </c>
      <c r="L3367" s="10">
        <f t="shared" si="209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 s="5">
        <f t="shared" si="211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208"/>
        <v>42136.859224537031</v>
      </c>
      <c r="L3368" s="10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 s="5">
        <f t="shared" si="211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208"/>
        <v>42217.725624999999</v>
      </c>
      <c r="L3369" s="10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118.66666666666667</v>
      </c>
      <c r="R3369" s="5">
        <f t="shared" si="211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208"/>
        <v>42004.999999999993</v>
      </c>
      <c r="L3370" s="10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104.60000000000001</v>
      </c>
      <c r="R3370" s="5">
        <f t="shared" si="211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208"/>
        <v>42749.833101851851</v>
      </c>
      <c r="L3371" s="10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103.89999999999999</v>
      </c>
      <c r="R3371" s="5">
        <f t="shared" si="211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208"/>
        <v>42721.124999999993</v>
      </c>
      <c r="L3372" s="10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117.73333333333333</v>
      </c>
      <c r="R3372" s="5">
        <f t="shared" si="211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208"/>
        <v>42340.666261574072</v>
      </c>
      <c r="L3373" s="10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 s="5">
        <f t="shared" si="211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208"/>
        <v>41875.999305555553</v>
      </c>
      <c r="L3374" s="10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103.49999999999999</v>
      </c>
      <c r="R3374" s="5">
        <f t="shared" si="211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208"/>
        <v>42203.458333333336</v>
      </c>
      <c r="L3375" s="10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 s="5">
        <f t="shared" si="211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208"/>
        <v>42305.523333333331</v>
      </c>
      <c r="L3376" s="10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106.57142857142856</v>
      </c>
      <c r="R3376" s="5">
        <f t="shared" si="211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208"/>
        <v>41777.402465277773</v>
      </c>
      <c r="L3377" s="10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 s="5">
        <f t="shared" si="211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208"/>
        <v>42119.451319444437</v>
      </c>
      <c r="L3378" s="10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100.01249999999999</v>
      </c>
      <c r="R3378" s="5">
        <f t="shared" si="211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208"/>
        <v>42083.49722222222</v>
      </c>
      <c r="L3379" s="10">
        <f t="shared" si="209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 s="5">
        <f t="shared" si="211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208"/>
        <v>41882.338888888888</v>
      </c>
      <c r="L3380" s="10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107.63636363636364</v>
      </c>
      <c r="R3380" s="5">
        <f t="shared" si="211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208"/>
        <v>42242.749999999993</v>
      </c>
      <c r="L3381" s="10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103.64999999999999</v>
      </c>
      <c r="R3381" s="5">
        <f t="shared" si="211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208"/>
        <v>41972.786782407398</v>
      </c>
      <c r="L3382" s="10">
        <f t="shared" si="209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104.43333333333334</v>
      </c>
      <c r="R3382" s="5">
        <f t="shared" si="211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208"/>
        <v>42073.934988425921</v>
      </c>
      <c r="L3383" s="10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 s="5">
        <f t="shared" si="211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208"/>
        <v>42583.749305555553</v>
      </c>
      <c r="L3384" s="10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100.74285714285713</v>
      </c>
      <c r="R3384" s="5">
        <f t="shared" si="211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208"/>
        <v>42544.574305555558</v>
      </c>
      <c r="L3385" s="10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111.71428571428572</v>
      </c>
      <c r="R3385" s="5">
        <f t="shared" si="211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208"/>
        <v>42328.916666666664</v>
      </c>
      <c r="L3386" s="10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100.01100000000001</v>
      </c>
      <c r="R3386" s="5">
        <f t="shared" si="211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208"/>
        <v>41983.659166666665</v>
      </c>
      <c r="L3387" s="10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 s="5">
        <f t="shared" si="211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208"/>
        <v>41976.436412037037</v>
      </c>
      <c r="L3388" s="10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 s="5">
        <f t="shared" si="211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208"/>
        <v>41987.554259259261</v>
      </c>
      <c r="L3389" s="10">
        <f t="shared" si="209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116.86666666666667</v>
      </c>
      <c r="R3389" s="5">
        <f t="shared" si="211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208"/>
        <v>42173.252789351849</v>
      </c>
      <c r="L3390" s="10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 s="5">
        <f t="shared" si="211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208"/>
        <v>42524.355115740742</v>
      </c>
      <c r="L3391" s="10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 s="5">
        <f t="shared" si="211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208"/>
        <v>41830.56649305555</v>
      </c>
      <c r="L3392" s="10">
        <f t="shared" si="209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 s="5">
        <f t="shared" si="211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208"/>
        <v>41859.727777777778</v>
      </c>
      <c r="L3393" s="10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 s="5">
        <f t="shared" si="211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ref="K3394:K3457" si="212">(((I3394/60)/60)/24)+DATE(1970,1,1)+(-5/24)</f>
        <v>42496.63721064815</v>
      </c>
      <c r="L3394" s="10">
        <f t="shared" ref="L3394:L3457" si="213">(((J3394/60)/60)/24)+DATE(1970,1,1)+(-5/24)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4">(E3394/D3394)*100</f>
        <v>100</v>
      </c>
      <c r="R3394" s="5">
        <f t="shared" ref="R3394:R3457" si="215">E3394/N3394</f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si="212"/>
        <v>41948.823611111111</v>
      </c>
      <c r="L3395" s="10">
        <f t="shared" si="213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4"/>
        <v>105.80000000000001</v>
      </c>
      <c r="R3395" s="5">
        <f t="shared" si="215"/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212"/>
        <v>41847.387094907404</v>
      </c>
      <c r="L3396" s="10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142.36363636363635</v>
      </c>
      <c r="R3396" s="5">
        <f t="shared" si="215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212"/>
        <v>42154.548611111109</v>
      </c>
      <c r="L3397" s="10">
        <f t="shared" si="213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 s="5">
        <f t="shared" si="215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212"/>
        <v>41790.957638888889</v>
      </c>
      <c r="L3398" s="10">
        <f t="shared" si="213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104.33333333333333</v>
      </c>
      <c r="R3398" s="5">
        <f t="shared" si="215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212"/>
        <v>42418.708333333336</v>
      </c>
      <c r="L3399" s="10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112.00000000000001</v>
      </c>
      <c r="R3399" s="5">
        <f t="shared" si="215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212"/>
        <v>41964.499999999993</v>
      </c>
      <c r="L3400" s="10">
        <f t="shared" si="213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111.07499999999999</v>
      </c>
      <c r="R3400" s="5">
        <f t="shared" si="215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212"/>
        <v>42056.712094907409</v>
      </c>
      <c r="L3401" s="10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103.75000000000001</v>
      </c>
      <c r="R3401" s="5">
        <f t="shared" si="215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212"/>
        <v>41879.745532407404</v>
      </c>
      <c r="L3402" s="10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 s="5">
        <f t="shared" si="215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212"/>
        <v>42223.5155787037</v>
      </c>
      <c r="L3403" s="10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101.86206896551724</v>
      </c>
      <c r="R3403" s="5">
        <f t="shared" si="215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212"/>
        <v>42319.896527777775</v>
      </c>
      <c r="L3404" s="10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109.76666666666665</v>
      </c>
      <c r="R3404" s="5">
        <f t="shared" si="215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212"/>
        <v>42180.253749999996</v>
      </c>
      <c r="L3405" s="10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 s="5">
        <f t="shared" si="215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212"/>
        <v>42172.295162037037</v>
      </c>
      <c r="L3406" s="10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 s="5">
        <f t="shared" si="215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212"/>
        <v>42430.790972222218</v>
      </c>
      <c r="L3407" s="10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137.57142857142856</v>
      </c>
      <c r="R3407" s="5">
        <f t="shared" si="215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212"/>
        <v>41836.284444444442</v>
      </c>
      <c r="L3408" s="10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100.31000000000002</v>
      </c>
      <c r="R3408" s="5">
        <f t="shared" si="215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212"/>
        <v>41826.21399305555</v>
      </c>
      <c r="L3409" s="10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 s="5">
        <f t="shared" si="215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212"/>
        <v>41838.78361111111</v>
      </c>
      <c r="L3410" s="10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</v>
      </c>
      <c r="R3410" s="5">
        <f t="shared" si="215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212"/>
        <v>42582.665277777771</v>
      </c>
      <c r="L3411" s="10">
        <f t="shared" si="213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 s="5">
        <f t="shared" si="215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212"/>
        <v>42527.083333333336</v>
      </c>
      <c r="L3412" s="10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 s="5">
        <f t="shared" si="215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212"/>
        <v>42284.814490740733</v>
      </c>
      <c r="L3413" s="10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103.56666666666668</v>
      </c>
      <c r="R3413" s="5">
        <f t="shared" si="215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212"/>
        <v>41909.750717592593</v>
      </c>
      <c r="L3414" s="10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 s="5">
        <f t="shared" si="215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212"/>
        <v>42062.999305555553</v>
      </c>
      <c r="L3415" s="10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 s="5">
        <f t="shared" si="215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212"/>
        <v>42705.124305555553</v>
      </c>
      <c r="L3416" s="10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103.49999999999999</v>
      </c>
      <c r="R3416" s="5">
        <f t="shared" si="215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212"/>
        <v>42477.770833333336</v>
      </c>
      <c r="L3417" s="10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 s="5">
        <f t="shared" si="215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212"/>
        <v>42117.562499999993</v>
      </c>
      <c r="L3418" s="10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 s="5">
        <f t="shared" si="215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212"/>
        <v>41937.821527777778</v>
      </c>
      <c r="L3419" s="10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100.00058823529412</v>
      </c>
      <c r="R3419" s="5">
        <f t="shared" si="215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212"/>
        <v>41782.626238425924</v>
      </c>
      <c r="L3420" s="10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100.875</v>
      </c>
      <c r="R3420" s="5">
        <f t="shared" si="215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212"/>
        <v>42466.687499999993</v>
      </c>
      <c r="L3421" s="10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106.54545454545455</v>
      </c>
      <c r="R3421" s="5">
        <f t="shared" si="215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212"/>
        <v>42413.791666666664</v>
      </c>
      <c r="L3422" s="10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 s="5">
        <f t="shared" si="215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212"/>
        <v>42067.582905092589</v>
      </c>
      <c r="L3423" s="10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 s="5">
        <f t="shared" si="215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212"/>
        <v>42351.791666666664</v>
      </c>
      <c r="L3424" s="10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 s="5">
        <f t="shared" si="215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212"/>
        <v>42118.703020833331</v>
      </c>
      <c r="L3425" s="10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 s="5">
        <f t="shared" si="215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212"/>
        <v>42040.082638888889</v>
      </c>
      <c r="L3426" s="10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103.58333333333334</v>
      </c>
      <c r="R3426" s="5">
        <f t="shared" si="215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212"/>
        <v>41916.40898148148</v>
      </c>
      <c r="L3427" s="10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102.97033333333331</v>
      </c>
      <c r="R3427" s="5">
        <f t="shared" si="215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212"/>
        <v>41902.875</v>
      </c>
      <c r="L3428" s="10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108.13333333333333</v>
      </c>
      <c r="R3428" s="5">
        <f t="shared" si="215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212"/>
        <v>41822.436944444438</v>
      </c>
      <c r="L3429" s="10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 s="5">
        <f t="shared" si="215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212"/>
        <v>42063.499999999993</v>
      </c>
      <c r="L3430" s="10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102.75000000000001</v>
      </c>
      <c r="R3430" s="5">
        <f t="shared" si="215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212"/>
        <v>42675.813206018516</v>
      </c>
      <c r="L3431" s="10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 s="5">
        <f t="shared" si="215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212"/>
        <v>41850.737280092588</v>
      </c>
      <c r="L3432" s="10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108.54949999999999</v>
      </c>
      <c r="R3432" s="5">
        <f t="shared" si="215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212"/>
        <v>41869.522604166668</v>
      </c>
      <c r="L3433" s="10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 s="5">
        <f t="shared" si="215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212"/>
        <v>42405.708333333336</v>
      </c>
      <c r="L3434" s="10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 s="5">
        <f t="shared" si="215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212"/>
        <v>41806.916666666664</v>
      </c>
      <c r="L3435" s="10">
        <f t="shared" si="213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100.26315789473684</v>
      </c>
      <c r="R3435" s="5">
        <f t="shared" si="215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212"/>
        <v>41830.172094907408</v>
      </c>
      <c r="L3436" s="10">
        <f t="shared" si="213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105.55000000000001</v>
      </c>
      <c r="R3436" s="5">
        <f t="shared" si="215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212"/>
        <v>42588.916666666664</v>
      </c>
      <c r="L3437" s="10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112.00000000000001</v>
      </c>
      <c r="R3437" s="5">
        <f t="shared" si="215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212"/>
        <v>41872.477777777778</v>
      </c>
      <c r="L3438" s="10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105.89999999999999</v>
      </c>
      <c r="R3438" s="5">
        <f t="shared" si="215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212"/>
        <v>42235.502546296295</v>
      </c>
      <c r="L3439" s="10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 s="5">
        <f t="shared" si="215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212"/>
        <v>42126.666666666664</v>
      </c>
      <c r="L3440" s="10">
        <f t="shared" si="213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 s="5">
        <f t="shared" si="215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212"/>
        <v>42387.999305555553</v>
      </c>
      <c r="L3441" s="10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134.67833333333334</v>
      </c>
      <c r="R3441" s="5">
        <f t="shared" si="215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212"/>
        <v>41831.46875</v>
      </c>
      <c r="L3442" s="10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105.2184</v>
      </c>
      <c r="R3442" s="5">
        <f t="shared" si="215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212"/>
        <v>42321.636805555558</v>
      </c>
      <c r="L3443" s="10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102.60000000000001</v>
      </c>
      <c r="R3443" s="5">
        <f t="shared" si="215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212"/>
        <v>42154.63277777777</v>
      </c>
      <c r="L3444" s="10">
        <f t="shared" si="213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 s="5">
        <f t="shared" si="215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212"/>
        <v>41891.316504629627</v>
      </c>
      <c r="L3445" s="10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 s="5">
        <f t="shared" si="215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212"/>
        <v>42529.374305555553</v>
      </c>
      <c r="L3446" s="10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289</v>
      </c>
      <c r="R3446" s="5">
        <f t="shared" si="215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212"/>
        <v>42300.322175925925</v>
      </c>
      <c r="L3447" s="10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 s="5">
        <f t="shared" si="215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212"/>
        <v>42040.305555555555</v>
      </c>
      <c r="L3448" s="10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 s="5">
        <f t="shared" si="215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212"/>
        <v>42447.639027777775</v>
      </c>
      <c r="L3449" s="10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107.80000000000001</v>
      </c>
      <c r="R3449" s="5">
        <f t="shared" si="215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212"/>
        <v>41989.910752314812</v>
      </c>
      <c r="L3450" s="10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109.76190476190477</v>
      </c>
      <c r="R3450" s="5">
        <f t="shared" si="215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212"/>
        <v>42559.958333333336</v>
      </c>
      <c r="L3451" s="10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170.625</v>
      </c>
      <c r="R3451" s="5">
        <f t="shared" si="215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212"/>
        <v>42096.454525462956</v>
      </c>
      <c r="L3452" s="10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 s="5">
        <f t="shared" si="215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212"/>
        <v>42115.515358796292</v>
      </c>
      <c r="L3453" s="10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101.23076923076924</v>
      </c>
      <c r="R3453" s="5">
        <f t="shared" si="215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212"/>
        <v>41842.957638888889</v>
      </c>
      <c r="L3454" s="10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 s="5">
        <f t="shared" si="215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212"/>
        <v>42595.770324074074</v>
      </c>
      <c r="L3455" s="10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128.33333333333334</v>
      </c>
      <c r="R3455" s="5">
        <f t="shared" si="215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212"/>
        <v>41851.490266203698</v>
      </c>
      <c r="L3456" s="10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100.71428571428571</v>
      </c>
      <c r="R3456" s="5">
        <f t="shared" si="215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212"/>
        <v>42656.541979166665</v>
      </c>
      <c r="L3457" s="10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100.64999999999999</v>
      </c>
      <c r="R3457" s="5">
        <f t="shared" si="215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ref="K3458:K3521" si="216">(((I3458/60)/60)/24)+DATE(1970,1,1)+(-5/24)</f>
        <v>41852.082638888889</v>
      </c>
      <c r="L3458" s="10">
        <f t="shared" ref="L3458:L3521" si="217">(((J3458/60)/60)/24)+DATE(1970,1,1)+(-5/24)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8">(E3458/D3458)*100</f>
        <v>191.3</v>
      </c>
      <c r="R3458" s="5">
        <f t="shared" ref="R3458:R3521" si="219">E3458/N3458</f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si="216"/>
        <v>42047.040972222218</v>
      </c>
      <c r="L3459" s="10">
        <f t="shared" si="217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8"/>
        <v>140.19999999999999</v>
      </c>
      <c r="R3459" s="5">
        <f t="shared" si="219"/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216"/>
        <v>42037.977083333331</v>
      </c>
      <c r="L3460" s="10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124.33537832310839</v>
      </c>
      <c r="R3460" s="5">
        <f t="shared" si="219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216"/>
        <v>42510.271527777775</v>
      </c>
      <c r="L3461" s="10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 s="5">
        <f t="shared" si="219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216"/>
        <v>41866.318888888884</v>
      </c>
      <c r="L3462" s="10">
        <f t="shared" si="217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 s="5">
        <f t="shared" si="219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216"/>
        <v>42671.916666666664</v>
      </c>
      <c r="L3463" s="10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 s="5">
        <f t="shared" si="219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216"/>
        <v>42195.541666666664</v>
      </c>
      <c r="L3464" s="10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 s="5">
        <f t="shared" si="219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216"/>
        <v>42653.957638888889</v>
      </c>
      <c r="L3465" s="10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103.38000000000001</v>
      </c>
      <c r="R3465" s="5">
        <f t="shared" si="219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216"/>
        <v>42604.921724537031</v>
      </c>
      <c r="L3466" s="10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102.3236</v>
      </c>
      <c r="R3466" s="5">
        <f t="shared" si="219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216"/>
        <v>42225.458333333336</v>
      </c>
      <c r="L3467" s="10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 s="5">
        <f t="shared" si="219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216"/>
        <v>42479.769097222219</v>
      </c>
      <c r="L3468" s="10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127.14285714285714</v>
      </c>
      <c r="R3468" s="5">
        <f t="shared" si="219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216"/>
        <v>42083.421666666669</v>
      </c>
      <c r="L3469" s="10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 s="5">
        <f t="shared" si="219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216"/>
        <v>42633.916666666664</v>
      </c>
      <c r="L3470" s="10">
        <f t="shared" si="217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 s="5">
        <f t="shared" si="219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216"/>
        <v>42488.433391203704</v>
      </c>
      <c r="L3471" s="10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113.39285714285714</v>
      </c>
      <c r="R3471" s="5">
        <f t="shared" si="219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216"/>
        <v>42566.693055555552</v>
      </c>
      <c r="L3472" s="10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 s="5">
        <f t="shared" si="219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216"/>
        <v>41882.625</v>
      </c>
      <c r="L3473" s="10">
        <f t="shared" si="217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 s="5">
        <f t="shared" si="219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216"/>
        <v>41949.040972222218</v>
      </c>
      <c r="L3474" s="10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 s="5">
        <f t="shared" si="219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216"/>
        <v>42083.643749999996</v>
      </c>
      <c r="L3475" s="10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 s="5">
        <f t="shared" si="219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216"/>
        <v>42571.293182870366</v>
      </c>
      <c r="L3476" s="10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 s="5">
        <f t="shared" si="219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216"/>
        <v>41945.791666666664</v>
      </c>
      <c r="L3477" s="10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113.33333333333333</v>
      </c>
      <c r="R3477" s="5">
        <f t="shared" si="219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216"/>
        <v>41938.916666666664</v>
      </c>
      <c r="L3478" s="10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 s="5">
        <f t="shared" si="219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216"/>
        <v>42140.916666666664</v>
      </c>
      <c r="L3479" s="10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115.33333333333333</v>
      </c>
      <c r="R3479" s="5">
        <f t="shared" si="219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216"/>
        <v>42079.666666666664</v>
      </c>
      <c r="L3480" s="10">
        <f t="shared" si="217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112.85000000000001</v>
      </c>
      <c r="R3480" s="5">
        <f t="shared" si="219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216"/>
        <v>41811.646759259253</v>
      </c>
      <c r="L3481" s="10">
        <f t="shared" si="217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127.86666666666666</v>
      </c>
      <c r="R3481" s="5">
        <f t="shared" si="219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216"/>
        <v>42195.666666666664</v>
      </c>
      <c r="L3482" s="10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142.66666666666669</v>
      </c>
      <c r="R3482" s="5">
        <f t="shared" si="219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216"/>
        <v>42006.039212962954</v>
      </c>
      <c r="L3483" s="10">
        <f t="shared" si="217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 s="5">
        <f t="shared" si="219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216"/>
        <v>41826.563263888886</v>
      </c>
      <c r="L3484" s="10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138.33333333333334</v>
      </c>
      <c r="R3484" s="5">
        <f t="shared" si="219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216"/>
        <v>41823.460428240738</v>
      </c>
      <c r="L3485" s="10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159.9402985074627</v>
      </c>
      <c r="R3485" s="5">
        <f t="shared" si="219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216"/>
        <v>42536.552071759252</v>
      </c>
      <c r="L3486" s="10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114.24000000000001</v>
      </c>
      <c r="R3486" s="5">
        <f t="shared" si="219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216"/>
        <v>42402.484722222223</v>
      </c>
      <c r="L3487" s="10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100.60606060606061</v>
      </c>
      <c r="R3487" s="5">
        <f t="shared" si="219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216"/>
        <v>42158.082638888889</v>
      </c>
      <c r="L3488" s="10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155.20000000000002</v>
      </c>
      <c r="R3488" s="5">
        <f t="shared" si="219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216"/>
        <v>42179.732083333329</v>
      </c>
      <c r="L3489" s="10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127.75000000000001</v>
      </c>
      <c r="R3489" s="5">
        <f t="shared" si="219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216"/>
        <v>42111.458333333336</v>
      </c>
      <c r="L3490" s="10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 s="5">
        <f t="shared" si="219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216"/>
        <v>41783.666666666664</v>
      </c>
      <c r="L3491" s="10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 s="5">
        <f t="shared" si="219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216"/>
        <v>42473.594027777777</v>
      </c>
      <c r="L3492" s="10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127.49999999999999</v>
      </c>
      <c r="R3492" s="5">
        <f t="shared" si="219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216"/>
        <v>42142.041481481479</v>
      </c>
      <c r="L3493" s="10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158.20000000000002</v>
      </c>
      <c r="R3493" s="5">
        <f t="shared" si="219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216"/>
        <v>42302.800891203697</v>
      </c>
      <c r="L3494" s="10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105.26894736842105</v>
      </c>
      <c r="R3494" s="5">
        <f t="shared" si="219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216"/>
        <v>41868.007638888885</v>
      </c>
      <c r="L3495" s="10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 s="5">
        <f t="shared" si="219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216"/>
        <v>42700.041666666664</v>
      </c>
      <c r="L3496" s="10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 s="5">
        <f t="shared" si="219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216"/>
        <v>41944.512499999997</v>
      </c>
      <c r="L3497" s="10">
        <f t="shared" si="217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 s="5">
        <f t="shared" si="219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216"/>
        <v>42624.638495370367</v>
      </c>
      <c r="L3498" s="10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 s="5">
        <f t="shared" si="219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216"/>
        <v>42523.708333333336</v>
      </c>
      <c r="L3499" s="10">
        <f t="shared" si="217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108.70406189555126</v>
      </c>
      <c r="R3499" s="5">
        <f t="shared" si="219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216"/>
        <v>42518.697222222218</v>
      </c>
      <c r="L3500" s="10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102.42424242424242</v>
      </c>
      <c r="R3500" s="5">
        <f t="shared" si="219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216"/>
        <v>42186.082638888889</v>
      </c>
      <c r="L3501" s="10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 s="5">
        <f t="shared" si="219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216"/>
        <v>42435.999305555553</v>
      </c>
      <c r="L3502" s="10">
        <f t="shared" si="217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 s="5">
        <f t="shared" si="219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216"/>
        <v>42258.555497685178</v>
      </c>
      <c r="L3503" s="10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100.66666666666666</v>
      </c>
      <c r="R3503" s="5">
        <f t="shared" si="219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216"/>
        <v>42444.957638888889</v>
      </c>
      <c r="L3504" s="10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 s="5">
        <f t="shared" si="219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216"/>
        <v>42575.27</v>
      </c>
      <c r="L3505" s="10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107.55999999999999</v>
      </c>
      <c r="R3505" s="5">
        <f t="shared" si="219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216"/>
        <v>42327.582071759258</v>
      </c>
      <c r="L3506" s="10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 s="5">
        <f t="shared" si="219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216"/>
        <v>41771.958333333328</v>
      </c>
      <c r="L3507" s="10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 s="5">
        <f t="shared" si="219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216"/>
        <v>41874.525925925926</v>
      </c>
      <c r="L3508" s="10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101.49999999999999</v>
      </c>
      <c r="R3508" s="5">
        <f t="shared" si="219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216"/>
        <v>42521.714548611104</v>
      </c>
      <c r="L3509" s="10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 s="5">
        <f t="shared" si="219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216"/>
        <v>42500.666666666664</v>
      </c>
      <c r="L3510" s="10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 s="5">
        <f t="shared" si="219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216"/>
        <v>41963.996527777774</v>
      </c>
      <c r="L3511" s="10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106.33333333333333</v>
      </c>
      <c r="R3511" s="5">
        <f t="shared" si="219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216"/>
        <v>41822.412569444445</v>
      </c>
      <c r="L3512" s="10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100.55555555555556</v>
      </c>
      <c r="R3512" s="5">
        <f t="shared" si="219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216"/>
        <v>41950.5625</v>
      </c>
      <c r="L3513" s="10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 s="5">
        <f t="shared" si="219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216"/>
        <v>42117.286944444444</v>
      </c>
      <c r="L3514" s="10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 s="5">
        <f t="shared" si="219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216"/>
        <v>41793.999305555553</v>
      </c>
      <c r="L3515" s="10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118.39285714285714</v>
      </c>
      <c r="R3515" s="5">
        <f t="shared" si="219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216"/>
        <v>42036.999305555553</v>
      </c>
      <c r="L3516" s="10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110.00000000000001</v>
      </c>
      <c r="R3516" s="5">
        <f t="shared" si="219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216"/>
        <v>42155.564479166664</v>
      </c>
      <c r="L3517" s="10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102.66666666666666</v>
      </c>
      <c r="R3517" s="5">
        <f t="shared" si="219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216"/>
        <v>41889.916666666664</v>
      </c>
      <c r="L3518" s="10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 s="5">
        <f t="shared" si="219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216"/>
        <v>41824.25</v>
      </c>
      <c r="L3519" s="10">
        <f t="shared" si="217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 s="5">
        <f t="shared" si="219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216"/>
        <v>41914.38958333333</v>
      </c>
      <c r="L3520" s="10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110.04599999999999</v>
      </c>
      <c r="R3520" s="5">
        <f t="shared" si="219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216"/>
        <v>42067.390624999993</v>
      </c>
      <c r="L3521" s="10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101.35000000000001</v>
      </c>
      <c r="R3521" s="5">
        <f t="shared" si="219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ref="K3522:K3585" si="220">(((I3522/60)/60)/24)+DATE(1970,1,1)+(-5/24)</f>
        <v>42253.365972222215</v>
      </c>
      <c r="L3522" s="10">
        <f t="shared" ref="L3522:L3585" si="221">(((J3522/60)/60)/24)+DATE(1970,1,1)+(-5/24)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2">(E3522/D3522)*100</f>
        <v>100.75</v>
      </c>
      <c r="R3522" s="5">
        <f t="shared" ref="R3522:R3585" si="223">E3522/N3522</f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si="220"/>
        <v>41911.153009259258</v>
      </c>
      <c r="L3523" s="10">
        <f t="shared" si="221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2"/>
        <v>169.42857142857144</v>
      </c>
      <c r="R3523" s="5">
        <f t="shared" si="223"/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220"/>
        <v>42262.212500000001</v>
      </c>
      <c r="L3524" s="10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 s="5">
        <f t="shared" si="223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220"/>
        <v>42638.749999999993</v>
      </c>
      <c r="L3525" s="10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 s="5">
        <f t="shared" si="223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220"/>
        <v>41894.958333333328</v>
      </c>
      <c r="L3526" s="10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 s="5">
        <f t="shared" si="223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220"/>
        <v>42225.458333333336</v>
      </c>
      <c r="L3527" s="10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 s="5">
        <f t="shared" si="223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220"/>
        <v>42488.040972222218</v>
      </c>
      <c r="L3528" s="10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 s="5">
        <f t="shared" si="223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220"/>
        <v>42195.957638888889</v>
      </c>
      <c r="L3529" s="10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116.91666666666667</v>
      </c>
      <c r="R3529" s="5">
        <f t="shared" si="223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220"/>
        <v>42753.293032407404</v>
      </c>
      <c r="L3530" s="10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101.15151515151514</v>
      </c>
      <c r="R3530" s="5">
        <f t="shared" si="223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220"/>
        <v>42197.833333333336</v>
      </c>
      <c r="L3531" s="10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 s="5">
        <f t="shared" si="223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220"/>
        <v>42470.624999999993</v>
      </c>
      <c r="L3532" s="10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 s="5">
        <f t="shared" si="223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220"/>
        <v>42551.44599537037</v>
      </c>
      <c r="L3533" s="10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 s="5">
        <f t="shared" si="223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220"/>
        <v>41899.957638888889</v>
      </c>
      <c r="L3534" s="10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118.95833333333334</v>
      </c>
      <c r="R3534" s="5">
        <f t="shared" si="223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220"/>
        <v>42319.594525462955</v>
      </c>
      <c r="L3535" s="10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 s="5">
        <f t="shared" si="223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220"/>
        <v>42278.416932870365</v>
      </c>
      <c r="L3536" s="10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156.20000000000002</v>
      </c>
      <c r="R3536" s="5">
        <f t="shared" si="223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220"/>
        <v>42279.541666666664</v>
      </c>
      <c r="L3537" s="10">
        <f t="shared" si="221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 s="5">
        <f t="shared" si="223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220"/>
        <v>42358.290972222218</v>
      </c>
      <c r="L3538" s="10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153.33333333333334</v>
      </c>
      <c r="R3538" s="5">
        <f t="shared" si="223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220"/>
        <v>41960.124305555553</v>
      </c>
      <c r="L3539" s="10">
        <f t="shared" si="221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180.44444444444446</v>
      </c>
      <c r="R3539" s="5">
        <f t="shared" si="223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220"/>
        <v>42599.212268518517</v>
      </c>
      <c r="L3540" s="10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 s="5">
        <f t="shared" si="223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220"/>
        <v>42621.547708333332</v>
      </c>
      <c r="L3541" s="10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119.66666666666667</v>
      </c>
      <c r="R3541" s="5">
        <f t="shared" si="223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220"/>
        <v>42546.795034722221</v>
      </c>
      <c r="L3542" s="10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 s="5">
        <f t="shared" si="223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220"/>
        <v>42247.521701388883</v>
      </c>
      <c r="L3543" s="10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 s="5">
        <f t="shared" si="223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220"/>
        <v>41889.391458333332</v>
      </c>
      <c r="L3544" s="10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102.23636363636363</v>
      </c>
      <c r="R3544" s="5">
        <f t="shared" si="223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220"/>
        <v>42180.546979166662</v>
      </c>
      <c r="L3545" s="10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104.66666666666666</v>
      </c>
      <c r="R3545" s="5">
        <f t="shared" si="223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220"/>
        <v>42070.623344907406</v>
      </c>
      <c r="L3546" s="10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 s="5">
        <f t="shared" si="223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220"/>
        <v>42105.599062499998</v>
      </c>
      <c r="L3547" s="10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 s="5">
        <f t="shared" si="223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220"/>
        <v>42094.957638888889</v>
      </c>
      <c r="L3548" s="10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102.27272727272727</v>
      </c>
      <c r="R3548" s="5">
        <f t="shared" si="223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220"/>
        <v>42503.957638888889</v>
      </c>
      <c r="L3549" s="10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114.40928571428573</v>
      </c>
      <c r="R3549" s="5">
        <f t="shared" si="223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220"/>
        <v>42433.833333333336</v>
      </c>
      <c r="L3550" s="10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101.9047619047619</v>
      </c>
      <c r="R3550" s="5">
        <f t="shared" si="223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220"/>
        <v>42251.186030092591</v>
      </c>
      <c r="L3551" s="10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 s="5">
        <f t="shared" si="223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220"/>
        <v>42492.685162037036</v>
      </c>
      <c r="L3552" s="10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104.80000000000001</v>
      </c>
      <c r="R3552" s="5">
        <f t="shared" si="223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220"/>
        <v>41781.713194444441</v>
      </c>
      <c r="L3553" s="10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101.83333333333333</v>
      </c>
      <c r="R3553" s="5">
        <f t="shared" si="223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220"/>
        <v>41818.378749999996</v>
      </c>
      <c r="L3554" s="10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 s="5">
        <f t="shared" si="223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220"/>
        <v>42227.791666666664</v>
      </c>
      <c r="L3555" s="10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106.27272727272728</v>
      </c>
      <c r="R3555" s="5">
        <f t="shared" si="223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220"/>
        <v>42046.499999999993</v>
      </c>
      <c r="L3556" s="10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113.42219999999999</v>
      </c>
      <c r="R3556" s="5">
        <f t="shared" si="223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220"/>
        <v>42691.27539351851</v>
      </c>
      <c r="L3557" s="10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 s="5">
        <f t="shared" si="223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220"/>
        <v>41868.441249999996</v>
      </c>
      <c r="L3558" s="10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100.45454545454547</v>
      </c>
      <c r="R3558" s="5">
        <f t="shared" si="223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220"/>
        <v>41764.068414351852</v>
      </c>
      <c r="L3559" s="10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100.03599999999999</v>
      </c>
      <c r="R3559" s="5">
        <f t="shared" si="223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220"/>
        <v>42181.666666666664</v>
      </c>
      <c r="L3560" s="10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 s="5">
        <f t="shared" si="223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220"/>
        <v>42216.165277777771</v>
      </c>
      <c r="L3561" s="10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103.49999999999999</v>
      </c>
      <c r="R3561" s="5">
        <f t="shared" si="223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220"/>
        <v>42150.906249999993</v>
      </c>
      <c r="L3562" s="10">
        <f t="shared" si="221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108.43750000000001</v>
      </c>
      <c r="R3562" s="5">
        <f t="shared" si="223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220"/>
        <v>42221.566666666658</v>
      </c>
      <c r="L3563" s="10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 s="5">
        <f t="shared" si="223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220"/>
        <v>42442.708333333336</v>
      </c>
      <c r="L3564" s="10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148.88888888888889</v>
      </c>
      <c r="R3564" s="5">
        <f t="shared" si="223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220"/>
        <v>42583.583333333336</v>
      </c>
      <c r="L3565" s="10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105.49000000000002</v>
      </c>
      <c r="R3565" s="5">
        <f t="shared" si="223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220"/>
        <v>42282.458333333336</v>
      </c>
      <c r="L3566" s="10">
        <f t="shared" si="221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100.49999999999999</v>
      </c>
      <c r="R3566" s="5">
        <f t="shared" si="223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220"/>
        <v>42004.534814814811</v>
      </c>
      <c r="L3567" s="10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130.55555555555557</v>
      </c>
      <c r="R3567" s="5">
        <f t="shared" si="223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220"/>
        <v>42027.299571759257</v>
      </c>
      <c r="L3568" s="10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104.75000000000001</v>
      </c>
      <c r="R3568" s="5">
        <f t="shared" si="223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220"/>
        <v>42165.602361111109</v>
      </c>
      <c r="L3569" s="10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108.80000000000001</v>
      </c>
      <c r="R3569" s="5">
        <f t="shared" si="223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220"/>
        <v>41899.532337962963</v>
      </c>
      <c r="L3570" s="10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111.00000000000001</v>
      </c>
      <c r="R3570" s="5">
        <f t="shared" si="223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220"/>
        <v>42012.480277777773</v>
      </c>
      <c r="L3571" s="10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100.47999999999999</v>
      </c>
      <c r="R3571" s="5">
        <f t="shared" si="223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220"/>
        <v>42004.083333333336</v>
      </c>
      <c r="L3572" s="10">
        <f t="shared" si="221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 s="5">
        <f t="shared" si="223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220"/>
        <v>41942.650613425925</v>
      </c>
      <c r="L3573" s="10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122.06666666666666</v>
      </c>
      <c r="R3573" s="5">
        <f t="shared" si="223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220"/>
        <v>42176.36206018518</v>
      </c>
      <c r="L3574" s="10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 s="5">
        <f t="shared" si="223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220"/>
        <v>41951.208865740737</v>
      </c>
      <c r="L3575" s="10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 s="5">
        <f t="shared" si="223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220"/>
        <v>41956.776018518511</v>
      </c>
      <c r="L3576" s="10">
        <f t="shared" si="221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106.12068965517241</v>
      </c>
      <c r="R3576" s="5">
        <f t="shared" si="223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220"/>
        <v>42592.957638888889</v>
      </c>
      <c r="L3577" s="10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101.33000000000001</v>
      </c>
      <c r="R3577" s="5">
        <f t="shared" si="223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220"/>
        <v>42709.382569444446</v>
      </c>
      <c r="L3578" s="10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 s="5">
        <f t="shared" si="223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220"/>
        <v>42120.061111111114</v>
      </c>
      <c r="L3579" s="10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 s="5">
        <f t="shared" si="223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220"/>
        <v>42490.525196759256</v>
      </c>
      <c r="L3580" s="10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100.01333333333334</v>
      </c>
      <c r="R3580" s="5">
        <f t="shared" si="223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220"/>
        <v>42460.51222222222</v>
      </c>
      <c r="L3581" s="10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 s="5">
        <f t="shared" si="223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220"/>
        <v>42063.999305555553</v>
      </c>
      <c r="L3582" s="10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113.88888888888889</v>
      </c>
      <c r="R3582" s="5">
        <f t="shared" si="223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220"/>
        <v>41850.26284722222</v>
      </c>
      <c r="L3583" s="10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 s="5">
        <f t="shared" si="223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220"/>
        <v>42464.887523148143</v>
      </c>
      <c r="L3584" s="10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 s="5">
        <f t="shared" si="223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220"/>
        <v>42478.175983796296</v>
      </c>
      <c r="L3585" s="10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 s="5">
        <f t="shared" si="223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ref="K3586:K3649" si="224">(((I3586/60)/60)/24)+DATE(1970,1,1)+(-5/24)</f>
        <v>42198.108148148145</v>
      </c>
      <c r="L3586" s="10">
        <f t="shared" ref="L3586:L3649" si="225">(((J3586/60)/60)/24)+DATE(1970,1,1)+(-5/24)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6">(E3586/D3586)*100</f>
        <v>115.5</v>
      </c>
      <c r="R3586" s="5">
        <f t="shared" ref="R3586:R3649" si="227">E3586/N3586</f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si="224"/>
        <v>41994.507986111108</v>
      </c>
      <c r="L3587" s="10">
        <f t="shared" si="225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6"/>
        <v>119.11764705882352</v>
      </c>
      <c r="R3587" s="5">
        <f t="shared" si="227"/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224"/>
        <v>42636.489236111105</v>
      </c>
      <c r="L3588" s="10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109.42666666666668</v>
      </c>
      <c r="R3588" s="5">
        <f t="shared" si="227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224"/>
        <v>42548.583333333336</v>
      </c>
      <c r="L3589" s="10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 s="5">
        <f t="shared" si="227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224"/>
        <v>42123.749999999993</v>
      </c>
      <c r="L3590" s="10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100.49999999999999</v>
      </c>
      <c r="R3590" s="5">
        <f t="shared" si="227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224"/>
        <v>42150.439201388886</v>
      </c>
      <c r="L3591" s="10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127.49999999999999</v>
      </c>
      <c r="R3591" s="5">
        <f t="shared" si="227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224"/>
        <v>41932.125393518516</v>
      </c>
      <c r="L3592" s="10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100.05999999999999</v>
      </c>
      <c r="R3592" s="5">
        <f t="shared" si="227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224"/>
        <v>42027.999305555553</v>
      </c>
      <c r="L3593" s="10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 s="5">
        <f t="shared" si="227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224"/>
        <v>42045.999305555553</v>
      </c>
      <c r="L3594" s="10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 s="5">
        <f t="shared" si="227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224"/>
        <v>42009.643055555549</v>
      </c>
      <c r="L3595" s="10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110.63333333333334</v>
      </c>
      <c r="R3595" s="5">
        <f t="shared" si="227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224"/>
        <v>42616.858587962961</v>
      </c>
      <c r="L3596" s="10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125.93749999999999</v>
      </c>
      <c r="R3596" s="5">
        <f t="shared" si="227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224"/>
        <v>42076.082638888889</v>
      </c>
      <c r="L3597" s="10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 s="5">
        <f t="shared" si="227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224"/>
        <v>41877.506736111107</v>
      </c>
      <c r="L3598" s="10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107.72727272727273</v>
      </c>
      <c r="R3598" s="5">
        <f t="shared" si="227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224"/>
        <v>42432.040972222218</v>
      </c>
      <c r="L3599" s="10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102.60000000000001</v>
      </c>
      <c r="R3599" s="5">
        <f t="shared" si="227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224"/>
        <v>41884.999305555553</v>
      </c>
      <c r="L3600" s="10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 s="5">
        <f t="shared" si="227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224"/>
        <v>42245.791666666664</v>
      </c>
      <c r="L3601" s="10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 s="5">
        <f t="shared" si="227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224"/>
        <v>42656.640787037039</v>
      </c>
      <c r="L3602" s="10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 s="5">
        <f t="shared" si="227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224"/>
        <v>42020.790300925924</v>
      </c>
      <c r="L3603" s="10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104.35000000000001</v>
      </c>
      <c r="R3603" s="5">
        <f t="shared" si="227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224"/>
        <v>42507.68609953703</v>
      </c>
      <c r="L3604" s="10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 s="5">
        <f t="shared" si="227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224"/>
        <v>42313.697685185187</v>
      </c>
      <c r="L3605" s="10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170.66666666666669</v>
      </c>
      <c r="R3605" s="5">
        <f t="shared" si="227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224"/>
        <v>42489.082638888889</v>
      </c>
      <c r="L3606" s="10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112.83333333333334</v>
      </c>
      <c r="R3606" s="5">
        <f t="shared" si="227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224"/>
        <v>42413.584791666661</v>
      </c>
      <c r="L3607" s="10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 s="5">
        <f t="shared" si="227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224"/>
        <v>42596.396493055552</v>
      </c>
      <c r="L3608" s="10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130.26666666666665</v>
      </c>
      <c r="R3608" s="5">
        <f t="shared" si="227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224"/>
        <v>42352.791666666664</v>
      </c>
      <c r="L3609" s="10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105.45454545454544</v>
      </c>
      <c r="R3609" s="5">
        <f t="shared" si="227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224"/>
        <v>42538.374999999993</v>
      </c>
      <c r="L3610" s="10">
        <f t="shared" si="225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 s="5">
        <f t="shared" si="227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224"/>
        <v>42459.741724537038</v>
      </c>
      <c r="L3611" s="10">
        <f t="shared" si="225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153.31632653061226</v>
      </c>
      <c r="R3611" s="5">
        <f t="shared" si="227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224"/>
        <v>42233.22379629629</v>
      </c>
      <c r="L3612" s="10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 s="5">
        <f t="shared" si="227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224"/>
        <v>42102.162048611113</v>
      </c>
      <c r="L3613" s="10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 s="5">
        <f t="shared" si="227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224"/>
        <v>41799.518645833334</v>
      </c>
      <c r="L3614" s="10">
        <f t="shared" si="225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 s="5">
        <f t="shared" si="227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224"/>
        <v>41818.381643518514</v>
      </c>
      <c r="L3615" s="10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 s="5">
        <f t="shared" si="227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224"/>
        <v>42173.833518518521</v>
      </c>
      <c r="L3616" s="10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 s="5">
        <f t="shared" si="227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224"/>
        <v>42348.385370370372</v>
      </c>
      <c r="L3617" s="10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106.80000000000001</v>
      </c>
      <c r="R3617" s="5">
        <f t="shared" si="227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224"/>
        <v>42082.699814814812</v>
      </c>
      <c r="L3618" s="10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 s="5">
        <f t="shared" si="227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224"/>
        <v>42793.791666666664</v>
      </c>
      <c r="L3619" s="10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118.91891891891892</v>
      </c>
      <c r="R3619" s="5">
        <f t="shared" si="227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224"/>
        <v>42158.419560185182</v>
      </c>
      <c r="L3620" s="10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 s="5">
        <f t="shared" si="227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224"/>
        <v>42693.708333333336</v>
      </c>
      <c r="L3621" s="10">
        <f t="shared" si="225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112.99999999999999</v>
      </c>
      <c r="R3621" s="5">
        <f t="shared" si="227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224"/>
        <v>42067.958333333336</v>
      </c>
      <c r="L3622" s="10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105.19047619047619</v>
      </c>
      <c r="R3622" s="5">
        <f t="shared" si="227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224"/>
        <v>42643.666666666664</v>
      </c>
      <c r="L3623" s="10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109.73333333333332</v>
      </c>
      <c r="R3623" s="5">
        <f t="shared" si="227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224"/>
        <v>41909.932638888888</v>
      </c>
      <c r="L3624" s="10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100.099</v>
      </c>
      <c r="R3624" s="5">
        <f t="shared" si="227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224"/>
        <v>41846.083333333328</v>
      </c>
      <c r="L3625" s="10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 s="5">
        <f t="shared" si="227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224"/>
        <v>42605.565856481473</v>
      </c>
      <c r="L3626" s="10">
        <f t="shared" si="225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104.93333333333332</v>
      </c>
      <c r="R3626" s="5">
        <f t="shared" si="227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224"/>
        <v>42187.444178240738</v>
      </c>
      <c r="L3627" s="10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102.66666666666666</v>
      </c>
      <c r="R3627" s="5">
        <f t="shared" si="227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224"/>
        <v>41867.458993055552</v>
      </c>
      <c r="L3628" s="10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101.82500000000002</v>
      </c>
      <c r="R3628" s="5">
        <f t="shared" si="227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224"/>
        <v>42510.957638888889</v>
      </c>
      <c r="L3629" s="10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 s="5">
        <f t="shared" si="227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224"/>
        <v>42351.666620370372</v>
      </c>
      <c r="L3630" s="10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5" t="e">
        <f t="shared" si="227"/>
        <v>#DIV/0!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224"/>
        <v>42495.499999999993</v>
      </c>
      <c r="L3631" s="10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1.9999999999999998E-4</v>
      </c>
      <c r="R3631" s="5">
        <f t="shared" si="227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224"/>
        <v>41972.680439814816</v>
      </c>
      <c r="L3632" s="10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3.3333333333333333E-2</v>
      </c>
      <c r="R3632" s="5">
        <f t="shared" si="227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224"/>
        <v>41904.957638888889</v>
      </c>
      <c r="L3633" s="10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51.023391812865491</v>
      </c>
      <c r="R3633" s="5">
        <f t="shared" si="227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224"/>
        <v>41966.728576388887</v>
      </c>
      <c r="L3634" s="10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20</v>
      </c>
      <c r="R3634" s="5">
        <f t="shared" si="227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224"/>
        <v>42692.833333333336</v>
      </c>
      <c r="L3635" s="10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 s="5">
        <f t="shared" si="227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224"/>
        <v>42748.957638888889</v>
      </c>
      <c r="L3636" s="10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4.246666666666667</v>
      </c>
      <c r="R3636" s="5">
        <f t="shared" si="227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224"/>
        <v>42480.674490740734</v>
      </c>
      <c r="L3637" s="10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36.457142857142856</v>
      </c>
      <c r="R3637" s="5">
        <f t="shared" si="227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224"/>
        <v>42261.486446759263</v>
      </c>
      <c r="L3638" s="10">
        <f t="shared" si="225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5" t="e">
        <f t="shared" si="227"/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224"/>
        <v>42005.492303240739</v>
      </c>
      <c r="L3639" s="10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30.866666666666664</v>
      </c>
      <c r="R3639" s="5">
        <f t="shared" si="227"/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224"/>
        <v>42113.42282407407</v>
      </c>
      <c r="L3640" s="10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6.5454545454545459</v>
      </c>
      <c r="R3640" s="5">
        <f t="shared" si="227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224"/>
        <v>42650.424305555549</v>
      </c>
      <c r="L3641" s="10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4.0000000000000001E-3</v>
      </c>
      <c r="R3641" s="5">
        <f t="shared" si="227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224"/>
        <v>42134.573263888888</v>
      </c>
      <c r="L3642" s="10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</v>
      </c>
      <c r="R3642" s="5">
        <f t="shared" si="227"/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224"/>
        <v>41917</v>
      </c>
      <c r="L3643" s="10">
        <f t="shared" si="225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5" t="e">
        <f t="shared" si="227"/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224"/>
        <v>42338.499999999993</v>
      </c>
      <c r="L3644" s="10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2.1428571428571428</v>
      </c>
      <c r="R3644" s="5">
        <f t="shared" si="227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224"/>
        <v>42324.977303240739</v>
      </c>
      <c r="L3645" s="10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5" t="e">
        <f t="shared" si="227"/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224"/>
        <v>42436.999305555553</v>
      </c>
      <c r="L3646" s="10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 s="5">
        <f t="shared" si="227"/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224"/>
        <v>42695.803680555553</v>
      </c>
      <c r="L3647" s="10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</v>
      </c>
      <c r="R3647" s="5">
        <f t="shared" si="227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224"/>
        <v>42171.770833333336</v>
      </c>
      <c r="L3648" s="10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4.8099999999999996</v>
      </c>
      <c r="R3648" s="5">
        <f t="shared" si="227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224"/>
        <v>42643.540821759256</v>
      </c>
      <c r="L3649" s="10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</v>
      </c>
      <c r="R3649" s="5">
        <f t="shared" si="227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ref="K3650:K3713" si="228">(((I3650/60)/60)/24)+DATE(1970,1,1)+(-5/24)</f>
        <v>41917.083854166667</v>
      </c>
      <c r="L3650" s="10">
        <f t="shared" ref="L3650:L3713" si="229">(((J3650/60)/60)/24)+DATE(1970,1,1)+(-5/24)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30">(E3650/D3650)*100</f>
        <v>100.38249999999999</v>
      </c>
      <c r="R3650" s="5">
        <f t="shared" ref="R3650:R3713" si="231">E3650/N3650</f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si="228"/>
        <v>41806.504560185182</v>
      </c>
      <c r="L3651" s="10">
        <f t="shared" si="229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30"/>
        <v>104</v>
      </c>
      <c r="R3651" s="5">
        <f t="shared" si="231"/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228"/>
        <v>42402.270648148151</v>
      </c>
      <c r="L3652" s="10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 s="5">
        <f t="shared" si="231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228"/>
        <v>41861.457638888889</v>
      </c>
      <c r="L3653" s="10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 s="5">
        <f t="shared" si="231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228"/>
        <v>42606.957638888889</v>
      </c>
      <c r="L3654" s="10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250.66666666666669</v>
      </c>
      <c r="R3654" s="5">
        <f t="shared" si="231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228"/>
        <v>42221.155173611107</v>
      </c>
      <c r="L3655" s="10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100.49999999999999</v>
      </c>
      <c r="R3655" s="5">
        <f t="shared" si="231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228"/>
        <v>42463.499999999993</v>
      </c>
      <c r="L3656" s="10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 s="5">
        <f t="shared" si="231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228"/>
        <v>42203.082638888889</v>
      </c>
      <c r="L3657" s="10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 s="5">
        <f t="shared" si="231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228"/>
        <v>42767.749305555553</v>
      </c>
      <c r="L3658" s="10">
        <f t="shared" si="229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105.82000000000001</v>
      </c>
      <c r="R3658" s="5">
        <f t="shared" si="231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228"/>
        <v>42522.695833333331</v>
      </c>
      <c r="L3659" s="10">
        <f t="shared" si="229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 s="5">
        <f t="shared" si="231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228"/>
        <v>41821.957638888889</v>
      </c>
      <c r="L3660" s="10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100.66666666666666</v>
      </c>
      <c r="R3660" s="5">
        <f t="shared" si="231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228"/>
        <v>42082.402083333327</v>
      </c>
      <c r="L3661" s="10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102.03333333333333</v>
      </c>
      <c r="R3661" s="5">
        <f t="shared" si="231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228"/>
        <v>41996.672743055555</v>
      </c>
      <c r="L3662" s="10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 s="5">
        <f t="shared" si="231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228"/>
        <v>42469.958333333336</v>
      </c>
      <c r="L3663" s="10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111.00000000000001</v>
      </c>
      <c r="R3663" s="5">
        <f t="shared" si="231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228"/>
        <v>42093.97006944444</v>
      </c>
      <c r="L3664" s="10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101.42500000000001</v>
      </c>
      <c r="R3664" s="5">
        <f t="shared" si="231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228"/>
        <v>42725.285069444442</v>
      </c>
      <c r="L3665" s="10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 s="5">
        <f t="shared" si="231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228"/>
        <v>42537.04038194444</v>
      </c>
      <c r="L3666" s="10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109.375</v>
      </c>
      <c r="R3666" s="5">
        <f t="shared" si="231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228"/>
        <v>42305.620833333327</v>
      </c>
      <c r="L3667" s="10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115.16129032258064</v>
      </c>
      <c r="R3667" s="5">
        <f t="shared" si="231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228"/>
        <v>41844.083333333328</v>
      </c>
      <c r="L3668" s="10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 s="5">
        <f t="shared" si="231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228"/>
        <v>42203.761793981481</v>
      </c>
      <c r="L3669" s="10">
        <f t="shared" si="229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103.17033333333335</v>
      </c>
      <c r="R3669" s="5">
        <f t="shared" si="231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228"/>
        <v>42208.564583333333</v>
      </c>
      <c r="L3670" s="10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103.49999999999999</v>
      </c>
      <c r="R3670" s="5">
        <f t="shared" si="231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228"/>
        <v>42166.466863425921</v>
      </c>
      <c r="L3671" s="10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138.19999999999999</v>
      </c>
      <c r="R3671" s="5">
        <f t="shared" si="231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228"/>
        <v>42155.749999999993</v>
      </c>
      <c r="L3672" s="10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109.54545454545455</v>
      </c>
      <c r="R3672" s="5">
        <f t="shared" si="231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228"/>
        <v>41840.957638888889</v>
      </c>
      <c r="L3673" s="10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100.85714285714286</v>
      </c>
      <c r="R3673" s="5">
        <f t="shared" si="231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228"/>
        <v>41908.738240740735</v>
      </c>
      <c r="L3674" s="10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101.53333333333335</v>
      </c>
      <c r="R3674" s="5">
        <f t="shared" si="231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228"/>
        <v>41948.327777777777</v>
      </c>
      <c r="L3675" s="10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113.625</v>
      </c>
      <c r="R3675" s="5">
        <f t="shared" si="231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228"/>
        <v>42616.664687499993</v>
      </c>
      <c r="L3676" s="10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 s="5">
        <f t="shared" si="231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228"/>
        <v>42505.749999999993</v>
      </c>
      <c r="L3677" s="10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 s="5">
        <f t="shared" si="231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228"/>
        <v>41894.607453703698</v>
      </c>
      <c r="L3678" s="10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 s="5">
        <f t="shared" si="231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228"/>
        <v>41822.957638888889</v>
      </c>
      <c r="L3679" s="10">
        <f t="shared" si="229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102.90416666666667</v>
      </c>
      <c r="R3679" s="5">
        <f t="shared" si="231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228"/>
        <v>42155.322893518511</v>
      </c>
      <c r="L3680" s="10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102.49999999999999</v>
      </c>
      <c r="R3680" s="5">
        <f t="shared" si="231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228"/>
        <v>41820.999305555553</v>
      </c>
      <c r="L3681" s="10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 s="5">
        <f t="shared" si="231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228"/>
        <v>42648.245763888881</v>
      </c>
      <c r="L3682" s="10">
        <f t="shared" si="229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112.76666666666667</v>
      </c>
      <c r="R3682" s="5">
        <f t="shared" si="231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228"/>
        <v>42384.443171296291</v>
      </c>
      <c r="L3683" s="10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 s="5">
        <f t="shared" si="231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228"/>
        <v>41806.082638888889</v>
      </c>
      <c r="L3684" s="10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 s="5">
        <f t="shared" si="231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228"/>
        <v>42662.908518518518</v>
      </c>
      <c r="L3685" s="10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110.85714285714286</v>
      </c>
      <c r="R3685" s="5">
        <f t="shared" si="231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228"/>
        <v>42248.97206018518</v>
      </c>
      <c r="L3686" s="10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139.06666666666666</v>
      </c>
      <c r="R3686" s="5">
        <f t="shared" si="231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228"/>
        <v>41778.666666666664</v>
      </c>
      <c r="L3687" s="10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105.69999999999999</v>
      </c>
      <c r="R3687" s="5">
        <f t="shared" si="231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228"/>
        <v>42244.957638888889</v>
      </c>
      <c r="L3688" s="10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101.42857142857142</v>
      </c>
      <c r="R3688" s="5">
        <f t="shared" si="231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228"/>
        <v>41817.009895833333</v>
      </c>
      <c r="L3689" s="10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100.245</v>
      </c>
      <c r="R3689" s="5">
        <f t="shared" si="231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228"/>
        <v>41859.578749999993</v>
      </c>
      <c r="L3690" s="10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109.16666666666666</v>
      </c>
      <c r="R3690" s="5">
        <f t="shared" si="231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228"/>
        <v>42176.725694444445</v>
      </c>
      <c r="L3691" s="10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118.33333333333333</v>
      </c>
      <c r="R3691" s="5">
        <f t="shared" si="231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228"/>
        <v>41970.431516203702</v>
      </c>
      <c r="L3692" s="10">
        <f t="shared" si="229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 s="5">
        <f t="shared" si="231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228"/>
        <v>42064.999305555553</v>
      </c>
      <c r="L3693" s="10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127.96000000000001</v>
      </c>
      <c r="R3693" s="5">
        <f t="shared" si="231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228"/>
        <v>41900.791666666664</v>
      </c>
      <c r="L3694" s="10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 s="5">
        <f t="shared" si="231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228"/>
        <v>42338.729166666664</v>
      </c>
      <c r="L3695" s="10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129.12912912912913</v>
      </c>
      <c r="R3695" s="5">
        <f t="shared" si="231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228"/>
        <v>42526.874999999993</v>
      </c>
      <c r="L3696" s="10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107.42857142857143</v>
      </c>
      <c r="R3696" s="5">
        <f t="shared" si="231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228"/>
        <v>42015.662152777775</v>
      </c>
      <c r="L3697" s="10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100.125</v>
      </c>
      <c r="R3697" s="5">
        <f t="shared" si="231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228"/>
        <v>42048.408749999995</v>
      </c>
      <c r="L3698" s="10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 s="5">
        <f t="shared" si="231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228"/>
        <v>42500.2575</v>
      </c>
      <c r="L3699" s="10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 s="5">
        <f t="shared" si="231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228"/>
        <v>42431.598229166666</v>
      </c>
      <c r="L3700" s="10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 s="5">
        <f t="shared" si="231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228"/>
        <v>41927.393703703703</v>
      </c>
      <c r="L3701" s="10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 s="5">
        <f t="shared" si="231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228"/>
        <v>41912.458333333328</v>
      </c>
      <c r="L3702" s="10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 s="5">
        <f t="shared" si="231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228"/>
        <v>42159.333252314813</v>
      </c>
      <c r="L3703" s="10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100.33333333333334</v>
      </c>
      <c r="R3703" s="5">
        <f t="shared" si="231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228"/>
        <v>42561.749305555553</v>
      </c>
      <c r="L3704" s="10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109.16666666666666</v>
      </c>
      <c r="R3704" s="5">
        <f t="shared" si="231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228"/>
        <v>42595.082638888889</v>
      </c>
      <c r="L3705" s="10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123.42857142857142</v>
      </c>
      <c r="R3705" s="5">
        <f t="shared" si="231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228"/>
        <v>42521.481412037036</v>
      </c>
      <c r="L3706" s="10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136.33666666666667</v>
      </c>
      <c r="R3706" s="5">
        <f t="shared" si="231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228"/>
        <v>41813.541666666664</v>
      </c>
      <c r="L3707" s="10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103.46657233816768</v>
      </c>
      <c r="R3707" s="5">
        <f t="shared" si="231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228"/>
        <v>41894.705428240741</v>
      </c>
      <c r="L3708" s="10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121.33333333333334</v>
      </c>
      <c r="R3708" s="5">
        <f t="shared" si="231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228"/>
        <v>42573.018055555549</v>
      </c>
      <c r="L3709" s="10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 s="5">
        <f t="shared" si="231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228"/>
        <v>41823.933865740735</v>
      </c>
      <c r="L3710" s="10">
        <f t="shared" si="229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 s="5">
        <f t="shared" si="231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228"/>
        <v>41815.499374999999</v>
      </c>
      <c r="L3711" s="10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 s="5">
        <f t="shared" si="231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228"/>
        <v>42097.367916666662</v>
      </c>
      <c r="L3712" s="10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141.15384615384616</v>
      </c>
      <c r="R3712" s="5">
        <f t="shared" si="231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228"/>
        <v>41805.458333333328</v>
      </c>
      <c r="L3713" s="10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113.99999999999999</v>
      </c>
      <c r="R3713" s="5">
        <f t="shared" si="231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ref="K3714:K3777" si="232">(((I3714/60)/60)/24)+DATE(1970,1,1)+(-5/24)</f>
        <v>42155.082638888889</v>
      </c>
      <c r="L3714" s="10">
        <f t="shared" ref="L3714:L3777" si="233">(((J3714/60)/60)/24)+DATE(1970,1,1)+(-5/24)</f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4">(E3714/D3714)*100</f>
        <v>153.73333333333335</v>
      </c>
      <c r="R3714" s="5">
        <f t="shared" ref="R3714:R3777" si="235">E3714/N3714</f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si="232"/>
        <v>42525.529699074068</v>
      </c>
      <c r="L3715" s="10">
        <f t="shared" si="233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4"/>
        <v>101.49999999999999</v>
      </c>
      <c r="R3715" s="5">
        <f t="shared" si="235"/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232"/>
        <v>42149.957638888889</v>
      </c>
      <c r="L3716" s="10">
        <f t="shared" si="233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102.35000000000001</v>
      </c>
      <c r="R3716" s="5">
        <f t="shared" si="235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232"/>
        <v>42094.327777777777</v>
      </c>
      <c r="L3717" s="10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102.57142857142858</v>
      </c>
      <c r="R3717" s="5">
        <f t="shared" si="235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232"/>
        <v>42390.679502314808</v>
      </c>
      <c r="L3718" s="10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 s="5">
        <f t="shared" si="235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232"/>
        <v>42133.657974537033</v>
      </c>
      <c r="L3719" s="10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 s="5">
        <f t="shared" si="235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232"/>
        <v>42062.507812499993</v>
      </c>
      <c r="L3720" s="10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 s="5">
        <f t="shared" si="235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232"/>
        <v>42177.521597222221</v>
      </c>
      <c r="L3721" s="10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 s="5">
        <f t="shared" si="235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232"/>
        <v>42187.784791666665</v>
      </c>
      <c r="L3722" s="10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104.51515151515152</v>
      </c>
      <c r="R3722" s="5">
        <f t="shared" si="235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232"/>
        <v>41948.769490740735</v>
      </c>
      <c r="L3723" s="10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 s="5">
        <f t="shared" si="235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232"/>
        <v>42411.749305555553</v>
      </c>
      <c r="L3724" s="10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111.20000000000002</v>
      </c>
      <c r="R3724" s="5">
        <f t="shared" si="235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232"/>
        <v>41973.586365740739</v>
      </c>
      <c r="L3725" s="10">
        <f t="shared" si="233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102.04444444444445</v>
      </c>
      <c r="R3725" s="5">
        <f t="shared" si="235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232"/>
        <v>42494.749999999993</v>
      </c>
      <c r="L3726" s="10">
        <f t="shared" si="233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102.54767441860466</v>
      </c>
      <c r="R3726" s="5">
        <f t="shared" si="235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232"/>
        <v>42418.687499999993</v>
      </c>
      <c r="L3727" s="10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 s="5">
        <f t="shared" si="235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232"/>
        <v>42489.666666666664</v>
      </c>
      <c r="L3728" s="10">
        <f t="shared" si="233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338.70588235294122</v>
      </c>
      <c r="R3728" s="5">
        <f t="shared" si="235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232"/>
        <v>42662.996527777774</v>
      </c>
      <c r="L3729" s="10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 s="5">
        <f t="shared" si="235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232"/>
        <v>42234.962685185186</v>
      </c>
      <c r="L3730" s="10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</v>
      </c>
      <c r="R3730" s="5">
        <f t="shared" si="235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232"/>
        <v>42085.954999999994</v>
      </c>
      <c r="L3731" s="10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</v>
      </c>
      <c r="R3731" s="5">
        <f t="shared" si="235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232"/>
        <v>42233.46943287037</v>
      </c>
      <c r="L3732" s="10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10</v>
      </c>
      <c r="R3732" s="5">
        <f t="shared" si="235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232"/>
        <v>42013.932638888888</v>
      </c>
      <c r="L3733" s="10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11.272727272727273</v>
      </c>
      <c r="R3733" s="5">
        <f t="shared" si="235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232"/>
        <v>42028.291666666664</v>
      </c>
      <c r="L3734" s="10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15.411764705882353</v>
      </c>
      <c r="R3734" s="5">
        <f t="shared" si="235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232"/>
        <v>42112.729166666664</v>
      </c>
      <c r="L3735" s="10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5" t="e">
        <f t="shared" si="235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232"/>
        <v>42149.693240740737</v>
      </c>
      <c r="L3736" s="10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28.466666666666669</v>
      </c>
      <c r="R3736" s="5">
        <f t="shared" si="235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232"/>
        <v>42152.484826388885</v>
      </c>
      <c r="L3737" s="10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13.333333333333334</v>
      </c>
      <c r="R3737" s="5">
        <f t="shared" si="235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232"/>
        <v>42086.541666666664</v>
      </c>
      <c r="L3738" s="10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0.66666666666666674</v>
      </c>
      <c r="R3738" s="5">
        <f t="shared" si="235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232"/>
        <v>42320.082638888889</v>
      </c>
      <c r="L3739" s="10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21.428571428571427</v>
      </c>
      <c r="R3739" s="5">
        <f t="shared" si="235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232"/>
        <v>41835.708333333328</v>
      </c>
      <c r="L3740" s="10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</v>
      </c>
      <c r="R3740" s="5">
        <f t="shared" si="235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232"/>
        <v>42568.241527777776</v>
      </c>
      <c r="L3741" s="10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20.125</v>
      </c>
      <c r="R3741" s="5">
        <f t="shared" si="235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232"/>
        <v>41862.870810185181</v>
      </c>
      <c r="L3742" s="10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17.899999999999999</v>
      </c>
      <c r="R3742" s="5">
        <f t="shared" si="235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232"/>
        <v>42355.712384259255</v>
      </c>
      <c r="L3743" s="10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5" t="e">
        <f t="shared" si="235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232"/>
        <v>41888.006296296291</v>
      </c>
      <c r="L3744" s="10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</v>
      </c>
      <c r="R3744" s="5">
        <f t="shared" si="235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232"/>
        <v>41823.501898148148</v>
      </c>
      <c r="L3745" s="10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5" t="e">
        <f t="shared" si="235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232"/>
        <v>41824.957638888889</v>
      </c>
      <c r="L3746" s="10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5" t="e">
        <f t="shared" si="235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232"/>
        <v>41861.489606481482</v>
      </c>
      <c r="L3747" s="10">
        <f t="shared" si="233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10</v>
      </c>
      <c r="R3747" s="5">
        <f t="shared" si="235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232"/>
        <v>42651.18100694444</v>
      </c>
      <c r="L3748" s="10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</v>
      </c>
      <c r="R3748" s="5">
        <f t="shared" si="235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232"/>
        <v>42190.749305555553</v>
      </c>
      <c r="L3749" s="10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</v>
      </c>
      <c r="R3749" s="5">
        <f t="shared" si="235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232"/>
        <v>42416.040972222218</v>
      </c>
      <c r="L3750" s="10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 s="5">
        <f t="shared" si="235"/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232"/>
        <v>42488.957638888889</v>
      </c>
      <c r="L3751" s="10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 s="5">
        <f t="shared" si="235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232"/>
        <v>42045.124305555553</v>
      </c>
      <c r="L3752" s="10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100.44999999999999</v>
      </c>
      <c r="R3752" s="5">
        <f t="shared" si="235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232"/>
        <v>42462.78556712962</v>
      </c>
      <c r="L3753" s="10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 s="5">
        <f t="shared" si="235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232"/>
        <v>42659.666666666664</v>
      </c>
      <c r="L3754" s="10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112.99999999999999</v>
      </c>
      <c r="R3754" s="5">
        <f t="shared" si="235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232"/>
        <v>42157.791666666664</v>
      </c>
      <c r="L3755" s="10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 s="5">
        <f t="shared" si="235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232"/>
        <v>41845.999305555553</v>
      </c>
      <c r="L3756" s="10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 s="5">
        <f t="shared" si="235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232"/>
        <v>42475.658645833326</v>
      </c>
      <c r="L3757" s="10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129.63636363636363</v>
      </c>
      <c r="R3757" s="5">
        <f t="shared" si="235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232"/>
        <v>41801.606458333328</v>
      </c>
      <c r="L3758" s="10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101.11111111111111</v>
      </c>
      <c r="R3758" s="5">
        <f t="shared" si="235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232"/>
        <v>41974.642534722218</v>
      </c>
      <c r="L3759" s="10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108.51428571428572</v>
      </c>
      <c r="R3759" s="5">
        <f t="shared" si="235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232"/>
        <v>41778</v>
      </c>
      <c r="L3760" s="10">
        <f t="shared" si="233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102.33333333333334</v>
      </c>
      <c r="R3760" s="5">
        <f t="shared" si="235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232"/>
        <v>42241.899918981479</v>
      </c>
      <c r="L3761" s="10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110.24425000000002</v>
      </c>
      <c r="R3761" s="5">
        <f t="shared" si="235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232"/>
        <v>41764.316967592589</v>
      </c>
      <c r="L3762" s="10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101.0154</v>
      </c>
      <c r="R3762" s="5">
        <f t="shared" si="235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232"/>
        <v>42226.749999999993</v>
      </c>
      <c r="L3763" s="10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 s="5">
        <f t="shared" si="235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232"/>
        <v>42218.605196759258</v>
      </c>
      <c r="L3764" s="10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 s="5">
        <f t="shared" si="235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232"/>
        <v>42095.500300925924</v>
      </c>
      <c r="L3765" s="10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 s="5">
        <f t="shared" si="235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232"/>
        <v>42518.816666666658</v>
      </c>
      <c r="L3766" s="10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 s="5">
        <f t="shared" si="235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232"/>
        <v>41850.568078703705</v>
      </c>
      <c r="L3767" s="10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113.45714285714286</v>
      </c>
      <c r="R3767" s="5">
        <f t="shared" si="235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232"/>
        <v>41822.958854166667</v>
      </c>
      <c r="L3768" s="10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102.65010000000001</v>
      </c>
      <c r="R3768" s="5">
        <f t="shared" si="235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232"/>
        <v>42063.999305555553</v>
      </c>
      <c r="L3769" s="10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 s="5">
        <f t="shared" si="235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232"/>
        <v>41802.519560185181</v>
      </c>
      <c r="L3770" s="10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107.65274999999998</v>
      </c>
      <c r="R3770" s="5">
        <f t="shared" si="235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232"/>
        <v>42475.389803240738</v>
      </c>
      <c r="L3771" s="10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 s="5">
        <f t="shared" si="235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232"/>
        <v>42168.722337962965</v>
      </c>
      <c r="L3772" s="10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 s="5">
        <f t="shared" si="235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232"/>
        <v>42507.791666666664</v>
      </c>
      <c r="L3773" s="10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 s="5">
        <f t="shared" si="235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232"/>
        <v>42703.041666666664</v>
      </c>
      <c r="L3774" s="10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 s="5">
        <f t="shared" si="235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232"/>
        <v>42688.880555555552</v>
      </c>
      <c r="L3775" s="10">
        <f t="shared" si="233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 s="5">
        <f t="shared" si="235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232"/>
        <v>42103.583969907406</v>
      </c>
      <c r="L3776" s="10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 s="5">
        <f t="shared" si="235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232"/>
        <v>42102.958333333336</v>
      </c>
      <c r="L3777" s="10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 s="5">
        <f t="shared" si="235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ref="K3778:K3841" si="236">(((I3778/60)/60)/24)+DATE(1970,1,1)+(-5/24)</f>
        <v>41851.833333333328</v>
      </c>
      <c r="L3778" s="10">
        <f t="shared" ref="L3778:L3841" si="237">(((J3778/60)/60)/24)+DATE(1970,1,1)+(-5/24)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8">(E3778/D3778)*100</f>
        <v>106.71250000000001</v>
      </c>
      <c r="R3778" s="5">
        <f t="shared" ref="R3778:R3841" si="239">E3778/N3778</f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si="236"/>
        <v>41908.958333333328</v>
      </c>
      <c r="L3779" s="10">
        <f t="shared" si="237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8"/>
        <v>143.19999999999999</v>
      </c>
      <c r="R3779" s="5">
        <f t="shared" si="239"/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236"/>
        <v>42049.610879629625</v>
      </c>
      <c r="L3780" s="10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105.04166666666667</v>
      </c>
      <c r="R3780" s="5">
        <f t="shared" si="239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236"/>
        <v>42455.48541666667</v>
      </c>
      <c r="L3781" s="10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 s="5">
        <f t="shared" si="239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236"/>
        <v>42198.629166666658</v>
      </c>
      <c r="L3782" s="10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 s="5">
        <f t="shared" si="239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236"/>
        <v>41890.674594907403</v>
      </c>
      <c r="L3783" s="10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109.66666666666667</v>
      </c>
      <c r="R3783" s="5">
        <f t="shared" si="239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236"/>
        <v>42575.749999999993</v>
      </c>
      <c r="L3784" s="10">
        <f t="shared" si="237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 s="5">
        <f t="shared" si="239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236"/>
        <v>42444.458333333336</v>
      </c>
      <c r="L3785" s="10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128.91666666666666</v>
      </c>
      <c r="R3785" s="5">
        <f t="shared" si="239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236"/>
        <v>42561.772361111107</v>
      </c>
      <c r="L3786" s="10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114.99999999999999</v>
      </c>
      <c r="R3786" s="5">
        <f t="shared" si="239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236"/>
        <v>42584.210416666661</v>
      </c>
      <c r="L3787" s="10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150.75</v>
      </c>
      <c r="R3787" s="5">
        <f t="shared" si="239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236"/>
        <v>42516.829571759255</v>
      </c>
      <c r="L3788" s="10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110.96666666666665</v>
      </c>
      <c r="R3788" s="5">
        <f t="shared" si="239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236"/>
        <v>42195.957638888889</v>
      </c>
      <c r="L3789" s="10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100.28571428571429</v>
      </c>
      <c r="R3789" s="5">
        <f t="shared" si="239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236"/>
        <v>42361.470833333333</v>
      </c>
      <c r="L3790" s="10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0.66666666666666674</v>
      </c>
      <c r="R3790" s="5">
        <f t="shared" si="239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236"/>
        <v>42170.590486111112</v>
      </c>
      <c r="L3791" s="10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</v>
      </c>
      <c r="R3791" s="5">
        <f t="shared" si="239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236"/>
        <v>42696.5002662037</v>
      </c>
      <c r="L3792" s="10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5" t="e">
        <f t="shared" si="239"/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236"/>
        <v>41826.4837037037</v>
      </c>
      <c r="L3793" s="10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5" t="e">
        <f t="shared" si="239"/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236"/>
        <v>42200.238680555551</v>
      </c>
      <c r="L3794" s="10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0.27999999999999997</v>
      </c>
      <c r="R3794" s="5">
        <f t="shared" si="239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236"/>
        <v>41989.73065972222</v>
      </c>
      <c r="L3795" s="10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59.657142857142851</v>
      </c>
      <c r="R3795" s="5">
        <f t="shared" si="239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236"/>
        <v>42162.372152777774</v>
      </c>
      <c r="L3796" s="10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</v>
      </c>
      <c r="R3796" s="5">
        <f t="shared" si="239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236"/>
        <v>42244.729166666664</v>
      </c>
      <c r="L3797" s="10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1.6666666666666667</v>
      </c>
      <c r="R3797" s="5">
        <f t="shared" si="239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236"/>
        <v>42748.821250000001</v>
      </c>
      <c r="L3798" s="10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4.4444444444444444E-3</v>
      </c>
      <c r="R3798" s="5">
        <f t="shared" si="239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236"/>
        <v>42114.673206018517</v>
      </c>
      <c r="L3799" s="10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89.666666666666657</v>
      </c>
      <c r="R3799" s="5">
        <f t="shared" si="239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236"/>
        <v>41861.514444444445</v>
      </c>
      <c r="L3800" s="10">
        <f t="shared" si="237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1.4642857142857144</v>
      </c>
      <c r="R3800" s="5">
        <f t="shared" si="239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236"/>
        <v>42440.722719907404</v>
      </c>
      <c r="L3801" s="10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4.0199999999999996</v>
      </c>
      <c r="R3801" s="5">
        <f t="shared" si="239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236"/>
        <v>42014.999305555553</v>
      </c>
      <c r="L3802" s="10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</v>
      </c>
      <c r="R3802" s="5">
        <f t="shared" si="239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236"/>
        <v>42006.467777777776</v>
      </c>
      <c r="L3803" s="10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</v>
      </c>
      <c r="R3803" s="5">
        <f t="shared" si="239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236"/>
        <v>42298.917893518512</v>
      </c>
      <c r="L3804" s="10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5" t="e">
        <f t="shared" si="239"/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236"/>
        <v>42433.763518518514</v>
      </c>
      <c r="L3805" s="10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19.650000000000002</v>
      </c>
      <c r="R3805" s="5">
        <f t="shared" si="239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236"/>
        <v>42582.083333333336</v>
      </c>
      <c r="L3806" s="10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5" t="e">
        <f t="shared" si="239"/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236"/>
        <v>41909.678703703699</v>
      </c>
      <c r="L3807" s="10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2E-3</v>
      </c>
      <c r="R3807" s="5">
        <f t="shared" si="239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236"/>
        <v>41819.050706018512</v>
      </c>
      <c r="L3808" s="10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6.6666666666666666E-2</v>
      </c>
      <c r="R3808" s="5">
        <f t="shared" si="239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236"/>
        <v>42097.700682870367</v>
      </c>
      <c r="L3809" s="10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30.333333333333336</v>
      </c>
      <c r="R3809" s="5">
        <f t="shared" si="239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236"/>
        <v>42119.203923611109</v>
      </c>
      <c r="L3810" s="10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 s="5">
        <f t="shared" si="239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236"/>
        <v>41850.75</v>
      </c>
      <c r="L3811" s="10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 s="5">
        <f t="shared" si="239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236"/>
        <v>42084.599050925921</v>
      </c>
      <c r="L3812" s="10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121.73333333333333</v>
      </c>
      <c r="R3812" s="5">
        <f t="shared" si="239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236"/>
        <v>42521.249999999993</v>
      </c>
      <c r="L3813" s="10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 s="5">
        <f t="shared" si="239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236"/>
        <v>42155.957638888889</v>
      </c>
      <c r="L3814" s="10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 s="5">
        <f t="shared" si="239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236"/>
        <v>42535.696527777771</v>
      </c>
      <c r="L3815" s="10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100.95190476190474</v>
      </c>
      <c r="R3815" s="5">
        <f t="shared" si="239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236"/>
        <v>42094.957638888889</v>
      </c>
      <c r="L3816" s="10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140.13333333333333</v>
      </c>
      <c r="R3816" s="5">
        <f t="shared" si="239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236"/>
        <v>42236.749999999993</v>
      </c>
      <c r="L3817" s="10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100.001</v>
      </c>
      <c r="R3817" s="5">
        <f t="shared" si="239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236"/>
        <v>41837.481747685182</v>
      </c>
      <c r="L3818" s="10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119.238</v>
      </c>
      <c r="R3818" s="5">
        <f t="shared" si="239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236"/>
        <v>42300.957638888889</v>
      </c>
      <c r="L3819" s="10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 s="5">
        <f t="shared" si="239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236"/>
        <v>42075.592384259253</v>
      </c>
      <c r="L3820" s="10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227.99999999999997</v>
      </c>
      <c r="R3820" s="5">
        <f t="shared" si="239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236"/>
        <v>42202.668055555558</v>
      </c>
      <c r="L3821" s="10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 s="5">
        <f t="shared" si="239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236"/>
        <v>42190.443483796298</v>
      </c>
      <c r="L3822" s="10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143.33333333333334</v>
      </c>
      <c r="R3822" s="5">
        <f t="shared" si="239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236"/>
        <v>42372.972303240742</v>
      </c>
      <c r="L3823" s="10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104.54285714285714</v>
      </c>
      <c r="R3823" s="5">
        <f t="shared" si="239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236"/>
        <v>42388.749305555553</v>
      </c>
      <c r="L3824" s="10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110.02000000000001</v>
      </c>
      <c r="R3824" s="5">
        <f t="shared" si="239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236"/>
        <v>42204.957638888889</v>
      </c>
      <c r="L3825" s="10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 s="5">
        <f t="shared" si="239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236"/>
        <v>42583.361805555549</v>
      </c>
      <c r="L3826" s="10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 s="5">
        <f t="shared" si="239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236"/>
        <v>42171.861273148148</v>
      </c>
      <c r="L3827" s="10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 s="5">
        <f t="shared" si="239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236"/>
        <v>42131.215208333328</v>
      </c>
      <c r="L3828" s="10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119.16666666666667</v>
      </c>
      <c r="R3828" s="5">
        <f t="shared" si="239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236"/>
        <v>42089.791666666664</v>
      </c>
      <c r="L3829" s="10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152.66666666666666</v>
      </c>
      <c r="R3829" s="5">
        <f t="shared" si="239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236"/>
        <v>42004.360960648148</v>
      </c>
      <c r="L3830" s="10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 s="5">
        <f t="shared" si="239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236"/>
        <v>42613.657071759262</v>
      </c>
      <c r="L3831" s="10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 s="5">
        <f t="shared" si="239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236"/>
        <v>42517.532534722217</v>
      </c>
      <c r="L3832" s="10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 s="5">
        <f t="shared" si="239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236"/>
        <v>41948.682233796295</v>
      </c>
      <c r="L3833" s="10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106.02199999999999</v>
      </c>
      <c r="R3833" s="5">
        <f t="shared" si="239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236"/>
        <v>42419.906655092585</v>
      </c>
      <c r="L3834" s="10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104.66666666666666</v>
      </c>
      <c r="R3834" s="5">
        <f t="shared" si="239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236"/>
        <v>41974.589583333327</v>
      </c>
      <c r="L3835" s="10">
        <f t="shared" si="237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116.66666666666667</v>
      </c>
      <c r="R3835" s="5">
        <f t="shared" si="239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236"/>
        <v>42173.236886574072</v>
      </c>
      <c r="L3836" s="10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109.03333333333333</v>
      </c>
      <c r="R3836" s="5">
        <f t="shared" si="239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236"/>
        <v>42481.733888888884</v>
      </c>
      <c r="L3837" s="10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 s="5">
        <f t="shared" si="239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236"/>
        <v>42584.964583333327</v>
      </c>
      <c r="L3838" s="10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 s="5">
        <f t="shared" si="239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236"/>
        <v>42188.557384259257</v>
      </c>
      <c r="L3839" s="10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 s="5">
        <f t="shared" si="239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236"/>
        <v>42146.502418981479</v>
      </c>
      <c r="L3840" s="10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100.824</v>
      </c>
      <c r="R3840" s="5">
        <f t="shared" si="239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236"/>
        <v>42214.934305555551</v>
      </c>
      <c r="L3841" s="10">
        <f t="shared" si="237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 s="5">
        <f t="shared" si="239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ref="K3842:K3905" si="240">(((I3842/60)/60)/24)+DATE(1970,1,1)+(-5/24)</f>
        <v>42457.45172453703</v>
      </c>
      <c r="L3842" s="10">
        <f t="shared" ref="L3842:L3905" si="241">(((J3842/60)/60)/24)+DATE(1970,1,1)+(-5/24)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2">(E3842/D3842)*100</f>
        <v>6500</v>
      </c>
      <c r="R3842" s="5">
        <f t="shared" ref="R3842:R3905" si="243">E3842/N3842</f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si="240"/>
        <v>41840.57739583333</v>
      </c>
      <c r="L3843" s="10">
        <f t="shared" si="241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2"/>
        <v>8.7200000000000006</v>
      </c>
      <c r="R3843" s="5">
        <f t="shared" si="243"/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240"/>
        <v>41770.285324074073</v>
      </c>
      <c r="L3844" s="10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</v>
      </c>
      <c r="R3844" s="5">
        <f t="shared" si="243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240"/>
        <v>41790.864166666666</v>
      </c>
      <c r="L3845" s="10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21.3</v>
      </c>
      <c r="R3845" s="5">
        <f t="shared" si="243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240"/>
        <v>41793.082638888889</v>
      </c>
      <c r="L3846" s="10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41.489795918367342</v>
      </c>
      <c r="R3846" s="5">
        <f t="shared" si="243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240"/>
        <v>42278.418680555551</v>
      </c>
      <c r="L3847" s="10">
        <f t="shared" si="241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2.105</v>
      </c>
      <c r="R3847" s="5">
        <f t="shared" si="243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240"/>
        <v>41916.082638888889</v>
      </c>
      <c r="L3848" s="10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</v>
      </c>
      <c r="R3848" s="5">
        <f t="shared" si="243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240"/>
        <v>42204.016099537032</v>
      </c>
      <c r="L3849" s="10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16.161904761904761</v>
      </c>
      <c r="R3849" s="5">
        <f t="shared" si="243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240"/>
        <v>42295.608668981477</v>
      </c>
      <c r="L3850" s="10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16.376923076923077</v>
      </c>
      <c r="R3850" s="5">
        <f t="shared" si="243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240"/>
        <v>42166.558842592589</v>
      </c>
      <c r="L3851" s="10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</v>
      </c>
      <c r="R3851" s="5">
        <f t="shared" si="243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240"/>
        <v>42004.916006944441</v>
      </c>
      <c r="L3852" s="10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</v>
      </c>
      <c r="R3852" s="5">
        <f t="shared" si="243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240"/>
        <v>42202.23123842592</v>
      </c>
      <c r="L3853" s="10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 s="5">
        <f t="shared" si="243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240"/>
        <v>42089.940694444442</v>
      </c>
      <c r="L3854" s="10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</v>
      </c>
      <c r="R3854" s="5">
        <f t="shared" si="243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240"/>
        <v>41883.631689814814</v>
      </c>
      <c r="L3855" s="10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2.5999999999999999E-2</v>
      </c>
      <c r="R3855" s="5">
        <f t="shared" si="243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240"/>
        <v>42133.67659722222</v>
      </c>
      <c r="L3856" s="10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16.254545454545454</v>
      </c>
      <c r="R3856" s="5">
        <f t="shared" si="243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240"/>
        <v>42089.720729166664</v>
      </c>
      <c r="L3857" s="10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</v>
      </c>
      <c r="R3857" s="5">
        <f t="shared" si="243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240"/>
        <v>42071.493090277778</v>
      </c>
      <c r="L3858" s="10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0.02</v>
      </c>
      <c r="R3858" s="5">
        <f t="shared" si="243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240"/>
        <v>41852.508333333331</v>
      </c>
      <c r="L3859" s="10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</v>
      </c>
      <c r="R3859" s="5">
        <f t="shared" si="243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240"/>
        <v>42146.666666666664</v>
      </c>
      <c r="L3860" s="10">
        <f t="shared" si="241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</v>
      </c>
      <c r="R3860" s="5">
        <f t="shared" si="243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240"/>
        <v>41815.666666666664</v>
      </c>
      <c r="L3861" s="10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0.04</v>
      </c>
      <c r="R3861" s="5">
        <f t="shared" si="243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240"/>
        <v>41863.452662037031</v>
      </c>
      <c r="L3862" s="10">
        <f t="shared" si="241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17.666666666666668</v>
      </c>
      <c r="R3862" s="5">
        <f t="shared" si="243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240"/>
        <v>41955.699305555558</v>
      </c>
      <c r="L3863" s="10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</v>
      </c>
      <c r="R3863" s="5">
        <f t="shared" si="243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240"/>
        <v>42625.499305555553</v>
      </c>
      <c r="L3864" s="10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1.3333333333333334E-2</v>
      </c>
      <c r="R3864" s="5">
        <f t="shared" si="243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240"/>
        <v>42313.466493055552</v>
      </c>
      <c r="L3865" s="10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5" t="e">
        <f t="shared" si="243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240"/>
        <v>42325.72516203703</v>
      </c>
      <c r="L3866" s="10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</v>
      </c>
      <c r="R3866" s="5">
        <f t="shared" si="243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240"/>
        <v>41881.020833333328</v>
      </c>
      <c r="L3867" s="10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26.937422295897225</v>
      </c>
      <c r="R3867" s="5">
        <f t="shared" si="243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240"/>
        <v>42451.936805555553</v>
      </c>
      <c r="L3868" s="10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0.54999999999999993</v>
      </c>
      <c r="R3868" s="5">
        <f t="shared" si="243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240"/>
        <v>42539.605775462966</v>
      </c>
      <c r="L3869" s="10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12.55</v>
      </c>
      <c r="R3869" s="5">
        <f t="shared" si="243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240"/>
        <v>41890.451446759253</v>
      </c>
      <c r="L3870" s="10">
        <f t="shared" si="241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</v>
      </c>
      <c r="R3870" s="5">
        <f t="shared" si="243"/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240"/>
        <v>42076.924305555549</v>
      </c>
      <c r="L3871" s="10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3.4474868431088401</v>
      </c>
      <c r="R3871" s="5">
        <f t="shared" si="243"/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240"/>
        <v>41822.963865740734</v>
      </c>
      <c r="L3872" s="10">
        <f t="shared" si="241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</v>
      </c>
      <c r="R3872" s="5">
        <f t="shared" si="243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240"/>
        <v>42823.530671296299</v>
      </c>
      <c r="L3873" s="10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2.666666666666667</v>
      </c>
      <c r="R3873" s="5">
        <f t="shared" si="243"/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240"/>
        <v>42229.9374537037</v>
      </c>
      <c r="L3874" s="10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5" t="e">
        <f t="shared" si="243"/>
        <v>#DIV/0!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240"/>
        <v>42285.487673611111</v>
      </c>
      <c r="L3875" s="10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5" t="e">
        <f t="shared" si="243"/>
        <v>#DIV/0!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240"/>
        <v>42027.833333333336</v>
      </c>
      <c r="L3876" s="10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5" t="e">
        <f t="shared" si="243"/>
        <v>#DIV/0!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240"/>
        <v>42616.208333333336</v>
      </c>
      <c r="L3877" s="10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5" t="e">
        <f t="shared" si="243"/>
        <v>#DIV/0!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240"/>
        <v>42402.415833333333</v>
      </c>
      <c r="L3878" s="10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52.794871794871788</v>
      </c>
      <c r="R3878" s="5">
        <f t="shared" si="243"/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240"/>
        <v>42712.469351851854</v>
      </c>
      <c r="L3879" s="10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4.9639999999999995</v>
      </c>
      <c r="R3879" s="5">
        <f t="shared" si="243"/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240"/>
        <v>42184.957638888889</v>
      </c>
      <c r="L3880" s="10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5.5555555555555552E-2</v>
      </c>
      <c r="R3880" s="5">
        <f t="shared" si="243"/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240"/>
        <v>42029.652731481481</v>
      </c>
      <c r="L3881" s="10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5" t="e">
        <f t="shared" si="243"/>
        <v>#DIV/0!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240"/>
        <v>41850.75</v>
      </c>
      <c r="L3882" s="10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13.066666666666665</v>
      </c>
      <c r="R3882" s="5">
        <f t="shared" si="243"/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240"/>
        <v>42785.810173611106</v>
      </c>
      <c r="L3883" s="10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</v>
      </c>
      <c r="R3883" s="5">
        <f t="shared" si="243"/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240"/>
        <v>42400.752083333333</v>
      </c>
      <c r="L3884" s="10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5" t="e">
        <f t="shared" si="243"/>
        <v>#DIV/0!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240"/>
        <v>41884.394317129627</v>
      </c>
      <c r="L3885" s="10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5" t="e">
        <f t="shared" si="243"/>
        <v>#DIV/0!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240"/>
        <v>42090.541574074072</v>
      </c>
      <c r="L3886" s="10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5" t="e">
        <f t="shared" si="243"/>
        <v>#DIV/0!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240"/>
        <v>42499.742951388886</v>
      </c>
      <c r="L3887" s="10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5" t="e">
        <f t="shared" si="243"/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240"/>
        <v>41984.019699074073</v>
      </c>
      <c r="L3888" s="10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5" t="e">
        <f t="shared" si="243"/>
        <v>#DIV/0!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240"/>
        <v>42125.708333333336</v>
      </c>
      <c r="L3889" s="10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</v>
      </c>
      <c r="R3889" s="5">
        <f t="shared" si="243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240"/>
        <v>42792.337476851848</v>
      </c>
      <c r="L3890" s="10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 s="5">
        <f t="shared" si="243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240"/>
        <v>42008.768055555549</v>
      </c>
      <c r="L3891" s="10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</v>
      </c>
      <c r="R3891" s="5">
        <f t="shared" si="243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240"/>
        <v>42231.55027777778</v>
      </c>
      <c r="L3892" s="10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16.826666666666668</v>
      </c>
      <c r="R3892" s="5">
        <f t="shared" si="243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240"/>
        <v>42085.999305555553</v>
      </c>
      <c r="L3893" s="10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32.5</v>
      </c>
      <c r="R3893" s="5">
        <f t="shared" si="243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240"/>
        <v>41875.083333333328</v>
      </c>
      <c r="L3894" s="10">
        <f t="shared" si="241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5" t="e">
        <f t="shared" si="243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240"/>
        <v>41821.041666666664</v>
      </c>
      <c r="L3895" s="10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</v>
      </c>
      <c r="R3895" s="5">
        <f t="shared" si="243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240"/>
        <v>42709.999305555553</v>
      </c>
      <c r="L3896" s="10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3.4666666666666663</v>
      </c>
      <c r="R3896" s="5">
        <f t="shared" si="243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240"/>
        <v>42063.041875000003</v>
      </c>
      <c r="L3897" s="10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</v>
      </c>
      <c r="R3897" s="5">
        <f t="shared" si="243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240"/>
        <v>41806.983541666668</v>
      </c>
      <c r="L3898" s="10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10.625</v>
      </c>
      <c r="R3898" s="5">
        <f t="shared" si="243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240"/>
        <v>42012.665312499994</v>
      </c>
      <c r="L3899" s="10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17.599999999999998</v>
      </c>
      <c r="R3899" s="5">
        <f t="shared" si="243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240"/>
        <v>42233.458333333336</v>
      </c>
      <c r="L3900" s="10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 s="5">
        <f t="shared" si="243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240"/>
        <v>41863.566678240735</v>
      </c>
      <c r="L3901" s="10">
        <f t="shared" si="241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</v>
      </c>
      <c r="R3901" s="5">
        <f t="shared" si="243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240"/>
        <v>42165.884155092594</v>
      </c>
      <c r="L3902" s="10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</v>
      </c>
      <c r="R3902" s="5">
        <f t="shared" si="243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240"/>
        <v>42357.618043981485</v>
      </c>
      <c r="L3903" s="10">
        <f t="shared" si="241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0.83333333333333337</v>
      </c>
      <c r="R3903" s="5">
        <f t="shared" si="243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240"/>
        <v>42688.301412037035</v>
      </c>
      <c r="L3904" s="10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48.833333333333336</v>
      </c>
      <c r="R3904" s="5">
        <f t="shared" si="243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240"/>
        <v>42230.609722222223</v>
      </c>
      <c r="L3905" s="10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5" t="e">
        <f t="shared" si="243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ref="K3906:K3969" si="244">(((I3906/60)/60)/24)+DATE(1970,1,1)+(-5/24)</f>
        <v>42109.00277777778</v>
      </c>
      <c r="L3906" s="10">
        <f t="shared" ref="L3906:L3969" si="245">(((J3906/60)/60)/24)+DATE(1970,1,1)+(-5/24)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6">(E3906/D3906)*100</f>
        <v>0.03</v>
      </c>
      <c r="R3906" s="5">
        <f t="shared" ref="R3906:R3969" si="247">E3906/N3906</f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si="244"/>
        <v>42166.749999999993</v>
      </c>
      <c r="L3907" s="10">
        <f t="shared" si="245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6"/>
        <v>11.533333333333333</v>
      </c>
      <c r="R3907" s="5">
        <f t="shared" si="247"/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244"/>
        <v>42181.350694444445</v>
      </c>
      <c r="L3908" s="10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67.333333333333329</v>
      </c>
      <c r="R3908" s="5">
        <f t="shared" si="247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244"/>
        <v>41938.630555555552</v>
      </c>
      <c r="L3909" s="10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15.299999999999999</v>
      </c>
      <c r="R3909" s="5">
        <f t="shared" si="247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244"/>
        <v>41848.927037037036</v>
      </c>
      <c r="L3910" s="10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8.6666666666666679</v>
      </c>
      <c r="R3910" s="5">
        <f t="shared" si="247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244"/>
        <v>41893.150949074072</v>
      </c>
      <c r="L3911" s="10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0.22499999999999998</v>
      </c>
      <c r="R3911" s="5">
        <f t="shared" si="247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244"/>
        <v>42254.548576388886</v>
      </c>
      <c r="L3912" s="10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3.0833333333333335</v>
      </c>
      <c r="R3912" s="5">
        <f t="shared" si="247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244"/>
        <v>41969.645567129628</v>
      </c>
      <c r="L3913" s="10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37.412500000000001</v>
      </c>
      <c r="R3913" s="5">
        <f t="shared" si="247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244"/>
        <v>42118.982638888883</v>
      </c>
      <c r="L3914" s="10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6.6666666666666671E-3</v>
      </c>
      <c r="R3914" s="5">
        <f t="shared" si="247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244"/>
        <v>42338.044548611106</v>
      </c>
      <c r="L3915" s="10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10</v>
      </c>
      <c r="R3915" s="5">
        <f t="shared" si="247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244"/>
        <v>42134.749305555553</v>
      </c>
      <c r="L3916" s="10">
        <f t="shared" si="245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</v>
      </c>
      <c r="R3916" s="5">
        <f t="shared" si="247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244"/>
        <v>42522.776724537034</v>
      </c>
      <c r="L3917" s="10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0.33333333333333337</v>
      </c>
      <c r="R3917" s="5">
        <f t="shared" si="247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244"/>
        <v>42524.263333333329</v>
      </c>
      <c r="L3918" s="10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5" t="e">
        <f t="shared" si="247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244"/>
        <v>41893.318993055553</v>
      </c>
      <c r="L3919" s="10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0.2857142857142857</v>
      </c>
      <c r="R3919" s="5">
        <f t="shared" si="247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244"/>
        <v>41855.458333333328</v>
      </c>
      <c r="L3920" s="10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</v>
      </c>
      <c r="R3920" s="5">
        <f t="shared" si="247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244"/>
        <v>42386.791666666664</v>
      </c>
      <c r="L3921" s="10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1.7999999999999998</v>
      </c>
      <c r="R3921" s="5">
        <f t="shared" si="247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244"/>
        <v>42687.220601851855</v>
      </c>
      <c r="L3922" s="10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</v>
      </c>
      <c r="R3922" s="5">
        <f t="shared" si="247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244"/>
        <v>41938.541666666664</v>
      </c>
      <c r="L3923" s="10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5" t="e">
        <f t="shared" si="247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244"/>
        <v>42065.749999999993</v>
      </c>
      <c r="L3924" s="10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8.1333333333333329</v>
      </c>
      <c r="R3924" s="5">
        <f t="shared" si="247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244"/>
        <v>42103.771655092591</v>
      </c>
      <c r="L3925" s="10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12.034782608695652</v>
      </c>
      <c r="R3925" s="5">
        <f t="shared" si="247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244"/>
        <v>41816.751412037032</v>
      </c>
      <c r="L3926" s="10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15.266666666666667</v>
      </c>
      <c r="R3926" s="5">
        <f t="shared" si="247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244"/>
        <v>41850.662488425922</v>
      </c>
      <c r="L3927" s="10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10</v>
      </c>
      <c r="R3927" s="5">
        <f t="shared" si="247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244"/>
        <v>41999.876712962963</v>
      </c>
      <c r="L3928" s="10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</v>
      </c>
      <c r="R3928" s="5">
        <f t="shared" si="247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244"/>
        <v>41860.059074074074</v>
      </c>
      <c r="L3929" s="10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</v>
      </c>
      <c r="R3929" s="5">
        <f t="shared" si="247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244"/>
        <v>42292.999305555553</v>
      </c>
      <c r="L3930" s="10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13.020000000000001</v>
      </c>
      <c r="R3930" s="5">
        <f t="shared" si="247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244"/>
        <v>42631.618807870364</v>
      </c>
      <c r="L3931" s="10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2.2650000000000001</v>
      </c>
      <c r="R3931" s="5">
        <f t="shared" si="247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244"/>
        <v>42461.041666666664</v>
      </c>
      <c r="L3932" s="10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5" t="e">
        <f t="shared" si="247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244"/>
        <v>42252.943368055552</v>
      </c>
      <c r="L3933" s="10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5" t="e">
        <f t="shared" si="247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244"/>
        <v>42444.918564814812</v>
      </c>
      <c r="L3934" s="10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8.3333333333333332E-3</v>
      </c>
      <c r="R3934" s="5">
        <f t="shared" si="247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244"/>
        <v>42567.821527777771</v>
      </c>
      <c r="L3935" s="10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15.742857142857142</v>
      </c>
      <c r="R3935" s="5">
        <f t="shared" si="247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244"/>
        <v>42278.333333333336</v>
      </c>
      <c r="L3936" s="10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11</v>
      </c>
      <c r="R3936" s="5">
        <f t="shared" si="247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244"/>
        <v>42281.448449074065</v>
      </c>
      <c r="L3937" s="10">
        <f t="shared" si="245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43.833333333333336</v>
      </c>
      <c r="R3937" s="5">
        <f t="shared" si="247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244"/>
        <v>42705.096296296295</v>
      </c>
      <c r="L3938" s="10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5" t="e">
        <f t="shared" si="247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244"/>
        <v>42562.423148148147</v>
      </c>
      <c r="L3939" s="10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86.135181975736558</v>
      </c>
      <c r="R3939" s="5">
        <f t="shared" si="247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244"/>
        <v>42182.697384259263</v>
      </c>
      <c r="L3940" s="10">
        <f t="shared" si="245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12.196620583717358</v>
      </c>
      <c r="R3940" s="5">
        <f t="shared" si="247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244"/>
        <v>41918.979166666664</v>
      </c>
      <c r="L3941" s="10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</v>
      </c>
      <c r="R3941" s="5">
        <f t="shared" si="247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244"/>
        <v>42006.284155092588</v>
      </c>
      <c r="L3942" s="10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0.22</v>
      </c>
      <c r="R3942" s="5">
        <f t="shared" si="247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244"/>
        <v>41967.833333333336</v>
      </c>
      <c r="L3943" s="10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0.90909090909090906</v>
      </c>
      <c r="R3943" s="5">
        <f t="shared" si="247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244"/>
        <v>42171.695763888885</v>
      </c>
      <c r="L3944" s="10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5" t="e">
        <f t="shared" si="247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244"/>
        <v>42310.493055555555</v>
      </c>
      <c r="L3945" s="10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</v>
      </c>
      <c r="R3945" s="5">
        <f t="shared" si="247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244"/>
        <v>42243.454571759255</v>
      </c>
      <c r="L3946" s="10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5" t="e">
        <f t="shared" si="247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244"/>
        <v>42139.593379629623</v>
      </c>
      <c r="L3947" s="10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0.25</v>
      </c>
      <c r="R3947" s="5">
        <f t="shared" si="247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244"/>
        <v>42063.124999999993</v>
      </c>
      <c r="L3948" s="10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</v>
      </c>
      <c r="R3948" s="5">
        <f t="shared" si="247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244"/>
        <v>42644.934537037036</v>
      </c>
      <c r="L3949" s="10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3.3666666666666663</v>
      </c>
      <c r="R3949" s="5">
        <f t="shared" si="247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244"/>
        <v>41889.117164351846</v>
      </c>
      <c r="L3950" s="10">
        <f t="shared" si="245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5" t="e">
        <f t="shared" si="247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244"/>
        <v>42045.912280092591</v>
      </c>
      <c r="L3951" s="10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15.770000000000001</v>
      </c>
      <c r="R3951" s="5">
        <f t="shared" si="247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244"/>
        <v>42468.565972222219</v>
      </c>
      <c r="L3952" s="10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0.625</v>
      </c>
      <c r="R3952" s="5">
        <f t="shared" si="247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244"/>
        <v>42493.57571759259</v>
      </c>
      <c r="L3953" s="10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5.0000000000000001E-4</v>
      </c>
      <c r="R3953" s="5">
        <f t="shared" si="247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244"/>
        <v>42303.582060185181</v>
      </c>
      <c r="L3954" s="10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9.6153846153846159E-2</v>
      </c>
      <c r="R3954" s="5">
        <f t="shared" si="247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244"/>
        <v>42580.770138888889</v>
      </c>
      <c r="L3955" s="10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5" t="e">
        <f t="shared" si="247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244"/>
        <v>41834.442870370367</v>
      </c>
      <c r="L3956" s="10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5" t="e">
        <f t="shared" si="247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244"/>
        <v>42336.682187499995</v>
      </c>
      <c r="L3957" s="10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24.285714285714285</v>
      </c>
      <c r="R3957" s="5">
        <f t="shared" si="247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244"/>
        <v>42484.805555555555</v>
      </c>
      <c r="L3958" s="10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5" t="e">
        <f t="shared" si="247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244"/>
        <v>42559.767986111103</v>
      </c>
      <c r="L3959" s="10">
        <f t="shared" si="245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2.5000000000000001E-2</v>
      </c>
      <c r="R3959" s="5">
        <f t="shared" si="247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244"/>
        <v>41853.375</v>
      </c>
      <c r="L3960" s="10">
        <f t="shared" si="245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 s="5">
        <f t="shared" si="247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244"/>
        <v>41910.580509259256</v>
      </c>
      <c r="L3961" s="10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24.333333333333336</v>
      </c>
      <c r="R3961" s="5">
        <f t="shared" si="247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244"/>
        <v>42372.63722222222</v>
      </c>
      <c r="L3962" s="10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</v>
      </c>
      <c r="R3962" s="5">
        <f t="shared" si="247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244"/>
        <v>41767.682986111111</v>
      </c>
      <c r="L3963" s="10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0.42</v>
      </c>
      <c r="R3963" s="5">
        <f t="shared" si="247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244"/>
        <v>42336.413124999999</v>
      </c>
      <c r="L3964" s="10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</v>
      </c>
      <c r="R3964" s="5">
        <f t="shared" si="247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244"/>
        <v>42325.987465277773</v>
      </c>
      <c r="L3965" s="10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5" t="e">
        <f t="shared" si="247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244"/>
        <v>42113.47206018518</v>
      </c>
      <c r="L3966" s="10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</v>
      </c>
      <c r="R3966" s="5">
        <f t="shared" si="247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244"/>
        <v>42473.985879629625</v>
      </c>
      <c r="L3967" s="10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14.249999999999998</v>
      </c>
      <c r="R3967" s="5">
        <f t="shared" si="247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244"/>
        <v>41843.915972222218</v>
      </c>
      <c r="L3968" s="10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</v>
      </c>
      <c r="R3968" s="5">
        <f t="shared" si="247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244"/>
        <v>42800.082256944443</v>
      </c>
      <c r="L3969" s="10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24.117647058823529</v>
      </c>
      <c r="R3969" s="5">
        <f t="shared" si="247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ref="K3970:K4033" si="248">(((I3970/60)/60)/24)+DATE(1970,1,1)+(-5/24)</f>
        <v>42512.60732638889</v>
      </c>
      <c r="L3970" s="10">
        <f t="shared" ref="L3970:L4033" si="249">(((J3970/60)/60)/24)+DATE(1970,1,1)+(-5/24)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50">(E3970/D3970)*100</f>
        <v>10.54</v>
      </c>
      <c r="R3970" s="5">
        <f t="shared" ref="R3970:R4033" si="251">E3970/N3970</f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si="248"/>
        <v>42610.954861111109</v>
      </c>
      <c r="L3971" s="10">
        <f t="shared" si="249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50"/>
        <v>7.4690265486725664</v>
      </c>
      <c r="R3971" s="5">
        <f t="shared" si="251"/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248"/>
        <v>42477.655219907399</v>
      </c>
      <c r="L3972" s="10">
        <f t="shared" si="249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7.3333333333333334E-2</v>
      </c>
      <c r="R3972" s="5">
        <f t="shared" si="251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248"/>
        <v>41841.327847222223</v>
      </c>
      <c r="L3973" s="10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0.97142857142857131</v>
      </c>
      <c r="R3973" s="5">
        <f t="shared" si="251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248"/>
        <v>42040.859189814808</v>
      </c>
      <c r="L3974" s="10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21.099999999999998</v>
      </c>
      <c r="R3974" s="5">
        <f t="shared" si="251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248"/>
        <v>42498.958333333336</v>
      </c>
      <c r="L3975" s="10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78.100000000000009</v>
      </c>
      <c r="R3975" s="5">
        <f t="shared" si="251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248"/>
        <v>42523.338518518511</v>
      </c>
      <c r="L3976" s="10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32</v>
      </c>
      <c r="R3976" s="5">
        <f t="shared" si="251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248"/>
        <v>42564.658541666664</v>
      </c>
      <c r="L3977" s="10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5" t="e">
        <f t="shared" si="251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248"/>
        <v>41852.083333333328</v>
      </c>
      <c r="L3978" s="10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47.692307692307693</v>
      </c>
      <c r="R3978" s="5">
        <f t="shared" si="251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248"/>
        <v>42573.580231481479</v>
      </c>
      <c r="L3979" s="10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1.4500000000000002</v>
      </c>
      <c r="R3979" s="5">
        <f t="shared" si="251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248"/>
        <v>42035.434641203705</v>
      </c>
      <c r="L3980" s="10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 s="5">
        <f t="shared" si="251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248"/>
        <v>42092.624999999993</v>
      </c>
      <c r="L3981" s="10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</v>
      </c>
      <c r="R3981" s="5">
        <f t="shared" si="251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248"/>
        <v>41825.390590277777</v>
      </c>
      <c r="L3982" s="10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</v>
      </c>
      <c r="R3982" s="5">
        <f t="shared" si="251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248"/>
        <v>42567.971631944441</v>
      </c>
      <c r="L3983" s="10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</v>
      </c>
      <c r="R3983" s="5">
        <f t="shared" si="251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248"/>
        <v>42192.601620370369</v>
      </c>
      <c r="L3984" s="10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20</v>
      </c>
      <c r="R3984" s="5">
        <f t="shared" si="251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248"/>
        <v>41779.082638888889</v>
      </c>
      <c r="L3985" s="10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34.802513464991023</v>
      </c>
      <c r="R3985" s="5">
        <f t="shared" si="251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248"/>
        <v>41950.791666666664</v>
      </c>
      <c r="L3986" s="10">
        <f t="shared" si="249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</v>
      </c>
      <c r="R3986" s="5">
        <f t="shared" si="251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248"/>
        <v>42420.670138888883</v>
      </c>
      <c r="L3987" s="10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 s="5">
        <f t="shared" si="251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248"/>
        <v>42496.336111111108</v>
      </c>
      <c r="L3988" s="10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</v>
      </c>
      <c r="R3988" s="5">
        <f t="shared" si="251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248"/>
        <v>41775.716319444444</v>
      </c>
      <c r="L3989" s="10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37.75</v>
      </c>
      <c r="R3989" s="5">
        <f t="shared" si="251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248"/>
        <v>42244.872835648144</v>
      </c>
      <c r="L3990" s="10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</v>
      </c>
      <c r="R3990" s="5">
        <f t="shared" si="251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248"/>
        <v>42316.583113425928</v>
      </c>
      <c r="L3991" s="10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5" t="e">
        <f t="shared" si="251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248"/>
        <v>42431.464039351849</v>
      </c>
      <c r="L3992" s="10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</v>
      </c>
      <c r="R3992" s="5">
        <f t="shared" si="251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248"/>
        <v>42155.436134259253</v>
      </c>
      <c r="L3993" s="10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20</v>
      </c>
      <c r="R3993" s="5">
        <f t="shared" si="251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248"/>
        <v>42349.773831018516</v>
      </c>
      <c r="L3994" s="10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</v>
      </c>
      <c r="R3994" s="5">
        <f t="shared" si="251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248"/>
        <v>42137.656388888885</v>
      </c>
      <c r="L3995" s="10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6.0000000000000001E-3</v>
      </c>
      <c r="R3995" s="5">
        <f t="shared" si="251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248"/>
        <v>41839.181597222218</v>
      </c>
      <c r="L3996" s="10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0.25</v>
      </c>
      <c r="R3996" s="5">
        <f t="shared" si="251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248"/>
        <v>42049.268749999996</v>
      </c>
      <c r="L3997" s="10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 s="5">
        <f t="shared" si="251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248"/>
        <v>41963.461111111108</v>
      </c>
      <c r="L3998" s="10">
        <f t="shared" si="249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16.566666666666666</v>
      </c>
      <c r="R3998" s="5">
        <f t="shared" si="251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248"/>
        <v>42099.141446759262</v>
      </c>
      <c r="L3999" s="10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5" t="e">
        <f t="shared" si="251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248"/>
        <v>42091.713263888887</v>
      </c>
      <c r="L4000" s="10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57.199999999999996</v>
      </c>
      <c r="R4000" s="5">
        <f t="shared" si="251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248"/>
        <v>41882.619317129625</v>
      </c>
      <c r="L4001" s="10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16.514285714285716</v>
      </c>
      <c r="R4001" s="5">
        <f t="shared" si="251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248"/>
        <v>42497.39534722222</v>
      </c>
      <c r="L4002" s="10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0.125</v>
      </c>
      <c r="R4002" s="5">
        <f t="shared" si="251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248"/>
        <v>42795.583333333336</v>
      </c>
      <c r="L4003" s="10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37.75</v>
      </c>
      <c r="R4003" s="5">
        <f t="shared" si="251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248"/>
        <v>41908.835196759253</v>
      </c>
      <c r="L4004" s="10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1.8399999999999999</v>
      </c>
      <c r="R4004" s="5">
        <f t="shared" si="251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248"/>
        <v>42050.379016203697</v>
      </c>
      <c r="L4005" s="10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10.050000000000001</v>
      </c>
      <c r="R4005" s="5">
        <f t="shared" si="251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248"/>
        <v>41919.954363425924</v>
      </c>
      <c r="L4006" s="10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</v>
      </c>
      <c r="R4006" s="5">
        <f t="shared" si="251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248"/>
        <v>41932.599363425921</v>
      </c>
      <c r="L4007" s="10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1.3333333333333335</v>
      </c>
      <c r="R4007" s="5">
        <f t="shared" si="251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248"/>
        <v>42416.564664351848</v>
      </c>
      <c r="L4008" s="10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6.6666666666666671E-3</v>
      </c>
      <c r="R4008" s="5">
        <f t="shared" si="251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248"/>
        <v>41877.477777777778</v>
      </c>
      <c r="L4009" s="10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0.25</v>
      </c>
      <c r="R4009" s="5">
        <f t="shared" si="251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248"/>
        <v>42207.755868055552</v>
      </c>
      <c r="L4010" s="10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</v>
      </c>
      <c r="R4010" s="5">
        <f t="shared" si="251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248"/>
        <v>41891.492592592593</v>
      </c>
      <c r="L4011" s="10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3.8860103626943006</v>
      </c>
      <c r="R4011" s="5">
        <f t="shared" si="251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248"/>
        <v>41938.562106481477</v>
      </c>
      <c r="L4012" s="10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24.194444444444443</v>
      </c>
      <c r="R4012" s="5">
        <f t="shared" si="251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248"/>
        <v>42032.336550925924</v>
      </c>
      <c r="L4013" s="10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7.6</v>
      </c>
      <c r="R4013" s="5">
        <f t="shared" si="251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248"/>
        <v>42126.336215277777</v>
      </c>
      <c r="L4014" s="10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5" t="e">
        <f t="shared" si="251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248"/>
        <v>42051.092858796292</v>
      </c>
      <c r="L4015" s="10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</v>
      </c>
      <c r="R4015" s="5">
        <f t="shared" si="251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248"/>
        <v>42434.037835648145</v>
      </c>
      <c r="L4016" s="10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5" t="e">
        <f t="shared" si="251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248"/>
        <v>42204.572488425918</v>
      </c>
      <c r="L4017" s="10">
        <f t="shared" si="249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1.4285714285714287E-2</v>
      </c>
      <c r="R4017" s="5">
        <f t="shared" si="251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248"/>
        <v>41899.664351851847</v>
      </c>
      <c r="L4018" s="10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14.000000000000002</v>
      </c>
      <c r="R4018" s="5">
        <f t="shared" si="251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248"/>
        <v>41886.463819444441</v>
      </c>
      <c r="L4019" s="10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</v>
      </c>
      <c r="R4019" s="5">
        <f t="shared" si="251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248"/>
        <v>42650.702638888884</v>
      </c>
      <c r="L4020" s="10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8.6666666666666679</v>
      </c>
      <c r="R4020" s="5">
        <f t="shared" si="251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248"/>
        <v>42475.477777777771</v>
      </c>
      <c r="L4021" s="10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0.82857142857142851</v>
      </c>
      <c r="R4021" s="5">
        <f t="shared" si="251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248"/>
        <v>42086.940960648142</v>
      </c>
      <c r="L4022" s="10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16.666666666666664</v>
      </c>
      <c r="R4022" s="5">
        <f t="shared" si="251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248"/>
        <v>41938.703217592592</v>
      </c>
      <c r="L4023" s="10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0.83333333333333337</v>
      </c>
      <c r="R4023" s="5">
        <f t="shared" si="251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248"/>
        <v>42035.912499999999</v>
      </c>
      <c r="L4024" s="10">
        <f t="shared" si="249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69.561111111111103</v>
      </c>
      <c r="R4024" s="5">
        <f t="shared" si="251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248"/>
        <v>42453.749571759261</v>
      </c>
      <c r="L4025" s="10">
        <f t="shared" si="249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5" t="e">
        <f t="shared" si="251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248"/>
        <v>42247.461770833332</v>
      </c>
      <c r="L4026" s="10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</v>
      </c>
      <c r="R4026" s="5">
        <f t="shared" si="251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248"/>
        <v>42211.029351851852</v>
      </c>
      <c r="L4027" s="10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</v>
      </c>
      <c r="R4027" s="5">
        <f t="shared" si="251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248"/>
        <v>42342.488877314812</v>
      </c>
      <c r="L4028" s="10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5" t="e">
        <f t="shared" si="251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248"/>
        <v>42788.833333333336</v>
      </c>
      <c r="L4029" s="10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</v>
      </c>
      <c r="R4029" s="5">
        <f t="shared" si="251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248"/>
        <v>41795.730324074073</v>
      </c>
      <c r="L4030" s="10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28.050000000000004</v>
      </c>
      <c r="R4030" s="5">
        <f t="shared" si="251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248"/>
        <v>42351.816782407412</v>
      </c>
      <c r="L4031" s="10">
        <f t="shared" si="249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5" t="e">
        <f t="shared" si="251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248"/>
        <v>42403.575694444437</v>
      </c>
      <c r="L4032" s="10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</v>
      </c>
      <c r="R4032" s="5">
        <f t="shared" si="251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248"/>
        <v>41991.418564814812</v>
      </c>
      <c r="L4033" s="10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5" t="e">
        <f t="shared" si="251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ref="K4034:K4097" si="252">(((I4034/60)/60)/24)+DATE(1970,1,1)+(-5/24)</f>
        <v>42353.642546296294</v>
      </c>
      <c r="L4034" s="10">
        <f t="shared" ref="L4034:L4097" si="253">(((J4034/60)/60)/24)+DATE(1970,1,1)+(-5/24)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4">(E4034/D4034)*100</f>
        <v>6.8287037037037033</v>
      </c>
      <c r="R4034" s="5">
        <f t="shared" ref="R4034:R4097" si="255">E4034/N4034</f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si="252"/>
        <v>42645.166666666664</v>
      </c>
      <c r="L4035" s="10">
        <f t="shared" si="253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4"/>
        <v>25.698702928870294</v>
      </c>
      <c r="R4035" s="5">
        <f t="shared" si="255"/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252"/>
        <v>42097.697337962956</v>
      </c>
      <c r="L4036" s="10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1.4814814814814816</v>
      </c>
      <c r="R4036" s="5">
        <f t="shared" si="255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252"/>
        <v>41933.674618055549</v>
      </c>
      <c r="L4037" s="10">
        <f t="shared" si="253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</v>
      </c>
      <c r="R4037" s="5">
        <f t="shared" si="255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252"/>
        <v>41821.729166666664</v>
      </c>
      <c r="L4038" s="10">
        <f t="shared" si="253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</v>
      </c>
      <c r="R4038" s="5">
        <f t="shared" si="255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252"/>
        <v>42514.392361111109</v>
      </c>
      <c r="L4039" s="10">
        <f t="shared" si="253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11.428571428571429</v>
      </c>
      <c r="R4039" s="5">
        <f t="shared" si="255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252"/>
        <v>41929.59039351852</v>
      </c>
      <c r="L4040" s="10">
        <f t="shared" si="253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12.04</v>
      </c>
      <c r="R4040" s="5">
        <f t="shared" si="255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252"/>
        <v>42339.040972222218</v>
      </c>
      <c r="L4041" s="10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 s="5">
        <f t="shared" si="255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252"/>
        <v>42202.916666666664</v>
      </c>
      <c r="L4042" s="10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 s="5">
        <f t="shared" si="255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252"/>
        <v>42619.265671296293</v>
      </c>
      <c r="L4043" s="10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0.42</v>
      </c>
      <c r="R4043" s="5">
        <f t="shared" si="255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252"/>
        <v>42024.594444444439</v>
      </c>
      <c r="L4044" s="10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0.21</v>
      </c>
      <c r="R4044" s="5">
        <f t="shared" si="255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252"/>
        <v>41963.749131944445</v>
      </c>
      <c r="L4045" s="10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5" t="e">
        <f t="shared" si="255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252"/>
        <v>42103.999999999993</v>
      </c>
      <c r="L4046" s="10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 s="5">
        <f t="shared" si="255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252"/>
        <v>41871.992928240739</v>
      </c>
      <c r="L4047" s="10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0.02</v>
      </c>
      <c r="R4047" s="5">
        <f t="shared" si="255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252"/>
        <v>41934.442245370366</v>
      </c>
      <c r="L4048" s="10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8.2142857142857135</v>
      </c>
      <c r="R4048" s="5">
        <f t="shared" si="255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252"/>
        <v>42014.833333333336</v>
      </c>
      <c r="L4049" s="10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2.1999999999999997</v>
      </c>
      <c r="R4049" s="5">
        <f t="shared" si="255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252"/>
        <v>42471.259108796294</v>
      </c>
      <c r="L4050" s="10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17.652941176470588</v>
      </c>
      <c r="R4050" s="5">
        <f t="shared" si="255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252"/>
        <v>42199.750173611108</v>
      </c>
      <c r="L4051" s="10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0.08</v>
      </c>
      <c r="R4051" s="5">
        <f t="shared" si="255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252"/>
        <v>41935.428136574068</v>
      </c>
      <c r="L4052" s="10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6.6666666666666666E-2</v>
      </c>
      <c r="R4052" s="5">
        <f t="shared" si="255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252"/>
        <v>41768.078472222223</v>
      </c>
      <c r="L4053" s="10">
        <f t="shared" si="253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5" t="e">
        <f t="shared" si="255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252"/>
        <v>41925.670324074068</v>
      </c>
      <c r="L4054" s="10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37.533333333333339</v>
      </c>
      <c r="R4054" s="5">
        <f t="shared" si="255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252"/>
        <v>41958.624999999993</v>
      </c>
      <c r="L4055" s="10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22</v>
      </c>
      <c r="R4055" s="5">
        <f t="shared" si="255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252"/>
        <v>42643.958333333336</v>
      </c>
      <c r="L4056" s="10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5" t="e">
        <f t="shared" si="255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252"/>
        <v>41809.44017361111</v>
      </c>
      <c r="L4057" s="10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 s="5">
        <f t="shared" si="255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252"/>
        <v>42554.624305555553</v>
      </c>
      <c r="L4058" s="10">
        <f t="shared" si="253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 s="5">
        <f t="shared" si="255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252"/>
        <v>42333.749999999993</v>
      </c>
      <c r="L4059" s="10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22.142857142857142</v>
      </c>
      <c r="R4059" s="5">
        <f t="shared" si="255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252"/>
        <v>42460.957638888889</v>
      </c>
      <c r="L4060" s="10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2.5333333333333332</v>
      </c>
      <c r="R4060" s="5">
        <f t="shared" si="255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252"/>
        <v>41897.916666666664</v>
      </c>
      <c r="L4061" s="10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</v>
      </c>
      <c r="R4061" s="5">
        <f t="shared" si="255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252"/>
        <v>41813.458333333328</v>
      </c>
      <c r="L4062" s="10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</v>
      </c>
      <c r="R4062" s="5">
        <f t="shared" si="255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252"/>
        <v>42480.891469907401</v>
      </c>
      <c r="L4063" s="10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5" t="e">
        <f t="shared" si="255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252"/>
        <v>42553.530879629623</v>
      </c>
      <c r="L4064" s="10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2.4500000000000002</v>
      </c>
      <c r="R4064" s="5">
        <f t="shared" si="255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252"/>
        <v>41817.473194444443</v>
      </c>
      <c r="L4065" s="10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1.4210526315789473</v>
      </c>
      <c r="R4065" s="5">
        <f t="shared" si="255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252"/>
        <v>42123.379930555551</v>
      </c>
      <c r="L4066" s="10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 s="5">
        <f t="shared" si="255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252"/>
        <v>41863.74318287037</v>
      </c>
      <c r="L4067" s="10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0.67500000000000004</v>
      </c>
      <c r="R4067" s="5">
        <f t="shared" si="255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252"/>
        <v>42508.830879629626</v>
      </c>
      <c r="L4068" s="10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0.16666666666666669</v>
      </c>
      <c r="R4068" s="5">
        <f t="shared" si="255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252"/>
        <v>42274.909143518518</v>
      </c>
      <c r="L4069" s="10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 s="5">
        <f t="shared" si="255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252"/>
        <v>42748.753472222219</v>
      </c>
      <c r="L4070" s="10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1</v>
      </c>
      <c r="R4070" s="5">
        <f t="shared" si="255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252"/>
        <v>42063.291666666664</v>
      </c>
      <c r="L4071" s="10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 s="5">
        <f t="shared" si="255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252"/>
        <v>42063.916666666664</v>
      </c>
      <c r="L4072" s="10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</v>
      </c>
      <c r="R4072" s="5">
        <f t="shared" si="255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252"/>
        <v>42730.59642361111</v>
      </c>
      <c r="L4073" s="10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5" t="e">
        <f t="shared" si="255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252"/>
        <v>41872.566099537034</v>
      </c>
      <c r="L4074" s="10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</v>
      </c>
      <c r="R4074" s="5">
        <f t="shared" si="255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252"/>
        <v>42132.958333333336</v>
      </c>
      <c r="L4075" s="10">
        <f t="shared" si="253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</v>
      </c>
      <c r="R4075" s="5">
        <f t="shared" si="255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252"/>
        <v>42313.386284722219</v>
      </c>
      <c r="L4076" s="10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26.727272727272727</v>
      </c>
      <c r="R4076" s="5">
        <f t="shared" si="255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252"/>
        <v>41820.519444444442</v>
      </c>
      <c r="L4077" s="10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28.799999999999997</v>
      </c>
      <c r="R4077" s="5">
        <f t="shared" si="255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252"/>
        <v>41933.618749999994</v>
      </c>
      <c r="L4078" s="10">
        <f t="shared" si="253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5" t="e">
        <f t="shared" si="255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252"/>
        <v>42725.502245370364</v>
      </c>
      <c r="L4079" s="10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8.9</v>
      </c>
      <c r="R4079" s="5">
        <f t="shared" si="255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252"/>
        <v>42762.579189814809</v>
      </c>
      <c r="L4080" s="10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5" t="e">
        <f t="shared" si="255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252"/>
        <v>42540.730567129627</v>
      </c>
      <c r="L4081" s="10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0.16666666666666669</v>
      </c>
      <c r="R4081" s="5">
        <f t="shared" si="255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252"/>
        <v>42535.57916666667</v>
      </c>
      <c r="L4082" s="10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5" t="e">
        <f t="shared" si="255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252"/>
        <v>42071.331307870372</v>
      </c>
      <c r="L4083" s="10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15.737410071942445</v>
      </c>
      <c r="R4083" s="5">
        <f t="shared" si="255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252"/>
        <v>42322.749999999993</v>
      </c>
      <c r="L4084" s="10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</v>
      </c>
      <c r="R4084" s="5">
        <f t="shared" si="255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252"/>
        <v>42383.553425925922</v>
      </c>
      <c r="L4085" s="10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21.685714285714287</v>
      </c>
      <c r="R4085" s="5">
        <f t="shared" si="255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252"/>
        <v>42652.228078703702</v>
      </c>
      <c r="L4086" s="10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0.33333333333333337</v>
      </c>
      <c r="R4086" s="5">
        <f t="shared" si="255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252"/>
        <v>42086.957638888889</v>
      </c>
      <c r="L4087" s="10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0.2857142857142857</v>
      </c>
      <c r="R4087" s="5">
        <f t="shared" si="255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252"/>
        <v>42328.958333333336</v>
      </c>
      <c r="L4088" s="10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</v>
      </c>
      <c r="R4088" s="5">
        <f t="shared" si="255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252"/>
        <v>42568.53456018518</v>
      </c>
      <c r="L4089" s="10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5" t="e">
        <f t="shared" si="255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252"/>
        <v>42020.226388888892</v>
      </c>
      <c r="L4090" s="10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10.8</v>
      </c>
      <c r="R4090" s="5">
        <f t="shared" si="255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252"/>
        <v>42155.524305555555</v>
      </c>
      <c r="L4091" s="10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</v>
      </c>
      <c r="R4091" s="5">
        <f t="shared" si="255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252"/>
        <v>42223.416666666664</v>
      </c>
      <c r="L4092" s="10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</v>
      </c>
      <c r="R4092" s="5">
        <f t="shared" si="255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252"/>
        <v>42020.298043981478</v>
      </c>
      <c r="L4093" s="10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12.75</v>
      </c>
      <c r="R4093" s="5">
        <f t="shared" si="255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252"/>
        <v>42098.94498842593</v>
      </c>
      <c r="L4094" s="10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1.8181818181818181E-2</v>
      </c>
      <c r="R4094" s="5">
        <f t="shared" si="255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252"/>
        <v>42238.607557870368</v>
      </c>
      <c r="L4095" s="10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</v>
      </c>
      <c r="R4095" s="5">
        <f t="shared" si="255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252"/>
        <v>41933.999305555553</v>
      </c>
      <c r="L4096" s="10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 s="5">
        <f t="shared" si="255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252"/>
        <v>42722.823495370372</v>
      </c>
      <c r="L4097" s="10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2.666666666666667</v>
      </c>
      <c r="R4097" s="5">
        <f t="shared" si="255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ref="K4098:K4115" si="256">(((I4098/60)/60)/24)+DATE(1970,1,1)+(-5/24)</f>
        <v>42794.160416666658</v>
      </c>
      <c r="L4098" s="10">
        <f t="shared" ref="L4098:L4115" si="257">(((J4098/60)/60)/24)+DATE(1970,1,1)+(-5/24)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8">(E4098/D4098)*100</f>
        <v>11.428571428571429</v>
      </c>
      <c r="R4098" s="5">
        <f t="shared" ref="R4098:R4115" si="259">E4098/N4098</f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si="256"/>
        <v>42400.788194444445</v>
      </c>
      <c r="L4099" s="10">
        <f t="shared" si="257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8"/>
        <v>0</v>
      </c>
      <c r="R4099" s="5" t="e">
        <f t="shared" si="259"/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256"/>
        <v>42525.51385416666</v>
      </c>
      <c r="L4100" s="10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5" t="e">
        <f t="shared" si="259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256"/>
        <v>42615.642048611109</v>
      </c>
      <c r="L4101" s="10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</v>
      </c>
      <c r="R4101" s="5">
        <f t="shared" si="259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256"/>
        <v>41936.916550925926</v>
      </c>
      <c r="L4102" s="10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5" t="e">
        <f t="shared" si="259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256"/>
        <v>42760.695393518516</v>
      </c>
      <c r="L4103" s="10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5" t="e">
        <f t="shared" si="259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256"/>
        <v>42505.639733796292</v>
      </c>
      <c r="L4104" s="10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27.400000000000002</v>
      </c>
      <c r="R4104" s="5">
        <f t="shared" si="259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256"/>
        <v>42242.563888888886</v>
      </c>
      <c r="L4105" s="10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10</v>
      </c>
      <c r="R4105" s="5">
        <f t="shared" si="259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256"/>
        <v>42670.069837962961</v>
      </c>
      <c r="L4106" s="10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21.366666666666667</v>
      </c>
      <c r="R4106" s="5">
        <f t="shared" si="259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256"/>
        <v>42729.802187499998</v>
      </c>
      <c r="L4107" s="10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6.9696969696969706</v>
      </c>
      <c r="R4107" s="5">
        <f t="shared" si="259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256"/>
        <v>42095.833333333336</v>
      </c>
      <c r="L4108" s="10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 s="5">
        <f t="shared" si="259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256"/>
        <v>41906.708344907405</v>
      </c>
      <c r="L4109" s="10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2.0500000000000003</v>
      </c>
      <c r="R4109" s="5">
        <f t="shared" si="259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256"/>
        <v>42796.999999999993</v>
      </c>
      <c r="L4110" s="10">
        <f t="shared" si="257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</v>
      </c>
      <c r="R4110" s="5">
        <f t="shared" si="259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256"/>
        <v>42337.372731481482</v>
      </c>
      <c r="L4111" s="10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5" t="e">
        <f t="shared" si="259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256"/>
        <v>42572.418414351843</v>
      </c>
      <c r="L4112" s="10">
        <f t="shared" si="257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28.666666666666668</v>
      </c>
      <c r="R4112" s="5">
        <f t="shared" si="259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256"/>
        <v>42058.927546296291</v>
      </c>
      <c r="L4113" s="10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3.1333333333333333</v>
      </c>
      <c r="R4113" s="5">
        <f t="shared" si="259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256"/>
        <v>42427.791666666664</v>
      </c>
      <c r="L4114" s="10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0.04</v>
      </c>
      <c r="R4114" s="5">
        <f t="shared" si="259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256"/>
        <v>42377.06527777778</v>
      </c>
      <c r="L4115" s="10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</v>
      </c>
      <c r="R4115" s="5">
        <f t="shared" si="259"/>
        <v>1</v>
      </c>
      <c r="S4115" t="s">
        <v>8317</v>
      </c>
      <c r="T4115" t="s">
        <v>8318</v>
      </c>
    </row>
  </sheetData>
  <conditionalFormatting sqref="F1:F1048576">
    <cfRule type="containsText" dxfId="4" priority="3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</conditionalFormatting>
  <conditionalFormatting sqref="F2589">
    <cfRule type="containsText" dxfId="0" priority="4" operator="containsText" text="live">
      <formula>NOT(ISERROR(SEARCH("live",F2589)))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"/>
  <sheetViews>
    <sheetView tabSelected="1" workbookViewId="0">
      <selection activeCell="A18" sqref="A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1.3320312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7" spans="1:1" x14ac:dyDescent="0.3">
      <c r="A17" s="8" t="s">
        <v>8402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topLeftCell="A4" workbookViewId="0">
      <selection activeCell="A5" sqref="A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1.3320312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E6515-CC4D-4E68-8111-3CE1F2610979}">
  <dimension ref="A1:E18"/>
  <sheetViews>
    <sheetView workbookViewId="0">
      <selection activeCell="B3" sqref="B3"/>
    </sheetView>
  </sheetViews>
  <sheetFormatPr defaultRowHeight="14.4" x14ac:dyDescent="0.3"/>
  <cols>
    <col min="1" max="1" width="17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8308</v>
      </c>
      <c r="B1" t="s" vm="1">
        <v>8367</v>
      </c>
    </row>
    <row r="2" spans="1:5" x14ac:dyDescent="0.3">
      <c r="A2" s="7" t="s">
        <v>8380</v>
      </c>
      <c r="B2" t="s" vm="2">
        <v>8367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8" t="s">
        <v>8374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8" t="s">
        <v>8375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8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8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8" t="s">
        <v>8368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8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8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8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8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8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8" t="s">
        <v>8373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8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2E50-284C-420C-A618-74D02FE35FEA}">
  <dimension ref="A1:H15"/>
  <sheetViews>
    <sheetView workbookViewId="0">
      <selection activeCell="B14" sqref="B1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1">
        <f>B2/$E$2</f>
        <v>0.71081677704194257</v>
      </c>
      <c r="G2" s="11">
        <f t="shared" ref="G2:H2" si="0">C2/$E$2</f>
        <v>0.24944812362030905</v>
      </c>
      <c r="H2" s="11">
        <f t="shared" si="0"/>
        <v>3.9735099337748346E-2</v>
      </c>
    </row>
    <row r="3" spans="1:8" x14ac:dyDescent="0.3">
      <c r="A3" t="s">
        <v>8390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1">SUM(B3:D3)</f>
        <v>1412</v>
      </c>
      <c r="F3" s="11">
        <f>B3/$E$3</f>
        <v>0.66005665722379603</v>
      </c>
      <c r="G3" s="11">
        <f t="shared" ref="G3:H3" si="2">C3/$E$3</f>
        <v>0.29745042492917845</v>
      </c>
      <c r="H3" s="11">
        <f t="shared" si="2"/>
        <v>4.2492917847025496E-2</v>
      </c>
    </row>
    <row r="4" spans="1:8" x14ac:dyDescent="0.3">
      <c r="A4" t="s">
        <v>8391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1"/>
        <v>716</v>
      </c>
      <c r="F4" s="11">
        <f>B4/$E$4</f>
        <v>0.53212290502793291</v>
      </c>
      <c r="G4" s="11">
        <f t="shared" ref="G4:H4" si="3">C4/$E$4</f>
        <v>0.39525139664804471</v>
      </c>
      <c r="H4" s="11">
        <f t="shared" si="3"/>
        <v>7.2625698324022353E-2</v>
      </c>
    </row>
    <row r="5" spans="1:8" x14ac:dyDescent="0.3">
      <c r="A5" t="s">
        <v>8392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1"/>
        <v>352</v>
      </c>
      <c r="F5" s="11">
        <f>B5/$E$5</f>
        <v>0.47727272727272729</v>
      </c>
      <c r="G5" s="11">
        <f t="shared" ref="G5:H5" si="4">C5/$E$5</f>
        <v>0.40909090909090912</v>
      </c>
      <c r="H5" s="11">
        <f t="shared" si="4"/>
        <v>0.11363636363636363</v>
      </c>
    </row>
    <row r="6" spans="1:8" x14ac:dyDescent="0.3">
      <c r="A6" t="s">
        <v>8393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1"/>
        <v>201</v>
      </c>
      <c r="F6" s="11">
        <f>B6/$E$6</f>
        <v>0.46766169154228854</v>
      </c>
      <c r="G6" s="11">
        <f t="shared" ref="G6:H6" si="5">C6/$E$6</f>
        <v>0.44776119402985076</v>
      </c>
      <c r="H6" s="11">
        <f t="shared" si="5"/>
        <v>8.45771144278607E-2</v>
      </c>
    </row>
    <row r="7" spans="1:8" x14ac:dyDescent="0.3">
      <c r="A7" t="s">
        <v>8394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1"/>
        <v>148</v>
      </c>
      <c r="F7" s="11">
        <f>B7/$E$7</f>
        <v>0.41891891891891891</v>
      </c>
      <c r="G7" s="11">
        <f t="shared" ref="G7:H7" si="6">C7/$E$7</f>
        <v>0.48648648648648651</v>
      </c>
      <c r="H7" s="11">
        <f t="shared" si="6"/>
        <v>9.45945945945946E-2</v>
      </c>
    </row>
    <row r="8" spans="1:8" x14ac:dyDescent="0.3">
      <c r="A8" t="s">
        <v>8395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1"/>
        <v>137</v>
      </c>
      <c r="F8" s="11">
        <f>B8/$E$8</f>
        <v>0.40145985401459855</v>
      </c>
      <c r="G8" s="11">
        <f t="shared" ref="G8:H8" si="7">C8/$E$8</f>
        <v>0.46715328467153283</v>
      </c>
      <c r="H8" s="11">
        <f t="shared" si="7"/>
        <v>0.13138686131386862</v>
      </c>
    </row>
    <row r="9" spans="1:8" x14ac:dyDescent="0.3">
      <c r="A9" t="s">
        <v>8396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1"/>
        <v>82</v>
      </c>
      <c r="F9" s="11">
        <f>B9/$E$9</f>
        <v>0.3902439024390244</v>
      </c>
      <c r="G9" s="11">
        <f t="shared" ref="G9:H9" si="8">C9/$E$9</f>
        <v>0.45121951219512196</v>
      </c>
      <c r="H9" s="11">
        <f t="shared" si="8"/>
        <v>0.15853658536585366</v>
      </c>
    </row>
    <row r="10" spans="1:8" x14ac:dyDescent="0.3">
      <c r="A10" t="s">
        <v>8397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1"/>
        <v>55</v>
      </c>
      <c r="F10" s="11">
        <f>B10/$E$10</f>
        <v>0.47272727272727272</v>
      </c>
      <c r="G10" s="11">
        <f t="shared" ref="G10:H10" si="9">C10/$E$10</f>
        <v>0.4</v>
      </c>
      <c r="H10" s="11">
        <f t="shared" si="9"/>
        <v>0.12727272727272726</v>
      </c>
    </row>
    <row r="11" spans="1:8" x14ac:dyDescent="0.3">
      <c r="A11" t="s">
        <v>8398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1"/>
        <v>43</v>
      </c>
      <c r="F11" s="11">
        <f>B11/$E$11</f>
        <v>0.48837209302325579</v>
      </c>
      <c r="G11" s="11">
        <f t="shared" ref="G11:H11" si="10">C11/$E$11</f>
        <v>0.37209302325581395</v>
      </c>
      <c r="H11" s="11">
        <f t="shared" si="10"/>
        <v>0.13953488372093023</v>
      </c>
    </row>
    <row r="12" spans="1:8" x14ac:dyDescent="0.3">
      <c r="A12" t="s">
        <v>8399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1"/>
        <v>21</v>
      </c>
      <c r="F12" s="11">
        <f>B12/$E$12</f>
        <v>0.2857142857142857</v>
      </c>
      <c r="G12" s="11">
        <f t="shared" ref="G12:H12" si="11">C12/$E$12</f>
        <v>0.52380952380952384</v>
      </c>
      <c r="H12" s="11">
        <f t="shared" si="11"/>
        <v>0.19047619047619047</v>
      </c>
    </row>
    <row r="13" spans="1:8" x14ac:dyDescent="0.3">
      <c r="A13" t="s">
        <v>8400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1"/>
        <v>444</v>
      </c>
      <c r="F13" s="11">
        <f>B13/$E$13</f>
        <v>0.19369369369369369</v>
      </c>
      <c r="G13" s="11">
        <f t="shared" ref="G13:H13" si="12">C13/$E$13</f>
        <v>0.58108108108108103</v>
      </c>
      <c r="H13" s="11">
        <f t="shared" si="12"/>
        <v>0.22522522522522523</v>
      </c>
    </row>
    <row r="14" spans="1:8" x14ac:dyDescent="0.3">
      <c r="D14" s="12"/>
    </row>
    <row r="15" spans="1:8" x14ac:dyDescent="0.3">
      <c r="D15" s="12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</vt:lpstr>
      <vt:lpstr>Category Statistics</vt:lpstr>
      <vt:lpstr>Subcategory Statistics</vt:lpstr>
      <vt:lpstr>Success Rate by Date Created</vt:lpstr>
      <vt:lpstr>Outcomes Based on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Hreha</cp:lastModifiedBy>
  <dcterms:created xsi:type="dcterms:W3CDTF">2017-04-20T15:17:24Z</dcterms:created>
  <dcterms:modified xsi:type="dcterms:W3CDTF">2019-05-08T22:31:51Z</dcterms:modified>
</cp:coreProperties>
</file>