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THAMNGUYEN/Dropbox/analytics/2018 Performance vs Target/BU report/Ent. BU/"/>
    </mc:Choice>
  </mc:AlternateContent>
  <bookViews>
    <workbookView xWindow="640" yWindow="1180" windowWidth="28160" windowHeight="15620" tabRatio="500"/>
  </bookViews>
  <sheets>
    <sheet name="Sheet1" sheetId="1" r:id="rId1"/>
  </sheets>
  <definedNames>
    <definedName name="_xlnm._FilterDatabase" localSheetId="0" hidden="1">Sheet1!$A$4:$M$90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88" i="1" l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</calcChain>
</file>

<file path=xl/sharedStrings.xml><?xml version="1.0" encoding="utf-8"?>
<sst xmlns="http://schemas.openxmlformats.org/spreadsheetml/2006/main" count="350" uniqueCount="118">
  <si>
    <t>Album</t>
  </si>
  <si>
    <t>Type of contract</t>
  </si>
  <si>
    <t>Type of content</t>
  </si>
  <si>
    <t>Total revenue</t>
  </si>
  <si>
    <t>Ratio for partner</t>
  </si>
  <si>
    <t>Investment</t>
  </si>
  <si>
    <t>Proffit(+)/loss(-)</t>
  </si>
  <si>
    <t>Advance/MG</t>
  </si>
  <si>
    <t>Phải trả thêm(-)/Còn trừ(+)</t>
  </si>
  <si>
    <t>Note</t>
  </si>
  <si>
    <t>Date of publish</t>
  </si>
  <si>
    <t>Type of BU</t>
  </si>
  <si>
    <t>Time of updating of data</t>
  </si>
  <si>
    <t>1007/2015/HDHT-Pops-Ngố TV (Độc quyền)</t>
  </si>
  <si>
    <t>1065/2016/HDSXCT-Pops-Thúy Nga</t>
  </si>
  <si>
    <t>1091/2016/HDSXCT-Pops-Việt Hương</t>
  </si>
  <si>
    <t>1092/2016/HDSXCT-Pops-Việt Hương</t>
  </si>
  <si>
    <t>1165/2016/HDHT-Pops-Nguyễn Thành Nam</t>
  </si>
  <si>
    <t>1194/2016/HDSXCT-Pops-Việt Hương</t>
  </si>
  <si>
    <t>1206/2016/HDSXCT-Pops-Nam Thư</t>
  </si>
  <si>
    <t>1370/2016/HDHT-Pops-Công Ty Trường Giang (Mỹ nhân xuyên không)</t>
  </si>
  <si>
    <t>1435/2016/HDSXCT-Pops-Ngố TV</t>
  </si>
  <si>
    <t>1465/2016/HDSXCT-Pops-Cát Phượng</t>
  </si>
  <si>
    <t>1561/2016/HDSXCT-Pops-Trường Giang</t>
  </si>
  <si>
    <t>1566/2016/HDHT-Pops-Bùm TV (Tả Pí Lù Version 2)</t>
  </si>
  <si>
    <t>1753/2016/HDSXCT-Pops-Ngố TV</t>
  </si>
  <si>
    <t>1847/2016/HDSXCT-Pops-Bùm TV</t>
  </si>
  <si>
    <t>1855/2016/HDHT-Pops-Nụ Cười Mới (Liveshow 13 năm Nụ cười mới)</t>
  </si>
  <si>
    <t>2144/2017/HDSXCT-Pops-Trường Giang</t>
  </si>
  <si>
    <t>2211/2017/HDSXCT-Pops-Anh Đức</t>
  </si>
  <si>
    <t>2526/2017/HĐSXCT-Pops-Ngố TV</t>
  </si>
  <si>
    <t>2737/2017/HDSXCT-Pops-Hoài Linh</t>
  </si>
  <si>
    <t>2755/2017/HDSXCT-Pops-Tố My</t>
  </si>
  <si>
    <t>395/2015/HDSXCT-Pops-Trường Giang</t>
  </si>
  <si>
    <t>425/2014/HDHT-Pops-PDID (Hãy đợi tôi ở sông Hàn)</t>
  </si>
  <si>
    <t>555/2014/HDSXCT-Pops-Kiều Linh (Anh cứ đi đi-Vợ thằng Đậu mê đề)</t>
  </si>
  <si>
    <t>555/2014/HDSXCT-Pops-Kiều Linh (Mê trai)</t>
  </si>
  <si>
    <t>555/2014/HDSXCT-Pops-Kiều Linh (Nhậu hoài không say)</t>
  </si>
  <si>
    <t>594/2014/HDHT-Pops-Kenny Sang (Thâm cung độc chiến)</t>
  </si>
  <si>
    <t>625/2014/HDSXCT-Pops-Thu Trang (500 Anh Em Ma)</t>
  </si>
  <si>
    <t>625/2014/HDSXCT-Pops-Thu Trang (Bí mật-Lớp học-Fast)</t>
  </si>
  <si>
    <t>646/2014/HDHT-Pops-Việt Hương (Món ăn vặt)</t>
  </si>
  <si>
    <t>772/2015/HDHT-Pops-Lyna Thùy Linh (Nổ Banh Bọng)</t>
  </si>
  <si>
    <t>916/2015/HDSXCT-Pops-Trường Giang</t>
  </si>
  <si>
    <t>936/2015/HDHT-Pops-Ninh Bảo Văn (Chuyện tình gái gọi)</t>
  </si>
  <si>
    <t>992/2015/HDSXCT-Pops-Nhật Cường</t>
  </si>
  <si>
    <t>Pops Cam</t>
  </si>
  <si>
    <t>Pops Hài Thái</t>
  </si>
  <si>
    <t>Pops Play</t>
  </si>
  <si>
    <t>POPS Thailand</t>
  </si>
  <si>
    <t>Pops TV-Cười té ghế_AFV</t>
  </si>
  <si>
    <t>Pops-Beauty Star</t>
  </si>
  <si>
    <t>Pops-Chàng Trai Đến Từ Hôm Qua</t>
  </si>
  <si>
    <t>Pops-Chuyện tình của Parn</t>
  </si>
  <si>
    <t>Pops-Corus-TH</t>
  </si>
  <si>
    <t>Pops-Discovery-Áo cưới may tay</t>
  </si>
  <si>
    <t>Pops-Discovery-Bà nội trợ siêu nhiên</t>
  </si>
  <si>
    <t>Pops-Discovery-Bí mật chưa kể</t>
  </si>
  <si>
    <t>Pops-Discovery-Bố đơn thân hẹn hò</t>
  </si>
  <si>
    <t>Pops-Discovery-Cha mẹ mai mối</t>
  </si>
  <si>
    <t>Pops-Discovery-Chiến dịch săn chồng</t>
  </si>
  <si>
    <t>Pops-Discovery-Cũ người mới ta</t>
  </si>
  <si>
    <t>Pops-Discovery-Đế chế thịt xông khói</t>
  </si>
  <si>
    <t>Pops-Discovery-Em đủ 15</t>
  </si>
  <si>
    <t>Pops-Discovery-Gật đầu đi cô dâu</t>
  </si>
  <si>
    <t>Pops-Discovery-Gia đình bất trị</t>
  </si>
  <si>
    <t>Pops-Discovery-Giải cứu nhan sắc</t>
  </si>
  <si>
    <t>Pops-Discovery-Hồng Kông Du Kí</t>
  </si>
  <si>
    <t>Pops-Discovery-Lướt qua là yêu</t>
  </si>
  <si>
    <t>Pops-Discovery-Nữ hoàng kẹo ngọt</t>
  </si>
  <si>
    <t>Pops-Discovery-Quá cay quá nguy hiểm</t>
  </si>
  <si>
    <t>Pops-Discovery-Ravinder's Kitchen</t>
  </si>
  <si>
    <t>Pops-Discovery-Thách thức cô dâu</t>
  </si>
  <si>
    <t>Pops-Discovery-Thay đổi bạn dám không</t>
  </si>
  <si>
    <t>Pops-Discovery-Thợ bánh trứ danh</t>
  </si>
  <si>
    <t>Pops-Discovery-Trùm bếp</t>
  </si>
  <si>
    <t>Pops-Discovery-Tuyệt đỉnh ẩm thực</t>
  </si>
  <si>
    <t>Pops-Her Beauty</t>
  </si>
  <si>
    <t>Pops-Her Health</t>
  </si>
  <si>
    <t>Pops-Her Mind</t>
  </si>
  <si>
    <t>Pops-Her Style</t>
  </si>
  <si>
    <t>Pops-Her Voice</t>
  </si>
  <si>
    <t>Pops-Her Voice-Ai mới là bà chủ</t>
  </si>
  <si>
    <t>Pops-Thái Lan</t>
  </si>
  <si>
    <t>Pops-Tươi Xanh</t>
  </si>
  <si>
    <t>PopsTV-Két Nói</t>
  </si>
  <si>
    <t>PopsTV-Thử Tài Siêu Nhí</t>
  </si>
  <si>
    <t>Pops-UUUM-TH</t>
  </si>
  <si>
    <t>Pops-Vãi Hài</t>
  </si>
  <si>
    <t>Pops-Discovery-Giới thiệu</t>
  </si>
  <si>
    <t>2222/2017/HDHT-Pops-Nguyễn Anh Tuấn LaLaSchool</t>
  </si>
  <si>
    <t>Exclusive</t>
  </si>
  <si>
    <t>Entertainment</t>
  </si>
  <si>
    <t>Tài trợ</t>
  </si>
  <si>
    <t>1867/2016/HDHT-Pops-Quách Phú Thành (Liveshow Quách Phú Thành-Bé Diều mãi đợi)</t>
  </si>
  <si>
    <t>BU Music</t>
  </si>
  <si>
    <t>1234/2016/HDHT-Pops-Tâm Hạnh (Định mệnh)</t>
  </si>
  <si>
    <t>T4</t>
  </si>
  <si>
    <t>Fountain Music Company</t>
  </si>
  <si>
    <t>BUY OUT</t>
  </si>
  <si>
    <t>2729/HDMNDCT-Pops-Trần Ngọc Diễm Châu</t>
  </si>
  <si>
    <t>2818/2017/HDMNDCT-Pops-But Do photography</t>
  </si>
  <si>
    <t>Chưa thấy sản phẩm</t>
  </si>
  <si>
    <t>Rev. from YouTube channel</t>
  </si>
  <si>
    <t>Co-production</t>
  </si>
  <si>
    <t>Pops-production</t>
  </si>
  <si>
    <t>Localization (Cara)</t>
  </si>
  <si>
    <t>Localization (PPTV)</t>
  </si>
  <si>
    <t>Localization (Corus)</t>
  </si>
  <si>
    <t>Localization (Discovery)</t>
  </si>
  <si>
    <t>Localization (UUUM)</t>
  </si>
  <si>
    <t>Sponsor</t>
  </si>
  <si>
    <t>BU Entertainment</t>
  </si>
  <si>
    <t>Pops</t>
  </si>
  <si>
    <t>As of Mar 2018</t>
  </si>
  <si>
    <t>As of Apr 2018</t>
  </si>
  <si>
    <t>View</t>
  </si>
  <si>
    <t>Acquisition tracking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</si>
</sst>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₫&quot;* #,##0.00_-;\-&quot;₫&quot;* #,##0.00_-;_-&quot;₫&quot;* &quot;-&quot;??_-;_-@_-"/>
    <numFmt numFmtId="43" formatCode="_-* #,##0.00_-;\-* #,##0.00_-;_-* &quot;-&quot;??_-;_-@_-"/>
    <numFmt numFmtId="165" formatCode="_-[$$-409]* #,##0_ ;_-[$$-409]* \-#,##0\ ;_-[$$-409]* &quot;-&quot;??_ ;_-@_ "/>
    <numFmt numFmtId="166" formatCode="_-* #,##0_-;\-* #,##0_-;_-* &quot;-&quot;??_-;_-@_-"/>
    <numFmt numFmtId="167" formatCode="_-[$$-409]* #,##0.00_ ;_-[$$-409]* \-#,##0.00\ ;_-[$$-409]* &quot;-&quot;??_ ;_-@_ "/>
    <numFmt numFmtId="168" formatCode="mm/yy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i/>
      <sz val="11"/>
      <name val="Calibri"/>
      <family val="2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b/>
      <sz val="18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Font="1"/>
    <xf numFmtId="9" fontId="0" fillId="0" borderId="0" xfId="3" applyFont="1"/>
    <xf numFmtId="165" fontId="0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0" fillId="0" borderId="0" xfId="0" applyFont="1" applyFill="1"/>
    <xf numFmtId="165" fontId="0" fillId="0" borderId="0" xfId="0" applyNumberFormat="1" applyFont="1" applyFill="1"/>
    <xf numFmtId="0" fontId="7" fillId="0" borderId="0" xfId="0" applyFont="1" applyFill="1"/>
    <xf numFmtId="0" fontId="0" fillId="0" borderId="0" xfId="0" applyFont="1" applyFill="1" applyBorder="1"/>
    <xf numFmtId="0" fontId="6" fillId="0" borderId="0" xfId="0" applyFont="1" applyFill="1" applyBorder="1" applyAlignment="1">
      <alignment vertical="top" wrapText="1"/>
    </xf>
    <xf numFmtId="0" fontId="6" fillId="0" borderId="0" xfId="0" applyFont="1" applyFill="1" applyBorder="1" applyAlignment="1">
      <alignment vertical="top"/>
    </xf>
    <xf numFmtId="166" fontId="6" fillId="0" borderId="0" xfId="1" applyNumberFormat="1" applyFont="1" applyFill="1" applyBorder="1" applyAlignment="1">
      <alignment vertical="top"/>
    </xf>
    <xf numFmtId="9" fontId="6" fillId="0" borderId="0" xfId="3" applyFont="1" applyFill="1" applyBorder="1" applyAlignment="1">
      <alignment vertical="top"/>
    </xf>
    <xf numFmtId="168" fontId="0" fillId="0" borderId="0" xfId="0" applyNumberFormat="1" applyFont="1" applyFill="1" applyBorder="1"/>
    <xf numFmtId="165" fontId="0" fillId="0" borderId="0" xfId="0" applyNumberFormat="1" applyFont="1" applyFill="1" applyBorder="1"/>
    <xf numFmtId="0" fontId="7" fillId="0" borderId="0" xfId="0" applyFont="1" applyFill="1" applyBorder="1"/>
    <xf numFmtId="0" fontId="8" fillId="0" borderId="0" xfId="0" applyFont="1" applyFill="1" applyBorder="1" applyAlignment="1">
      <alignment vertical="top" wrapText="1"/>
    </xf>
    <xf numFmtId="0" fontId="8" fillId="0" borderId="0" xfId="0" applyFont="1" applyFill="1" applyBorder="1" applyAlignment="1">
      <alignment vertical="top"/>
    </xf>
    <xf numFmtId="166" fontId="8" fillId="0" borderId="0" xfId="1" applyNumberFormat="1" applyFont="1" applyFill="1" applyBorder="1" applyAlignment="1">
      <alignment vertical="top"/>
    </xf>
    <xf numFmtId="9" fontId="8" fillId="0" borderId="0" xfId="3" applyFont="1" applyFill="1" applyBorder="1" applyAlignment="1">
      <alignment vertical="top"/>
    </xf>
    <xf numFmtId="167" fontId="6" fillId="0" borderId="0" xfId="2" applyNumberFormat="1" applyFont="1" applyFill="1" applyBorder="1" applyAlignment="1">
      <alignment vertical="top"/>
    </xf>
    <xf numFmtId="165" fontId="2" fillId="2" borderId="1" xfId="0" applyNumberFormat="1" applyFont="1" applyFill="1" applyBorder="1" applyAlignment="1">
      <alignment horizontal="center" vertical="center" wrapText="1"/>
    </xf>
    <xf numFmtId="165" fontId="6" fillId="0" borderId="0" xfId="1" applyNumberFormat="1" applyFont="1" applyFill="1" applyBorder="1" applyAlignment="1">
      <alignment vertical="top"/>
    </xf>
    <xf numFmtId="165" fontId="6" fillId="0" borderId="0" xfId="2" applyNumberFormat="1" applyFont="1" applyFill="1" applyBorder="1" applyAlignment="1">
      <alignment vertical="top"/>
    </xf>
    <xf numFmtId="165" fontId="8" fillId="0" borderId="0" xfId="1" applyNumberFormat="1" applyFont="1" applyFill="1" applyBorder="1" applyAlignment="1">
      <alignment vertical="top"/>
    </xf>
    <xf numFmtId="165" fontId="8" fillId="0" borderId="0" xfId="2" applyNumberFormat="1" applyFont="1" applyFill="1" applyBorder="1" applyAlignment="1">
      <alignment vertical="top"/>
    </xf>
    <xf numFmtId="165" fontId="0" fillId="0" borderId="0" xfId="1" applyNumberFormat="1" applyFont="1"/>
    <xf numFmtId="0" fontId="5" fillId="0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65" fontId="2" fillId="2" borderId="4" xfId="0" applyNumberFormat="1" applyFont="1" applyFill="1" applyBorder="1" applyAlignment="1">
      <alignment horizontal="center" vertical="center" wrapText="1"/>
    </xf>
    <xf numFmtId="165" fontId="2" fillId="2" borderId="4" xfId="1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wrapText="1"/>
    </xf>
    <xf numFmtId="165" fontId="0" fillId="0" borderId="0" xfId="1" applyNumberFormat="1" applyFont="1" applyFill="1" applyBorder="1"/>
    <xf numFmtId="0" fontId="4" fillId="0" borderId="5" xfId="0" applyFont="1" applyFill="1" applyBorder="1" applyAlignment="1">
      <alignment horizontal="center" vertical="center" wrapText="1"/>
    </xf>
    <xf numFmtId="165" fontId="4" fillId="0" borderId="5" xfId="0" applyNumberFormat="1" applyFont="1" applyFill="1" applyBorder="1" applyAlignment="1">
      <alignment horizontal="center" vertical="center" wrapText="1"/>
    </xf>
    <xf numFmtId="165" fontId="4" fillId="0" borderId="5" xfId="1" applyNumberFormat="1" applyFont="1" applyFill="1" applyBorder="1" applyAlignment="1">
      <alignment horizontal="center" vertical="center" wrapText="1"/>
    </xf>
    <xf numFmtId="9" fontId="2" fillId="2" borderId="4" xfId="3" applyFont="1" applyFill="1" applyBorder="1" applyAlignment="1">
      <alignment horizontal="center" vertical="center" wrapText="1"/>
    </xf>
    <xf numFmtId="9" fontId="4" fillId="0" borderId="5" xfId="3" applyFont="1" applyFill="1" applyBorder="1" applyAlignment="1">
      <alignment horizontal="center" vertical="center" wrapText="1"/>
    </xf>
    <xf numFmtId="9" fontId="0" fillId="0" borderId="0" xfId="3" applyFont="1" applyFill="1" applyBorder="1"/>
    <xf numFmtId="0" fontId="9" fillId="0" borderId="0" xfId="0" applyFont="1" applyAlignment="1">
      <alignment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9"/>
  <sheetViews>
    <sheetView tabSelected="1" workbookViewId="0">
      <pane xSplit="1" ySplit="5" topLeftCell="B6" activePane="bottomRight" state="frozen"/>
      <selection pane="topRight" activeCell="B1" sqref="B1"/>
      <selection pane="bottomLeft" activeCell="A4" sqref="A4"/>
      <selection pane="bottomRight" activeCell="C5" sqref="C5"/>
    </sheetView>
  </sheetViews>
  <sheetFormatPr baseColWidth="10" defaultColWidth="8.83203125" defaultRowHeight="16" x14ac:dyDescent="0.2"/>
  <cols>
    <col min="1" max="1" width="38.5" style="1" customWidth="1"/>
    <col min="2" max="3" width="19.1640625" style="2" customWidth="1"/>
    <col min="4" max="4" width="14.83203125" style="1" customWidth="1"/>
    <col min="5" max="5" width="22.1640625" style="2" customWidth="1"/>
    <col min="6" max="6" width="25.33203125" style="4" customWidth="1"/>
    <col min="7" max="7" width="17" style="4" bestFit="1" customWidth="1"/>
    <col min="8" max="8" width="18" style="4" bestFit="1" customWidth="1"/>
    <col min="9" max="9" width="9.33203125" style="3" customWidth="1"/>
    <col min="10" max="10" width="19.6640625" style="4" bestFit="1" customWidth="1"/>
    <col min="11" max="11" width="20.33203125" style="4" bestFit="1" customWidth="1"/>
    <col min="12" max="12" width="17.83203125" style="28" bestFit="1" customWidth="1"/>
    <col min="13" max="13" width="19" style="4" bestFit="1" customWidth="1"/>
    <col min="14" max="14" width="19.1640625" style="2" bestFit="1" customWidth="1"/>
    <col min="15" max="15" width="10.5" style="2" customWidth="1"/>
    <col min="16" max="16" width="13.6640625" style="2" customWidth="1"/>
    <col min="17" max="16384" width="8.83203125" style="2"/>
  </cols>
  <sheetData>
    <row r="1" spans="1:16" x14ac:dyDescent="0.2">
      <c r="G1" s="4">
        <v>0</v>
      </c>
      <c r="L1" s="4"/>
    </row>
    <row r="2" spans="1:16" ht="24" x14ac:dyDescent="0.3">
      <c r="A2" s="42" t="s">
        <v>117</v>
      </c>
      <c r="L2" s="4"/>
    </row>
    <row r="3" spans="1:16" ht="17" thickBot="1" x14ac:dyDescent="0.25">
      <c r="L3" s="4"/>
    </row>
    <row r="4" spans="1:16" ht="30" x14ac:dyDescent="0.2">
      <c r="A4" s="30" t="s">
        <v>0</v>
      </c>
      <c r="B4" s="31" t="s">
        <v>11</v>
      </c>
      <c r="C4" s="31" t="s">
        <v>1</v>
      </c>
      <c r="D4" s="31" t="s">
        <v>2</v>
      </c>
      <c r="E4" s="31" t="s">
        <v>116</v>
      </c>
      <c r="F4" s="32" t="s">
        <v>103</v>
      </c>
      <c r="G4" s="32" t="s">
        <v>111</v>
      </c>
      <c r="H4" s="32" t="s">
        <v>3</v>
      </c>
      <c r="I4" s="39" t="s">
        <v>4</v>
      </c>
      <c r="J4" s="32" t="s">
        <v>5</v>
      </c>
      <c r="K4" s="32" t="s">
        <v>6</v>
      </c>
      <c r="L4" s="33" t="s">
        <v>7</v>
      </c>
      <c r="M4" s="23" t="s">
        <v>8</v>
      </c>
      <c r="N4" s="5" t="s">
        <v>10</v>
      </c>
      <c r="O4" s="6" t="s">
        <v>9</v>
      </c>
    </row>
    <row r="5" spans="1:16" s="7" customFormat="1" x14ac:dyDescent="0.2">
      <c r="A5" s="36" t="s">
        <v>12</v>
      </c>
      <c r="B5" s="36"/>
      <c r="C5" s="36"/>
      <c r="D5" s="36"/>
      <c r="E5" s="36" t="s">
        <v>114</v>
      </c>
      <c r="F5" s="37" t="s">
        <v>114</v>
      </c>
      <c r="G5" s="37" t="s">
        <v>114</v>
      </c>
      <c r="H5" s="37"/>
      <c r="I5" s="40"/>
      <c r="J5" s="37" t="s">
        <v>115</v>
      </c>
      <c r="K5" s="37"/>
      <c r="L5" s="38" t="s">
        <v>115</v>
      </c>
      <c r="M5" s="37"/>
      <c r="N5" s="36"/>
      <c r="O5" s="29"/>
    </row>
    <row r="6" spans="1:16" s="7" customFormat="1" x14ac:dyDescent="0.2">
      <c r="A6" s="11" t="s">
        <v>13</v>
      </c>
      <c r="B6" s="12" t="s">
        <v>112</v>
      </c>
      <c r="C6" s="12" t="s">
        <v>91</v>
      </c>
      <c r="D6" s="11" t="s">
        <v>92</v>
      </c>
      <c r="E6" s="13">
        <v>23838326</v>
      </c>
      <c r="F6" s="24">
        <v>4594.5637809999989</v>
      </c>
      <c r="G6" s="24">
        <v>0</v>
      </c>
      <c r="H6" s="25">
        <f t="shared" ref="H6:H20" si="0">F6+G6</f>
        <v>4594.5637809999989</v>
      </c>
      <c r="I6" s="14">
        <v>0.5</v>
      </c>
      <c r="J6" s="25">
        <v>0</v>
      </c>
      <c r="K6" s="22">
        <f t="shared" ref="K6:K20" si="1">F6*(1-I6)+G6-J6</f>
        <v>2297.2818904999995</v>
      </c>
      <c r="L6" s="25">
        <v>888.88888888888891</v>
      </c>
      <c r="M6" s="25">
        <f t="shared" ref="M6:M20" si="2">IF(L6=0,0,L6-(F6*I6))</f>
        <v>-1408.3930016111105</v>
      </c>
      <c r="N6" s="15">
        <v>42339</v>
      </c>
      <c r="P6" s="8"/>
    </row>
    <row r="7" spans="1:16" s="7" customFormat="1" x14ac:dyDescent="0.2">
      <c r="A7" s="11" t="s">
        <v>14</v>
      </c>
      <c r="B7" s="12" t="s">
        <v>112</v>
      </c>
      <c r="C7" s="12" t="s">
        <v>104</v>
      </c>
      <c r="D7" s="11" t="s">
        <v>92</v>
      </c>
      <c r="E7" s="13">
        <v>8532008</v>
      </c>
      <c r="F7" s="24">
        <v>2356.8548789999995</v>
      </c>
      <c r="G7" s="24">
        <v>0</v>
      </c>
      <c r="H7" s="25">
        <f t="shared" si="0"/>
        <v>2356.8548789999995</v>
      </c>
      <c r="I7" s="14">
        <v>0.5</v>
      </c>
      <c r="J7" s="25">
        <v>12345.678977777778</v>
      </c>
      <c r="K7" s="22">
        <f t="shared" si="1"/>
        <v>-11167.251538277778</v>
      </c>
      <c r="L7" s="25">
        <v>0</v>
      </c>
      <c r="M7" s="25">
        <f t="shared" si="2"/>
        <v>0</v>
      </c>
      <c r="N7" s="15">
        <v>42370</v>
      </c>
      <c r="P7" s="8"/>
    </row>
    <row r="8" spans="1:16" s="7" customFormat="1" x14ac:dyDescent="0.2">
      <c r="A8" s="11" t="s">
        <v>15</v>
      </c>
      <c r="B8" s="12" t="s">
        <v>112</v>
      </c>
      <c r="C8" s="12" t="s">
        <v>104</v>
      </c>
      <c r="D8" s="11" t="s">
        <v>92</v>
      </c>
      <c r="E8" s="13">
        <v>10262873</v>
      </c>
      <c r="F8" s="24">
        <v>7531.3453870000012</v>
      </c>
      <c r="G8" s="24">
        <v>0</v>
      </c>
      <c r="H8" s="25">
        <f t="shared" si="0"/>
        <v>7531.3453870000012</v>
      </c>
      <c r="I8" s="14">
        <v>0.5</v>
      </c>
      <c r="J8" s="25">
        <v>8888.8888888888887</v>
      </c>
      <c r="K8" s="22">
        <f t="shared" si="1"/>
        <v>-5123.2161953888881</v>
      </c>
      <c r="L8" s="25">
        <v>0</v>
      </c>
      <c r="M8" s="25">
        <f t="shared" si="2"/>
        <v>0</v>
      </c>
      <c r="N8" s="15">
        <v>42064</v>
      </c>
      <c r="P8" s="8"/>
    </row>
    <row r="9" spans="1:16" s="7" customFormat="1" x14ac:dyDescent="0.2">
      <c r="A9" s="11" t="s">
        <v>16</v>
      </c>
      <c r="B9" s="12" t="s">
        <v>112</v>
      </c>
      <c r="C9" s="12" t="s">
        <v>104</v>
      </c>
      <c r="D9" s="11" t="s">
        <v>92</v>
      </c>
      <c r="E9" s="13">
        <v>10694260</v>
      </c>
      <c r="F9" s="24">
        <v>4490.3660009999994</v>
      </c>
      <c r="G9" s="24">
        <v>0</v>
      </c>
      <c r="H9" s="25">
        <f t="shared" si="0"/>
        <v>4490.3660009999994</v>
      </c>
      <c r="I9" s="14">
        <v>0.5</v>
      </c>
      <c r="J9" s="25">
        <v>14814.814755555555</v>
      </c>
      <c r="K9" s="22">
        <f t="shared" si="1"/>
        <v>-12569.631755055556</v>
      </c>
      <c r="L9" s="25">
        <v>0</v>
      </c>
      <c r="M9" s="25">
        <f t="shared" si="2"/>
        <v>0</v>
      </c>
      <c r="N9" s="15">
        <v>42430</v>
      </c>
      <c r="P9" s="8"/>
    </row>
    <row r="10" spans="1:16" s="7" customFormat="1" x14ac:dyDescent="0.2">
      <c r="A10" s="11" t="s">
        <v>17</v>
      </c>
      <c r="B10" s="12" t="s">
        <v>95</v>
      </c>
      <c r="C10" s="12" t="s">
        <v>91</v>
      </c>
      <c r="D10" s="11" t="s">
        <v>92</v>
      </c>
      <c r="E10" s="13">
        <v>253900940</v>
      </c>
      <c r="F10" s="24">
        <v>19620.532186999993</v>
      </c>
      <c r="G10" s="24">
        <v>0</v>
      </c>
      <c r="H10" s="25">
        <f t="shared" si="0"/>
        <v>19620.532186999993</v>
      </c>
      <c r="I10" s="14">
        <v>0.7</v>
      </c>
      <c r="J10" s="25">
        <v>0</v>
      </c>
      <c r="K10" s="22">
        <f t="shared" si="1"/>
        <v>5886.1596560999988</v>
      </c>
      <c r="L10" s="25">
        <v>2222.2222222222222</v>
      </c>
      <c r="M10" s="25">
        <f t="shared" si="2"/>
        <v>-11512.150308677772</v>
      </c>
      <c r="N10" s="15">
        <v>42752</v>
      </c>
      <c r="P10" s="8"/>
    </row>
    <row r="11" spans="1:16" s="7" customFormat="1" x14ac:dyDescent="0.2">
      <c r="A11" s="11" t="s">
        <v>18</v>
      </c>
      <c r="B11" s="12" t="s">
        <v>112</v>
      </c>
      <c r="C11" s="12" t="s">
        <v>104</v>
      </c>
      <c r="D11" s="11" t="s">
        <v>92</v>
      </c>
      <c r="E11" s="13">
        <v>11494416</v>
      </c>
      <c r="F11" s="24">
        <v>8826.3629120000005</v>
      </c>
      <c r="G11" s="24">
        <v>0</v>
      </c>
      <c r="H11" s="25">
        <f t="shared" si="0"/>
        <v>8826.3629120000005</v>
      </c>
      <c r="I11" s="14">
        <v>0.5</v>
      </c>
      <c r="J11" s="25">
        <v>9876.5432000000001</v>
      </c>
      <c r="K11" s="22">
        <f t="shared" si="1"/>
        <v>-5463.3617439999998</v>
      </c>
      <c r="L11" s="25">
        <v>0</v>
      </c>
      <c r="M11" s="25">
        <f t="shared" si="2"/>
        <v>0</v>
      </c>
      <c r="N11" s="15">
        <v>42461</v>
      </c>
      <c r="P11" s="8"/>
    </row>
    <row r="12" spans="1:16" s="7" customFormat="1" x14ac:dyDescent="0.2">
      <c r="A12" s="11" t="s">
        <v>19</v>
      </c>
      <c r="B12" s="12" t="s">
        <v>112</v>
      </c>
      <c r="C12" s="12" t="s">
        <v>104</v>
      </c>
      <c r="D12" s="11" t="s">
        <v>92</v>
      </c>
      <c r="E12" s="13">
        <v>3465338</v>
      </c>
      <c r="F12" s="24">
        <v>1510.9383480000001</v>
      </c>
      <c r="G12" s="24">
        <v>0</v>
      </c>
      <c r="H12" s="25">
        <f t="shared" si="0"/>
        <v>1510.9383480000001</v>
      </c>
      <c r="I12" s="14">
        <v>0.5</v>
      </c>
      <c r="J12" s="25">
        <v>3456.7900888888889</v>
      </c>
      <c r="K12" s="22">
        <f t="shared" si="1"/>
        <v>-2701.3209148888891</v>
      </c>
      <c r="L12" s="25">
        <v>0</v>
      </c>
      <c r="M12" s="25">
        <f t="shared" si="2"/>
        <v>0</v>
      </c>
      <c r="N12" s="15">
        <v>42461</v>
      </c>
      <c r="P12" s="8"/>
    </row>
    <row r="13" spans="1:16" s="9" customFormat="1" ht="30" x14ac:dyDescent="0.2">
      <c r="A13" s="11" t="s">
        <v>20</v>
      </c>
      <c r="B13" s="12" t="s">
        <v>112</v>
      </c>
      <c r="C13" s="12" t="s">
        <v>91</v>
      </c>
      <c r="D13" s="11" t="s">
        <v>92</v>
      </c>
      <c r="E13" s="13">
        <v>6418705</v>
      </c>
      <c r="F13" s="24">
        <v>2719.2775940000001</v>
      </c>
      <c r="G13" s="24">
        <v>0</v>
      </c>
      <c r="H13" s="25">
        <f t="shared" si="0"/>
        <v>2719.2775940000001</v>
      </c>
      <c r="I13" s="14">
        <v>0.8</v>
      </c>
      <c r="J13" s="25">
        <v>0</v>
      </c>
      <c r="K13" s="22">
        <f t="shared" si="1"/>
        <v>543.85551879999991</v>
      </c>
      <c r="L13" s="25">
        <v>0</v>
      </c>
      <c r="M13" s="25">
        <f t="shared" si="2"/>
        <v>0</v>
      </c>
      <c r="N13" s="15">
        <v>42856</v>
      </c>
      <c r="O13" s="7"/>
      <c r="P13" s="8"/>
    </row>
    <row r="14" spans="1:16" s="9" customFormat="1" x14ac:dyDescent="0.2">
      <c r="A14" s="11" t="s">
        <v>21</v>
      </c>
      <c r="B14" s="12" t="s">
        <v>112</v>
      </c>
      <c r="C14" s="12" t="s">
        <v>104</v>
      </c>
      <c r="D14" s="11" t="s">
        <v>92</v>
      </c>
      <c r="E14" s="13">
        <v>9740571</v>
      </c>
      <c r="F14" s="24">
        <v>1790.5699409999995</v>
      </c>
      <c r="G14" s="24">
        <v>0</v>
      </c>
      <c r="H14" s="25">
        <f t="shared" si="0"/>
        <v>1790.5699409999995</v>
      </c>
      <c r="I14" s="14">
        <v>0.5</v>
      </c>
      <c r="J14" s="25">
        <v>1234.5679012345679</v>
      </c>
      <c r="K14" s="22">
        <f t="shared" si="1"/>
        <v>-339.28293073456814</v>
      </c>
      <c r="L14" s="25">
        <v>0</v>
      </c>
      <c r="M14" s="25">
        <f t="shared" si="2"/>
        <v>0</v>
      </c>
      <c r="N14" s="15">
        <v>42552</v>
      </c>
      <c r="O14" s="7"/>
      <c r="P14" s="8"/>
    </row>
    <row r="15" spans="1:16" s="9" customFormat="1" x14ac:dyDescent="0.2">
      <c r="A15" s="11" t="s">
        <v>22</v>
      </c>
      <c r="B15" s="12" t="s">
        <v>112</v>
      </c>
      <c r="C15" s="12" t="s">
        <v>104</v>
      </c>
      <c r="D15" s="11" t="s">
        <v>92</v>
      </c>
      <c r="E15" s="13">
        <v>1837891</v>
      </c>
      <c r="F15" s="24">
        <v>505.44064199999997</v>
      </c>
      <c r="G15" s="24">
        <v>0</v>
      </c>
      <c r="H15" s="25">
        <f t="shared" si="0"/>
        <v>505.44064199999997</v>
      </c>
      <c r="I15" s="14">
        <v>0.5</v>
      </c>
      <c r="J15" s="25">
        <v>2469.135777777778</v>
      </c>
      <c r="K15" s="22">
        <f t="shared" si="1"/>
        <v>-2216.4154567777782</v>
      </c>
      <c r="L15" s="25">
        <v>0</v>
      </c>
      <c r="M15" s="25">
        <f t="shared" si="2"/>
        <v>0</v>
      </c>
      <c r="N15" s="15">
        <v>42522</v>
      </c>
      <c r="O15" s="7"/>
      <c r="P15" s="8"/>
    </row>
    <row r="16" spans="1:16" s="9" customFormat="1" x14ac:dyDescent="0.2">
      <c r="A16" s="11" t="s">
        <v>23</v>
      </c>
      <c r="B16" s="12" t="s">
        <v>112</v>
      </c>
      <c r="C16" s="12" t="s">
        <v>104</v>
      </c>
      <c r="D16" s="11" t="s">
        <v>92</v>
      </c>
      <c r="E16" s="13">
        <v>33210029</v>
      </c>
      <c r="F16" s="24">
        <v>42720.118775999996</v>
      </c>
      <c r="G16" s="24">
        <v>0</v>
      </c>
      <c r="H16" s="25">
        <f t="shared" si="0"/>
        <v>42720.118775999996</v>
      </c>
      <c r="I16" s="14">
        <v>0.5</v>
      </c>
      <c r="J16" s="25">
        <v>20202.020202020201</v>
      </c>
      <c r="K16" s="22">
        <f t="shared" si="1"/>
        <v>1158.0391859797965</v>
      </c>
      <c r="L16" s="25">
        <v>0</v>
      </c>
      <c r="M16" s="25">
        <f t="shared" si="2"/>
        <v>0</v>
      </c>
      <c r="N16" s="15">
        <v>42705</v>
      </c>
      <c r="O16" s="7"/>
      <c r="P16" s="8"/>
    </row>
    <row r="17" spans="1:16" s="9" customFormat="1" ht="30" x14ac:dyDescent="0.2">
      <c r="A17" s="11" t="s">
        <v>24</v>
      </c>
      <c r="B17" s="12" t="s">
        <v>112</v>
      </c>
      <c r="C17" s="12" t="s">
        <v>91</v>
      </c>
      <c r="D17" s="11" t="s">
        <v>92</v>
      </c>
      <c r="E17" s="13">
        <v>12942838</v>
      </c>
      <c r="F17" s="24">
        <v>428.988315</v>
      </c>
      <c r="G17" s="24">
        <v>0</v>
      </c>
      <c r="H17" s="25">
        <f t="shared" si="0"/>
        <v>428.988315</v>
      </c>
      <c r="I17" s="14">
        <v>0.7</v>
      </c>
      <c r="J17" s="25">
        <v>0</v>
      </c>
      <c r="K17" s="22">
        <f t="shared" si="1"/>
        <v>128.69649450000003</v>
      </c>
      <c r="L17" s="25">
        <v>2222.2222222222222</v>
      </c>
      <c r="M17" s="25">
        <f t="shared" si="2"/>
        <v>1921.9304017222221</v>
      </c>
      <c r="N17" s="15">
        <v>42842</v>
      </c>
      <c r="O17" s="7"/>
      <c r="P17" s="8"/>
    </row>
    <row r="18" spans="1:16" s="7" customFormat="1" x14ac:dyDescent="0.2">
      <c r="A18" s="11" t="s">
        <v>25</v>
      </c>
      <c r="B18" s="12" t="s">
        <v>112</v>
      </c>
      <c r="C18" s="12" t="s">
        <v>104</v>
      </c>
      <c r="D18" s="11" t="s">
        <v>92</v>
      </c>
      <c r="E18" s="13">
        <v>7160483</v>
      </c>
      <c r="F18" s="24">
        <v>1533.8184810000002</v>
      </c>
      <c r="G18" s="24">
        <v>0</v>
      </c>
      <c r="H18" s="25">
        <f t="shared" si="0"/>
        <v>1533.8184810000002</v>
      </c>
      <c r="I18" s="14">
        <v>0.5</v>
      </c>
      <c r="J18" s="25">
        <v>2098.7654222222222</v>
      </c>
      <c r="K18" s="22">
        <f t="shared" si="1"/>
        <v>-1331.8561817222221</v>
      </c>
      <c r="L18" s="25">
        <v>0</v>
      </c>
      <c r="M18" s="25">
        <f t="shared" si="2"/>
        <v>0</v>
      </c>
      <c r="N18" s="15">
        <v>42675</v>
      </c>
      <c r="P18" s="8"/>
    </row>
    <row r="19" spans="1:16" s="7" customFormat="1" x14ac:dyDescent="0.2">
      <c r="A19" s="11" t="s">
        <v>26</v>
      </c>
      <c r="B19" s="12" t="s">
        <v>112</v>
      </c>
      <c r="C19" s="12" t="s">
        <v>104</v>
      </c>
      <c r="D19" s="11" t="s">
        <v>92</v>
      </c>
      <c r="E19" s="13">
        <v>17739262</v>
      </c>
      <c r="F19" s="24">
        <v>1027.9364040000003</v>
      </c>
      <c r="G19" s="24">
        <v>0</v>
      </c>
      <c r="H19" s="25">
        <f t="shared" si="0"/>
        <v>1027.9364040000003</v>
      </c>
      <c r="I19" s="14">
        <v>0.5</v>
      </c>
      <c r="J19" s="25">
        <v>3703.7036888888888</v>
      </c>
      <c r="K19" s="22">
        <f t="shared" si="1"/>
        <v>-3189.7354868888888</v>
      </c>
      <c r="L19" s="25">
        <v>0</v>
      </c>
      <c r="M19" s="25">
        <f t="shared" si="2"/>
        <v>0</v>
      </c>
      <c r="N19" s="15">
        <v>42752</v>
      </c>
      <c r="P19" s="8"/>
    </row>
    <row r="20" spans="1:16" s="7" customFormat="1" ht="30" x14ac:dyDescent="0.2">
      <c r="A20" s="11" t="s">
        <v>27</v>
      </c>
      <c r="B20" s="12" t="s">
        <v>112</v>
      </c>
      <c r="C20" s="12" t="s">
        <v>91</v>
      </c>
      <c r="D20" s="11" t="s">
        <v>92</v>
      </c>
      <c r="E20" s="13">
        <v>6905099</v>
      </c>
      <c r="F20" s="24">
        <v>4574.3162919999995</v>
      </c>
      <c r="G20" s="24">
        <v>0</v>
      </c>
      <c r="H20" s="25">
        <f t="shared" si="0"/>
        <v>4574.3162919999995</v>
      </c>
      <c r="I20" s="14">
        <v>0.5</v>
      </c>
      <c r="J20" s="25">
        <v>0</v>
      </c>
      <c r="K20" s="22">
        <f t="shared" si="1"/>
        <v>2287.1581459999998</v>
      </c>
      <c r="L20" s="25">
        <v>6060.606060606061</v>
      </c>
      <c r="M20" s="25">
        <f t="shared" si="2"/>
        <v>3773.4479146060612</v>
      </c>
      <c r="N20" s="15">
        <v>42917</v>
      </c>
      <c r="P20" s="8"/>
    </row>
    <row r="21" spans="1:16" s="7" customFormat="1" x14ac:dyDescent="0.2">
      <c r="A21" s="11" t="s">
        <v>28</v>
      </c>
      <c r="B21" s="12" t="s">
        <v>112</v>
      </c>
      <c r="C21" s="12" t="s">
        <v>104</v>
      </c>
      <c r="D21" s="11" t="s">
        <v>92</v>
      </c>
      <c r="E21" s="13">
        <v>14965922</v>
      </c>
      <c r="F21" s="24">
        <v>12813.882680999997</v>
      </c>
      <c r="G21" s="24">
        <v>0</v>
      </c>
      <c r="H21" s="25">
        <f t="shared" ref="H21:H33" si="3">F21+G21</f>
        <v>12813.882680999997</v>
      </c>
      <c r="I21" s="14">
        <v>0.5</v>
      </c>
      <c r="J21" s="25">
        <v>20202.020177777777</v>
      </c>
      <c r="K21" s="22">
        <f t="shared" ref="K21:K33" si="4">F21*(1-I21)+G21-J21</f>
        <v>-13795.078837277779</v>
      </c>
      <c r="L21" s="25">
        <v>0</v>
      </c>
      <c r="M21" s="25">
        <f t="shared" ref="M21:M33" si="5">IF(L21=0,0,L21-(F21*I21))</f>
        <v>0</v>
      </c>
      <c r="N21" s="15">
        <v>42856</v>
      </c>
      <c r="P21" s="8"/>
    </row>
    <row r="22" spans="1:16" s="7" customFormat="1" x14ac:dyDescent="0.2">
      <c r="A22" s="11" t="s">
        <v>29</v>
      </c>
      <c r="B22" s="12" t="s">
        <v>112</v>
      </c>
      <c r="C22" s="12" t="s">
        <v>104</v>
      </c>
      <c r="D22" s="11" t="s">
        <v>92</v>
      </c>
      <c r="E22" s="13">
        <v>28446772</v>
      </c>
      <c r="F22" s="24">
        <v>3432.0108339999997</v>
      </c>
      <c r="G22" s="24">
        <v>0</v>
      </c>
      <c r="H22" s="25">
        <f t="shared" si="3"/>
        <v>3432.0108339999997</v>
      </c>
      <c r="I22" s="14">
        <v>0.5</v>
      </c>
      <c r="J22" s="25">
        <v>10000.003076543209</v>
      </c>
      <c r="K22" s="22">
        <f t="shared" si="4"/>
        <v>-8283.997659543209</v>
      </c>
      <c r="L22" s="25">
        <v>0</v>
      </c>
      <c r="M22" s="25">
        <f t="shared" si="5"/>
        <v>0</v>
      </c>
      <c r="N22" s="15">
        <v>42917</v>
      </c>
      <c r="P22" s="8"/>
    </row>
    <row r="23" spans="1:16" s="7" customFormat="1" x14ac:dyDescent="0.2">
      <c r="A23" s="11" t="s">
        <v>30</v>
      </c>
      <c r="B23" s="12" t="s">
        <v>112</v>
      </c>
      <c r="C23" s="12" t="s">
        <v>104</v>
      </c>
      <c r="D23" s="11" t="s">
        <v>92</v>
      </c>
      <c r="E23" s="13">
        <v>815460</v>
      </c>
      <c r="F23" s="24">
        <v>263.96007800000007</v>
      </c>
      <c r="G23" s="24">
        <v>0</v>
      </c>
      <c r="H23" s="25">
        <f t="shared" si="3"/>
        <v>263.96007800000007</v>
      </c>
      <c r="I23" s="14">
        <v>0.5</v>
      </c>
      <c r="J23" s="25">
        <v>2222.2222222222222</v>
      </c>
      <c r="K23" s="22">
        <f t="shared" si="4"/>
        <v>-2090.2421832222221</v>
      </c>
      <c r="L23" s="25">
        <v>0</v>
      </c>
      <c r="M23" s="25">
        <f t="shared" si="5"/>
        <v>0</v>
      </c>
      <c r="N23" s="15">
        <v>42995</v>
      </c>
      <c r="P23" s="8"/>
    </row>
    <row r="24" spans="1:16" s="7" customFormat="1" x14ac:dyDescent="0.2">
      <c r="A24" s="11" t="s">
        <v>31</v>
      </c>
      <c r="B24" s="12" t="s">
        <v>112</v>
      </c>
      <c r="C24" s="12" t="s">
        <v>104</v>
      </c>
      <c r="D24" s="11" t="s">
        <v>92</v>
      </c>
      <c r="E24" s="13">
        <v>11498265</v>
      </c>
      <c r="F24" s="24">
        <v>7839.2772659999973</v>
      </c>
      <c r="G24" s="24">
        <v>0</v>
      </c>
      <c r="H24" s="25">
        <f t="shared" si="3"/>
        <v>7839.2772659999973</v>
      </c>
      <c r="I24" s="14">
        <v>0.5</v>
      </c>
      <c r="J24" s="25">
        <v>19753.087857777777</v>
      </c>
      <c r="K24" s="22">
        <f t="shared" si="4"/>
        <v>-15833.449224777778</v>
      </c>
      <c r="L24" s="25">
        <v>0</v>
      </c>
      <c r="M24" s="25">
        <f t="shared" si="5"/>
        <v>0</v>
      </c>
      <c r="N24" s="15">
        <v>43099</v>
      </c>
    </row>
    <row r="25" spans="1:16" s="7" customFormat="1" x14ac:dyDescent="0.2">
      <c r="A25" s="11" t="s">
        <v>32</v>
      </c>
      <c r="B25" s="12" t="s">
        <v>95</v>
      </c>
      <c r="C25" s="12" t="s">
        <v>104</v>
      </c>
      <c r="D25" s="11" t="s">
        <v>92</v>
      </c>
      <c r="E25" s="13">
        <v>2532174</v>
      </c>
      <c r="F25" s="24">
        <v>3101.7144939999989</v>
      </c>
      <c r="G25" s="24">
        <v>0</v>
      </c>
      <c r="H25" s="25">
        <f t="shared" si="3"/>
        <v>3101.7144939999989</v>
      </c>
      <c r="I25" s="14">
        <v>0.5</v>
      </c>
      <c r="J25" s="25">
        <v>16345.684462222222</v>
      </c>
      <c r="K25" s="22">
        <f t="shared" si="4"/>
        <v>-14794.827215222222</v>
      </c>
      <c r="L25" s="25">
        <v>0</v>
      </c>
      <c r="M25" s="25">
        <f t="shared" si="5"/>
        <v>0</v>
      </c>
      <c r="N25" s="15">
        <v>43099</v>
      </c>
    </row>
    <row r="26" spans="1:16" s="7" customFormat="1" x14ac:dyDescent="0.2">
      <c r="A26" s="11" t="s">
        <v>33</v>
      </c>
      <c r="B26" s="12" t="s">
        <v>112</v>
      </c>
      <c r="C26" s="12" t="s">
        <v>104</v>
      </c>
      <c r="D26" s="11" t="s">
        <v>92</v>
      </c>
      <c r="E26" s="13">
        <v>16300416</v>
      </c>
      <c r="F26" s="24">
        <v>14607.480057000001</v>
      </c>
      <c r="G26" s="24">
        <v>0</v>
      </c>
      <c r="H26" s="25">
        <f t="shared" si="3"/>
        <v>14607.480057000001</v>
      </c>
      <c r="I26" s="14">
        <v>0.5</v>
      </c>
      <c r="J26" s="25">
        <v>13333.333333333334</v>
      </c>
      <c r="K26" s="22">
        <f t="shared" si="4"/>
        <v>-6029.5933048333336</v>
      </c>
      <c r="L26" s="25">
        <v>0</v>
      </c>
      <c r="M26" s="25">
        <f t="shared" si="5"/>
        <v>0</v>
      </c>
      <c r="N26" s="15">
        <v>42491</v>
      </c>
      <c r="P26" s="8"/>
    </row>
    <row r="27" spans="1:16" s="7" customFormat="1" ht="30" x14ac:dyDescent="0.2">
      <c r="A27" s="11" t="s">
        <v>34</v>
      </c>
      <c r="B27" s="12" t="s">
        <v>112</v>
      </c>
      <c r="C27" s="12" t="s">
        <v>91</v>
      </c>
      <c r="D27" s="11" t="s">
        <v>92</v>
      </c>
      <c r="E27" s="13">
        <v>47873</v>
      </c>
      <c r="F27" s="24">
        <v>8.5046049999999997</v>
      </c>
      <c r="G27" s="24">
        <v>0</v>
      </c>
      <c r="H27" s="25">
        <f t="shared" si="3"/>
        <v>8.5046049999999997</v>
      </c>
      <c r="I27" s="14">
        <v>0.5</v>
      </c>
      <c r="J27" s="25">
        <v>0</v>
      </c>
      <c r="K27" s="22">
        <f t="shared" si="4"/>
        <v>4.2523024999999999</v>
      </c>
      <c r="L27" s="25">
        <v>888.88888888888891</v>
      </c>
      <c r="M27" s="25">
        <f t="shared" si="5"/>
        <v>884.63658638888887</v>
      </c>
      <c r="N27" s="15">
        <v>42522</v>
      </c>
      <c r="P27" s="8"/>
    </row>
    <row r="28" spans="1:16" s="7" customFormat="1" ht="30" x14ac:dyDescent="0.2">
      <c r="A28" s="11" t="s">
        <v>35</v>
      </c>
      <c r="B28" s="12" t="s">
        <v>112</v>
      </c>
      <c r="C28" s="12" t="s">
        <v>104</v>
      </c>
      <c r="D28" s="11" t="s">
        <v>92</v>
      </c>
      <c r="E28" s="13">
        <v>13607692</v>
      </c>
      <c r="F28" s="24">
        <v>6295.4368850000001</v>
      </c>
      <c r="G28" s="24">
        <v>0</v>
      </c>
      <c r="H28" s="25">
        <f t="shared" si="3"/>
        <v>6295.4368850000001</v>
      </c>
      <c r="I28" s="14">
        <v>0.5</v>
      </c>
      <c r="J28" s="25">
        <v>1893.3340444444445</v>
      </c>
      <c r="K28" s="22">
        <f t="shared" si="4"/>
        <v>1254.3843980555555</v>
      </c>
      <c r="L28" s="25">
        <v>0</v>
      </c>
      <c r="M28" s="25">
        <f t="shared" si="5"/>
        <v>0</v>
      </c>
      <c r="N28" s="15">
        <v>42644</v>
      </c>
      <c r="P28" s="8"/>
    </row>
    <row r="29" spans="1:16" s="7" customFormat="1" x14ac:dyDescent="0.2">
      <c r="A29" s="11" t="s">
        <v>36</v>
      </c>
      <c r="B29" s="12" t="s">
        <v>112</v>
      </c>
      <c r="C29" s="12" t="s">
        <v>104</v>
      </c>
      <c r="D29" s="11" t="s">
        <v>92</v>
      </c>
      <c r="E29" s="13">
        <v>2150497</v>
      </c>
      <c r="F29" s="24">
        <v>981.50908500000003</v>
      </c>
      <c r="G29" s="24">
        <v>0</v>
      </c>
      <c r="H29" s="25">
        <f t="shared" si="3"/>
        <v>981.50908500000003</v>
      </c>
      <c r="I29" s="14">
        <v>0.5</v>
      </c>
      <c r="J29" s="25">
        <v>1425.1321333333333</v>
      </c>
      <c r="K29" s="22">
        <f t="shared" si="4"/>
        <v>-934.37759083333322</v>
      </c>
      <c r="L29" s="25">
        <v>0</v>
      </c>
      <c r="M29" s="25">
        <f t="shared" si="5"/>
        <v>0</v>
      </c>
      <c r="N29" s="15">
        <v>42156</v>
      </c>
      <c r="P29" s="8"/>
    </row>
    <row r="30" spans="1:16" s="7" customFormat="1" ht="30" x14ac:dyDescent="0.2">
      <c r="A30" s="11" t="s">
        <v>37</v>
      </c>
      <c r="B30" s="12" t="s">
        <v>112</v>
      </c>
      <c r="C30" s="12" t="s">
        <v>104</v>
      </c>
      <c r="D30" s="11" t="s">
        <v>92</v>
      </c>
      <c r="E30" s="13">
        <v>13599193</v>
      </c>
      <c r="F30" s="24">
        <v>1318.597994</v>
      </c>
      <c r="G30" s="24">
        <v>0</v>
      </c>
      <c r="H30" s="25">
        <f t="shared" si="3"/>
        <v>1318.597994</v>
      </c>
      <c r="I30" s="14">
        <v>0.5</v>
      </c>
      <c r="J30" s="25">
        <v>1481.4814666666666</v>
      </c>
      <c r="K30" s="22">
        <f t="shared" si="4"/>
        <v>-822.18246966666663</v>
      </c>
      <c r="L30" s="25">
        <v>0</v>
      </c>
      <c r="M30" s="25">
        <f t="shared" si="5"/>
        <v>0</v>
      </c>
      <c r="N30" s="15">
        <v>42644</v>
      </c>
      <c r="P30" s="8"/>
    </row>
    <row r="31" spans="1:16" s="7" customFormat="1" ht="30" x14ac:dyDescent="0.2">
      <c r="A31" s="11" t="s">
        <v>38</v>
      </c>
      <c r="B31" s="12" t="s">
        <v>95</v>
      </c>
      <c r="C31" s="12" t="s">
        <v>91</v>
      </c>
      <c r="D31" s="11" t="s">
        <v>92</v>
      </c>
      <c r="E31" s="13">
        <v>1462756</v>
      </c>
      <c r="F31" s="24">
        <v>425.61733600000002</v>
      </c>
      <c r="G31" s="24">
        <v>0</v>
      </c>
      <c r="H31" s="25">
        <f t="shared" si="3"/>
        <v>425.61733600000002</v>
      </c>
      <c r="I31" s="14">
        <v>0.5</v>
      </c>
      <c r="J31" s="25">
        <v>0</v>
      </c>
      <c r="K31" s="22">
        <f t="shared" si="4"/>
        <v>212.80866800000001</v>
      </c>
      <c r="L31" s="25">
        <v>666.66666666666663</v>
      </c>
      <c r="M31" s="25">
        <f t="shared" si="5"/>
        <v>453.85799866666662</v>
      </c>
      <c r="N31" s="15">
        <v>42036</v>
      </c>
      <c r="P31" s="8"/>
    </row>
    <row r="32" spans="1:16" s="7" customFormat="1" ht="30" x14ac:dyDescent="0.2">
      <c r="A32" s="11" t="s">
        <v>39</v>
      </c>
      <c r="B32" s="12" t="s">
        <v>112</v>
      </c>
      <c r="C32" s="12" t="s">
        <v>104</v>
      </c>
      <c r="D32" s="11" t="s">
        <v>92</v>
      </c>
      <c r="E32" s="13">
        <v>27968491</v>
      </c>
      <c r="F32" s="24">
        <v>7193.9965809999985</v>
      </c>
      <c r="G32" s="24">
        <v>0</v>
      </c>
      <c r="H32" s="25">
        <f t="shared" si="3"/>
        <v>7193.9965809999985</v>
      </c>
      <c r="I32" s="14">
        <v>0.5</v>
      </c>
      <c r="J32" s="25">
        <v>8000</v>
      </c>
      <c r="K32" s="22">
        <f t="shared" si="4"/>
        <v>-4403.0017095000003</v>
      </c>
      <c r="L32" s="25">
        <v>0</v>
      </c>
      <c r="M32" s="25">
        <f t="shared" si="5"/>
        <v>0</v>
      </c>
      <c r="N32" s="15">
        <v>42644</v>
      </c>
      <c r="P32" s="8"/>
    </row>
    <row r="33" spans="1:16" s="7" customFormat="1" ht="30" x14ac:dyDescent="0.2">
      <c r="A33" s="11" t="s">
        <v>40</v>
      </c>
      <c r="B33" s="12" t="s">
        <v>112</v>
      </c>
      <c r="C33" s="12" t="s">
        <v>104</v>
      </c>
      <c r="D33" s="11" t="s">
        <v>92</v>
      </c>
      <c r="E33" s="13">
        <v>34071895</v>
      </c>
      <c r="F33" s="24">
        <v>11678.548309000002</v>
      </c>
      <c r="G33" s="24">
        <v>711.11111111111109</v>
      </c>
      <c r="H33" s="25">
        <f t="shared" si="3"/>
        <v>12389.659420111113</v>
      </c>
      <c r="I33" s="14">
        <v>0.5</v>
      </c>
      <c r="J33" s="25">
        <v>17348.105062222225</v>
      </c>
      <c r="K33" s="22">
        <f t="shared" si="4"/>
        <v>-10797.719796611113</v>
      </c>
      <c r="L33" s="25">
        <v>0</v>
      </c>
      <c r="M33" s="25">
        <f t="shared" si="5"/>
        <v>0</v>
      </c>
      <c r="N33" s="15">
        <v>42186</v>
      </c>
      <c r="P33" s="8"/>
    </row>
    <row r="34" spans="1:16" s="7" customFormat="1" x14ac:dyDescent="0.2">
      <c r="A34" s="11" t="s">
        <v>41</v>
      </c>
      <c r="B34" s="12" t="s">
        <v>112</v>
      </c>
      <c r="C34" s="12" t="s">
        <v>91</v>
      </c>
      <c r="D34" s="11" t="s">
        <v>92</v>
      </c>
      <c r="E34" s="13">
        <v>13202919</v>
      </c>
      <c r="F34" s="24">
        <v>21838.896288</v>
      </c>
      <c r="G34" s="24">
        <v>0</v>
      </c>
      <c r="H34" s="25">
        <f t="shared" ref="H34:H46" si="6">F34+G34</f>
        <v>21838.896288</v>
      </c>
      <c r="I34" s="14">
        <v>0.5</v>
      </c>
      <c r="J34" s="25">
        <v>0</v>
      </c>
      <c r="K34" s="22">
        <f t="shared" ref="K34:K46" si="7">F34*(1-I34)+G34-J34</f>
        <v>10919.448144</v>
      </c>
      <c r="L34" s="25">
        <v>2222.2222222222222</v>
      </c>
      <c r="M34" s="25">
        <f t="shared" ref="M34:M46" si="8">IF(L34=0,0,L34-(F34*I34))</f>
        <v>-8697.2259217777773</v>
      </c>
      <c r="N34" s="15">
        <v>42064</v>
      </c>
      <c r="P34" s="8"/>
    </row>
    <row r="35" spans="1:16" s="7" customFormat="1" ht="30" x14ac:dyDescent="0.2">
      <c r="A35" s="11" t="s">
        <v>42</v>
      </c>
      <c r="B35" s="12" t="s">
        <v>112</v>
      </c>
      <c r="C35" s="12" t="s">
        <v>91</v>
      </c>
      <c r="D35" s="11" t="s">
        <v>92</v>
      </c>
      <c r="E35" s="13">
        <v>10195887</v>
      </c>
      <c r="F35" s="24">
        <v>7813.2732840000008</v>
      </c>
      <c r="G35" s="24">
        <v>0</v>
      </c>
      <c r="H35" s="25">
        <f t="shared" si="6"/>
        <v>7813.2732840000008</v>
      </c>
      <c r="I35" s="14">
        <v>0.5</v>
      </c>
      <c r="J35" s="25">
        <v>0</v>
      </c>
      <c r="K35" s="22">
        <f t="shared" si="7"/>
        <v>3906.6366420000004</v>
      </c>
      <c r="L35" s="25">
        <v>666.66666666666663</v>
      </c>
      <c r="M35" s="25">
        <f t="shared" si="8"/>
        <v>-3239.9699753333339</v>
      </c>
      <c r="N35" s="15">
        <v>42614</v>
      </c>
      <c r="P35" s="8"/>
    </row>
    <row r="36" spans="1:16" s="7" customFormat="1" x14ac:dyDescent="0.2">
      <c r="A36" s="11" t="s">
        <v>43</v>
      </c>
      <c r="B36" s="12" t="s">
        <v>112</v>
      </c>
      <c r="C36" s="12" t="s">
        <v>104</v>
      </c>
      <c r="D36" s="11" t="s">
        <v>92</v>
      </c>
      <c r="E36" s="13">
        <v>77874985</v>
      </c>
      <c r="F36" s="24">
        <v>57593.157536999985</v>
      </c>
      <c r="G36" s="24">
        <v>0</v>
      </c>
      <c r="H36" s="25">
        <f t="shared" si="6"/>
        <v>57593.157536999985</v>
      </c>
      <c r="I36" s="14">
        <v>0.5</v>
      </c>
      <c r="J36" s="25">
        <v>8311.1111111111113</v>
      </c>
      <c r="K36" s="22">
        <f t="shared" si="7"/>
        <v>20485.467657388879</v>
      </c>
      <c r="L36" s="25">
        <v>0</v>
      </c>
      <c r="M36" s="25">
        <f t="shared" si="8"/>
        <v>0</v>
      </c>
      <c r="N36" s="15">
        <v>42309</v>
      </c>
      <c r="P36" s="8"/>
    </row>
    <row r="37" spans="1:16" s="7" customFormat="1" ht="30" x14ac:dyDescent="0.2">
      <c r="A37" s="11" t="s">
        <v>44</v>
      </c>
      <c r="B37" s="12" t="s">
        <v>95</v>
      </c>
      <c r="C37" s="12" t="s">
        <v>91</v>
      </c>
      <c r="D37" s="11" t="s">
        <v>92</v>
      </c>
      <c r="E37" s="13">
        <v>4117103</v>
      </c>
      <c r="F37" s="24">
        <v>678.65008699999998</v>
      </c>
      <c r="G37" s="24">
        <v>0</v>
      </c>
      <c r="H37" s="25">
        <f t="shared" si="6"/>
        <v>678.65008699999998</v>
      </c>
      <c r="I37" s="14">
        <v>0.5</v>
      </c>
      <c r="J37" s="25">
        <v>0</v>
      </c>
      <c r="K37" s="22">
        <f t="shared" si="7"/>
        <v>339.32504349999999</v>
      </c>
      <c r="L37" s="25">
        <v>666.66666666666663</v>
      </c>
      <c r="M37" s="25">
        <f t="shared" si="8"/>
        <v>327.34162316666664</v>
      </c>
      <c r="N37" s="15">
        <v>42705</v>
      </c>
      <c r="P37" s="8"/>
    </row>
    <row r="38" spans="1:16" s="7" customFormat="1" x14ac:dyDescent="0.2">
      <c r="A38" s="11" t="s">
        <v>45</v>
      </c>
      <c r="B38" s="12" t="s">
        <v>112</v>
      </c>
      <c r="C38" s="12" t="s">
        <v>104</v>
      </c>
      <c r="D38" s="11" t="s">
        <v>92</v>
      </c>
      <c r="E38" s="13">
        <v>9412506</v>
      </c>
      <c r="F38" s="24">
        <v>6011.9090939999996</v>
      </c>
      <c r="G38" s="24">
        <v>0</v>
      </c>
      <c r="H38" s="25">
        <f t="shared" si="6"/>
        <v>6011.9090939999996</v>
      </c>
      <c r="I38" s="14">
        <v>0.5</v>
      </c>
      <c r="J38" s="25">
        <v>4456.6172888888887</v>
      </c>
      <c r="K38" s="22">
        <f t="shared" si="7"/>
        <v>-1450.6627418888888</v>
      </c>
      <c r="L38" s="25">
        <v>0</v>
      </c>
      <c r="M38" s="25">
        <f t="shared" si="8"/>
        <v>0</v>
      </c>
      <c r="N38" s="15">
        <v>42339</v>
      </c>
      <c r="P38" s="8"/>
    </row>
    <row r="39" spans="1:16" s="7" customFormat="1" x14ac:dyDescent="0.2">
      <c r="A39" s="11" t="s">
        <v>46</v>
      </c>
      <c r="B39" s="12" t="s">
        <v>113</v>
      </c>
      <c r="C39" s="12" t="s">
        <v>105</v>
      </c>
      <c r="D39" s="11" t="s">
        <v>92</v>
      </c>
      <c r="E39" s="13">
        <v>100301</v>
      </c>
      <c r="F39" s="24">
        <v>11.829070999999999</v>
      </c>
      <c r="G39" s="24">
        <v>0</v>
      </c>
      <c r="H39" s="25">
        <f t="shared" si="6"/>
        <v>11.829070999999999</v>
      </c>
      <c r="I39" s="14">
        <v>0</v>
      </c>
      <c r="J39" s="25">
        <v>899.1887733333333</v>
      </c>
      <c r="K39" s="22">
        <f t="shared" si="7"/>
        <v>-887.3597023333333</v>
      </c>
      <c r="L39" s="25">
        <v>0</v>
      </c>
      <c r="M39" s="25">
        <f t="shared" si="8"/>
        <v>0</v>
      </c>
      <c r="N39" s="15">
        <v>42309</v>
      </c>
      <c r="P39" s="8"/>
    </row>
    <row r="40" spans="1:16" s="7" customFormat="1" x14ac:dyDescent="0.2">
      <c r="A40" s="11" t="s">
        <v>47</v>
      </c>
      <c r="B40" s="12" t="s">
        <v>113</v>
      </c>
      <c r="C40" s="12" t="s">
        <v>105</v>
      </c>
      <c r="D40" s="11" t="s">
        <v>92</v>
      </c>
      <c r="E40" s="13">
        <v>410939</v>
      </c>
      <c r="F40" s="24">
        <v>28.006008999999995</v>
      </c>
      <c r="G40" s="24">
        <v>0</v>
      </c>
      <c r="H40" s="25">
        <f t="shared" si="6"/>
        <v>28.006008999999995</v>
      </c>
      <c r="I40" s="14">
        <v>0</v>
      </c>
      <c r="J40" s="25">
        <v>0</v>
      </c>
      <c r="K40" s="22">
        <f t="shared" si="7"/>
        <v>28.006008999999995</v>
      </c>
      <c r="L40" s="25">
        <v>0</v>
      </c>
      <c r="M40" s="25">
        <f t="shared" si="8"/>
        <v>0</v>
      </c>
      <c r="N40" s="15">
        <v>42522</v>
      </c>
      <c r="P40" s="8"/>
    </row>
    <row r="41" spans="1:16" s="7" customFormat="1" x14ac:dyDescent="0.2">
      <c r="A41" s="11" t="s">
        <v>48</v>
      </c>
      <c r="B41" s="12" t="s">
        <v>113</v>
      </c>
      <c r="C41" s="12" t="s">
        <v>105</v>
      </c>
      <c r="D41" s="11" t="s">
        <v>92</v>
      </c>
      <c r="E41" s="13">
        <v>63022</v>
      </c>
      <c r="F41" s="24">
        <v>20.597124000000001</v>
      </c>
      <c r="G41" s="24">
        <v>0</v>
      </c>
      <c r="H41" s="25">
        <f t="shared" si="6"/>
        <v>20.597124000000001</v>
      </c>
      <c r="I41" s="14">
        <v>0</v>
      </c>
      <c r="J41" s="25">
        <v>2123.9937777777777</v>
      </c>
      <c r="K41" s="22">
        <f t="shared" si="7"/>
        <v>-2103.3966537777778</v>
      </c>
      <c r="L41" s="25">
        <v>0</v>
      </c>
      <c r="M41" s="25">
        <f t="shared" si="8"/>
        <v>0</v>
      </c>
      <c r="N41" s="15">
        <v>42248</v>
      </c>
      <c r="P41" s="8"/>
    </row>
    <row r="42" spans="1:16" s="7" customFormat="1" x14ac:dyDescent="0.2">
      <c r="A42" s="11" t="s">
        <v>49</v>
      </c>
      <c r="B42" s="12" t="s">
        <v>113</v>
      </c>
      <c r="C42" s="12" t="s">
        <v>105</v>
      </c>
      <c r="D42" s="11" t="s">
        <v>92</v>
      </c>
      <c r="E42" s="13">
        <v>4525858</v>
      </c>
      <c r="F42" s="24">
        <v>1737.9988570000007</v>
      </c>
      <c r="G42" s="24">
        <v>0</v>
      </c>
      <c r="H42" s="25">
        <f t="shared" si="6"/>
        <v>1737.9988570000007</v>
      </c>
      <c r="I42" s="14">
        <v>0</v>
      </c>
      <c r="J42" s="25">
        <v>0</v>
      </c>
      <c r="K42" s="22">
        <f t="shared" si="7"/>
        <v>1737.9988570000007</v>
      </c>
      <c r="L42" s="25">
        <v>0</v>
      </c>
      <c r="M42" s="25">
        <f t="shared" si="8"/>
        <v>0</v>
      </c>
      <c r="N42" s="15">
        <v>42964</v>
      </c>
      <c r="P42" s="8"/>
    </row>
    <row r="43" spans="1:16" s="7" customFormat="1" x14ac:dyDescent="0.2">
      <c r="A43" s="11" t="s">
        <v>50</v>
      </c>
      <c r="B43" s="12" t="s">
        <v>113</v>
      </c>
      <c r="C43" s="12" t="s">
        <v>106</v>
      </c>
      <c r="D43" s="11" t="s">
        <v>92</v>
      </c>
      <c r="E43" s="13">
        <v>611021</v>
      </c>
      <c r="F43" s="24">
        <v>71.320644000000001</v>
      </c>
      <c r="G43" s="24">
        <v>0</v>
      </c>
      <c r="H43" s="25">
        <f t="shared" si="6"/>
        <v>71.320644000000001</v>
      </c>
      <c r="I43" s="14">
        <v>0.5</v>
      </c>
      <c r="J43" s="25">
        <v>0</v>
      </c>
      <c r="K43" s="22">
        <f t="shared" si="7"/>
        <v>35.660322000000001</v>
      </c>
      <c r="L43" s="25">
        <v>0</v>
      </c>
      <c r="M43" s="25">
        <f t="shared" si="8"/>
        <v>0</v>
      </c>
      <c r="N43" s="15">
        <v>42705</v>
      </c>
      <c r="P43" s="8"/>
    </row>
    <row r="44" spans="1:16" s="7" customFormat="1" x14ac:dyDescent="0.2">
      <c r="A44" s="11" t="s">
        <v>51</v>
      </c>
      <c r="B44" s="12" t="s">
        <v>113</v>
      </c>
      <c r="C44" s="12" t="s">
        <v>105</v>
      </c>
      <c r="D44" s="11" t="s">
        <v>92</v>
      </c>
      <c r="E44" s="13">
        <v>6843369</v>
      </c>
      <c r="F44" s="24">
        <v>1272.8261809999999</v>
      </c>
      <c r="G44" s="24">
        <v>29262.1581010101</v>
      </c>
      <c r="H44" s="25">
        <f t="shared" si="6"/>
        <v>30534.9842820101</v>
      </c>
      <c r="I44" s="14">
        <v>0</v>
      </c>
      <c r="J44" s="25">
        <v>35440.749777777775</v>
      </c>
      <c r="K44" s="22">
        <f t="shared" si="7"/>
        <v>-4905.765495767675</v>
      </c>
      <c r="L44" s="25">
        <v>0</v>
      </c>
      <c r="M44" s="25">
        <f t="shared" si="8"/>
        <v>0</v>
      </c>
      <c r="N44" s="15">
        <v>41671</v>
      </c>
      <c r="P44" s="8"/>
    </row>
    <row r="45" spans="1:16" s="7" customFormat="1" x14ac:dyDescent="0.2">
      <c r="A45" s="11" t="s">
        <v>52</v>
      </c>
      <c r="B45" s="12" t="s">
        <v>113</v>
      </c>
      <c r="C45" s="12" t="s">
        <v>107</v>
      </c>
      <c r="D45" s="11" t="s">
        <v>92</v>
      </c>
      <c r="E45" s="13">
        <v>1473978</v>
      </c>
      <c r="F45" s="24">
        <v>180.88648299999997</v>
      </c>
      <c r="G45" s="24">
        <v>0</v>
      </c>
      <c r="H45" s="25">
        <f t="shared" si="6"/>
        <v>180.88648299999997</v>
      </c>
      <c r="I45" s="14">
        <v>0.5</v>
      </c>
      <c r="J45" s="25">
        <v>0</v>
      </c>
      <c r="K45" s="22">
        <f t="shared" si="7"/>
        <v>90.443241499999985</v>
      </c>
      <c r="L45" s="25">
        <v>0</v>
      </c>
      <c r="M45" s="25">
        <f t="shared" si="8"/>
        <v>0</v>
      </c>
      <c r="N45" s="15">
        <v>42783</v>
      </c>
      <c r="P45" s="8"/>
    </row>
    <row r="46" spans="1:16" s="7" customFormat="1" x14ac:dyDescent="0.2">
      <c r="A46" s="11" t="s">
        <v>53</v>
      </c>
      <c r="B46" s="12" t="s">
        <v>113</v>
      </c>
      <c r="C46" s="12" t="s">
        <v>107</v>
      </c>
      <c r="D46" s="11" t="s">
        <v>92</v>
      </c>
      <c r="E46" s="13">
        <v>64547</v>
      </c>
      <c r="F46" s="24">
        <v>3.1946389999999996</v>
      </c>
      <c r="G46" s="24">
        <v>0</v>
      </c>
      <c r="H46" s="25">
        <f t="shared" si="6"/>
        <v>3.1946389999999996</v>
      </c>
      <c r="I46" s="14">
        <v>0.5</v>
      </c>
      <c r="J46" s="25">
        <v>1066.6666666666667</v>
      </c>
      <c r="K46" s="22">
        <f t="shared" si="7"/>
        <v>-1065.0693471666668</v>
      </c>
      <c r="L46" s="25">
        <v>0</v>
      </c>
      <c r="M46" s="25">
        <f t="shared" si="8"/>
        <v>0</v>
      </c>
      <c r="N46" s="15">
        <v>42917</v>
      </c>
      <c r="P46" s="8"/>
    </row>
    <row r="47" spans="1:16" s="7" customFormat="1" x14ac:dyDescent="0.2">
      <c r="A47" s="11" t="s">
        <v>54</v>
      </c>
      <c r="B47" s="12" t="s">
        <v>113</v>
      </c>
      <c r="C47" s="12" t="s">
        <v>108</v>
      </c>
      <c r="D47" s="11" t="s">
        <v>92</v>
      </c>
      <c r="E47" s="13">
        <v>799142</v>
      </c>
      <c r="F47" s="24">
        <v>192.01997</v>
      </c>
      <c r="G47" s="24">
        <v>0</v>
      </c>
      <c r="H47" s="25">
        <f t="shared" ref="H47:H82" si="9">F47+G47</f>
        <v>192.01997</v>
      </c>
      <c r="I47" s="14">
        <v>0.5</v>
      </c>
      <c r="J47" s="25">
        <v>7324.5321777777781</v>
      </c>
      <c r="K47" s="22">
        <f t="shared" ref="K47:K82" si="10">F47*(1-I47)+G47-J47</f>
        <v>-7228.5221927777784</v>
      </c>
      <c r="L47" s="25">
        <v>0</v>
      </c>
      <c r="M47" s="25">
        <f t="shared" ref="M47:M82" si="11">IF(L47=0,0,L47-(F47*I47))</f>
        <v>0</v>
      </c>
      <c r="N47" s="15">
        <v>42842</v>
      </c>
      <c r="P47" s="8"/>
    </row>
    <row r="48" spans="1:16" s="7" customFormat="1" x14ac:dyDescent="0.2">
      <c r="A48" s="11" t="s">
        <v>55</v>
      </c>
      <c r="B48" s="12" t="s">
        <v>113</v>
      </c>
      <c r="C48" s="12" t="s">
        <v>109</v>
      </c>
      <c r="D48" s="11" t="s">
        <v>92</v>
      </c>
      <c r="E48" s="13">
        <v>604744</v>
      </c>
      <c r="F48" s="24">
        <v>139.317633</v>
      </c>
      <c r="G48" s="24">
        <v>0</v>
      </c>
      <c r="H48" s="25">
        <f t="shared" si="9"/>
        <v>139.317633</v>
      </c>
      <c r="I48" s="14">
        <v>0.7</v>
      </c>
      <c r="J48" s="25">
        <v>0</v>
      </c>
      <c r="K48" s="22">
        <f t="shared" si="10"/>
        <v>41.795289900000007</v>
      </c>
      <c r="L48" s="25">
        <v>0</v>
      </c>
      <c r="M48" s="25">
        <f t="shared" si="11"/>
        <v>0</v>
      </c>
      <c r="N48" s="15">
        <v>43062</v>
      </c>
      <c r="P48" s="8"/>
    </row>
    <row r="49" spans="1:16" s="7" customFormat="1" x14ac:dyDescent="0.2">
      <c r="A49" s="11" t="s">
        <v>56</v>
      </c>
      <c r="B49" s="12" t="s">
        <v>113</v>
      </c>
      <c r="C49" s="12" t="s">
        <v>109</v>
      </c>
      <c r="D49" s="11" t="s">
        <v>92</v>
      </c>
      <c r="E49" s="13">
        <v>706216</v>
      </c>
      <c r="F49" s="24">
        <v>100.77177600000002</v>
      </c>
      <c r="G49" s="24">
        <v>0</v>
      </c>
      <c r="H49" s="25">
        <f t="shared" si="9"/>
        <v>100.77177600000002</v>
      </c>
      <c r="I49" s="14">
        <v>0.7</v>
      </c>
      <c r="J49" s="25">
        <v>0</v>
      </c>
      <c r="K49" s="22">
        <f t="shared" si="10"/>
        <v>30.231532800000011</v>
      </c>
      <c r="L49" s="25">
        <v>0</v>
      </c>
      <c r="M49" s="25">
        <f t="shared" si="11"/>
        <v>0</v>
      </c>
      <c r="N49" s="15">
        <v>42995</v>
      </c>
      <c r="P49" s="8"/>
    </row>
    <row r="50" spans="1:16" s="7" customFormat="1" x14ac:dyDescent="0.2">
      <c r="A50" s="11" t="s">
        <v>57</v>
      </c>
      <c r="B50" s="12" t="s">
        <v>113</v>
      </c>
      <c r="C50" s="12" t="s">
        <v>109</v>
      </c>
      <c r="D50" s="11" t="s">
        <v>92</v>
      </c>
      <c r="E50" s="13">
        <v>575221</v>
      </c>
      <c r="F50" s="24">
        <v>13.393975999999999</v>
      </c>
      <c r="G50" s="24">
        <v>0</v>
      </c>
      <c r="H50" s="25">
        <f t="shared" si="9"/>
        <v>13.393975999999999</v>
      </c>
      <c r="I50" s="14">
        <v>0.7</v>
      </c>
      <c r="J50" s="25">
        <v>22911.132399999999</v>
      </c>
      <c r="K50" s="22">
        <f t="shared" si="10"/>
        <v>-22907.1142072</v>
      </c>
      <c r="L50" s="25">
        <v>0</v>
      </c>
      <c r="M50" s="25">
        <f t="shared" si="11"/>
        <v>0</v>
      </c>
      <c r="N50" s="15">
        <v>42842</v>
      </c>
      <c r="P50" s="8"/>
    </row>
    <row r="51" spans="1:16" s="7" customFormat="1" x14ac:dyDescent="0.2">
      <c r="A51" s="11" t="s">
        <v>58</v>
      </c>
      <c r="B51" s="12" t="s">
        <v>113</v>
      </c>
      <c r="C51" s="12" t="s">
        <v>109</v>
      </c>
      <c r="D51" s="11" t="s">
        <v>92</v>
      </c>
      <c r="E51" s="13">
        <v>168707</v>
      </c>
      <c r="F51" s="24">
        <v>36.252978999999996</v>
      </c>
      <c r="G51" s="24">
        <v>0</v>
      </c>
      <c r="H51" s="25">
        <f t="shared" si="9"/>
        <v>36.252978999999996</v>
      </c>
      <c r="I51" s="14">
        <v>0.7</v>
      </c>
      <c r="J51" s="25">
        <v>0</v>
      </c>
      <c r="K51" s="22">
        <f t="shared" si="10"/>
        <v>10.875893700000001</v>
      </c>
      <c r="L51" s="25">
        <v>0</v>
      </c>
      <c r="M51" s="25">
        <f t="shared" si="11"/>
        <v>0</v>
      </c>
      <c r="N51" s="15">
        <v>43063</v>
      </c>
      <c r="P51" s="8"/>
    </row>
    <row r="52" spans="1:16" s="7" customFormat="1" x14ac:dyDescent="0.2">
      <c r="A52" s="11" t="s">
        <v>59</v>
      </c>
      <c r="B52" s="12" t="s">
        <v>113</v>
      </c>
      <c r="C52" s="12" t="s">
        <v>109</v>
      </c>
      <c r="D52" s="11" t="s">
        <v>92</v>
      </c>
      <c r="E52" s="13">
        <v>187903</v>
      </c>
      <c r="F52" s="24">
        <v>12.413495000000001</v>
      </c>
      <c r="G52" s="24">
        <v>0</v>
      </c>
      <c r="H52" s="25">
        <f t="shared" si="9"/>
        <v>12.413495000000001</v>
      </c>
      <c r="I52" s="14">
        <v>0.7</v>
      </c>
      <c r="J52" s="25">
        <v>0</v>
      </c>
      <c r="K52" s="22">
        <f t="shared" si="10"/>
        <v>3.7240485000000008</v>
      </c>
      <c r="L52" s="25">
        <v>0</v>
      </c>
      <c r="M52" s="25">
        <f t="shared" si="11"/>
        <v>0</v>
      </c>
      <c r="N52" s="15">
        <v>42917</v>
      </c>
      <c r="P52" s="8"/>
    </row>
    <row r="53" spans="1:16" s="7" customFormat="1" x14ac:dyDescent="0.2">
      <c r="A53" s="11" t="s">
        <v>60</v>
      </c>
      <c r="B53" s="12" t="s">
        <v>113</v>
      </c>
      <c r="C53" s="12" t="s">
        <v>109</v>
      </c>
      <c r="D53" s="11" t="s">
        <v>92</v>
      </c>
      <c r="E53" s="13">
        <v>225671</v>
      </c>
      <c r="F53" s="24">
        <v>11.043946999999999</v>
      </c>
      <c r="G53" s="24">
        <v>0</v>
      </c>
      <c r="H53" s="25">
        <f t="shared" si="9"/>
        <v>11.043946999999999</v>
      </c>
      <c r="I53" s="14">
        <v>0.7</v>
      </c>
      <c r="J53" s="25">
        <v>0</v>
      </c>
      <c r="K53" s="22">
        <f t="shared" si="10"/>
        <v>3.3131841000000004</v>
      </c>
      <c r="L53" s="25">
        <v>0</v>
      </c>
      <c r="M53" s="25">
        <f t="shared" si="11"/>
        <v>0</v>
      </c>
      <c r="N53" s="15">
        <v>42917</v>
      </c>
      <c r="P53" s="8"/>
    </row>
    <row r="54" spans="1:16" s="7" customFormat="1" x14ac:dyDescent="0.2">
      <c r="A54" s="11" t="s">
        <v>61</v>
      </c>
      <c r="B54" s="12" t="s">
        <v>113</v>
      </c>
      <c r="C54" s="12" t="s">
        <v>109</v>
      </c>
      <c r="D54" s="11" t="s">
        <v>92</v>
      </c>
      <c r="E54" s="13">
        <v>304963</v>
      </c>
      <c r="F54" s="24">
        <v>38.151758999999998</v>
      </c>
      <c r="G54" s="24">
        <v>0</v>
      </c>
      <c r="H54" s="25">
        <f t="shared" si="9"/>
        <v>38.151758999999998</v>
      </c>
      <c r="I54" s="14">
        <v>0.7</v>
      </c>
      <c r="J54" s="25">
        <v>0</v>
      </c>
      <c r="K54" s="22">
        <f t="shared" si="10"/>
        <v>11.445527700000001</v>
      </c>
      <c r="L54" s="25">
        <v>0</v>
      </c>
      <c r="M54" s="25">
        <f t="shared" si="11"/>
        <v>0</v>
      </c>
      <c r="N54" s="15">
        <v>42995</v>
      </c>
      <c r="P54" s="8"/>
    </row>
    <row r="55" spans="1:16" s="7" customFormat="1" x14ac:dyDescent="0.2">
      <c r="A55" s="11" t="s">
        <v>62</v>
      </c>
      <c r="B55" s="12" t="s">
        <v>113</v>
      </c>
      <c r="C55" s="12" t="s">
        <v>109</v>
      </c>
      <c r="D55" s="11" t="s">
        <v>92</v>
      </c>
      <c r="E55" s="13">
        <v>1664333</v>
      </c>
      <c r="F55" s="24">
        <v>237.62599399999999</v>
      </c>
      <c r="G55" s="24">
        <v>0</v>
      </c>
      <c r="H55" s="25">
        <f t="shared" si="9"/>
        <v>237.62599399999999</v>
      </c>
      <c r="I55" s="14">
        <v>0.7</v>
      </c>
      <c r="J55" s="25">
        <v>0</v>
      </c>
      <c r="K55" s="22">
        <f t="shared" si="10"/>
        <v>71.287798200000012</v>
      </c>
      <c r="L55" s="25">
        <v>0</v>
      </c>
      <c r="M55" s="25">
        <f t="shared" si="11"/>
        <v>0</v>
      </c>
      <c r="N55" s="15">
        <v>42856</v>
      </c>
      <c r="P55" s="8"/>
    </row>
    <row r="56" spans="1:16" s="7" customFormat="1" x14ac:dyDescent="0.2">
      <c r="A56" s="11" t="s">
        <v>63</v>
      </c>
      <c r="B56" s="12" t="s">
        <v>113</v>
      </c>
      <c r="C56" s="12" t="s">
        <v>109</v>
      </c>
      <c r="D56" s="11" t="s">
        <v>92</v>
      </c>
      <c r="E56" s="13">
        <v>2005919</v>
      </c>
      <c r="F56" s="24">
        <v>267.03842300000002</v>
      </c>
      <c r="G56" s="24">
        <v>0</v>
      </c>
      <c r="H56" s="25">
        <f t="shared" si="9"/>
        <v>267.03842300000002</v>
      </c>
      <c r="I56" s="14">
        <v>0.7</v>
      </c>
      <c r="J56" s="25">
        <v>0</v>
      </c>
      <c r="K56" s="22">
        <f t="shared" si="10"/>
        <v>80.111526900000015</v>
      </c>
      <c r="L56" s="25">
        <v>0</v>
      </c>
      <c r="M56" s="25">
        <f t="shared" si="11"/>
        <v>0</v>
      </c>
      <c r="N56" s="15">
        <v>42995</v>
      </c>
      <c r="P56" s="8"/>
    </row>
    <row r="57" spans="1:16" s="7" customFormat="1" x14ac:dyDescent="0.2">
      <c r="A57" s="11" t="s">
        <v>64</v>
      </c>
      <c r="B57" s="12" t="s">
        <v>113</v>
      </c>
      <c r="C57" s="12" t="s">
        <v>109</v>
      </c>
      <c r="D57" s="11" t="s">
        <v>92</v>
      </c>
      <c r="E57" s="13">
        <v>5060420</v>
      </c>
      <c r="F57" s="24">
        <v>774.63302399999998</v>
      </c>
      <c r="G57" s="24">
        <v>0</v>
      </c>
      <c r="H57" s="25">
        <f t="shared" si="9"/>
        <v>774.63302399999998</v>
      </c>
      <c r="I57" s="14">
        <v>0.7</v>
      </c>
      <c r="J57" s="25">
        <v>0</v>
      </c>
      <c r="K57" s="22">
        <f t="shared" si="10"/>
        <v>232.38990720000004</v>
      </c>
      <c r="L57" s="25">
        <v>0</v>
      </c>
      <c r="M57" s="25">
        <f t="shared" si="11"/>
        <v>0</v>
      </c>
      <c r="N57" s="15">
        <v>42917</v>
      </c>
      <c r="P57" s="8"/>
    </row>
    <row r="58" spans="1:16" s="7" customFormat="1" x14ac:dyDescent="0.2">
      <c r="A58" s="11" t="s">
        <v>65</v>
      </c>
      <c r="B58" s="12" t="s">
        <v>113</v>
      </c>
      <c r="C58" s="12" t="s">
        <v>109</v>
      </c>
      <c r="D58" s="11" t="s">
        <v>92</v>
      </c>
      <c r="E58" s="13">
        <v>276158</v>
      </c>
      <c r="F58" s="24">
        <v>19.423449000000002</v>
      </c>
      <c r="G58" s="24">
        <v>0</v>
      </c>
      <c r="H58" s="25">
        <f t="shared" si="9"/>
        <v>19.423449000000002</v>
      </c>
      <c r="I58" s="14">
        <v>0.7</v>
      </c>
      <c r="J58" s="25">
        <v>0</v>
      </c>
      <c r="K58" s="22">
        <f t="shared" si="10"/>
        <v>5.8270347000000013</v>
      </c>
      <c r="L58" s="25">
        <v>0</v>
      </c>
      <c r="M58" s="25">
        <f t="shared" si="11"/>
        <v>0</v>
      </c>
      <c r="N58" s="15">
        <v>42917</v>
      </c>
      <c r="P58" s="8"/>
    </row>
    <row r="59" spans="1:16" s="7" customFormat="1" x14ac:dyDescent="0.2">
      <c r="A59" s="11" t="s">
        <v>66</v>
      </c>
      <c r="B59" s="12" t="s">
        <v>113</v>
      </c>
      <c r="C59" s="12" t="s">
        <v>109</v>
      </c>
      <c r="D59" s="11" t="s">
        <v>92</v>
      </c>
      <c r="E59" s="13">
        <v>352341</v>
      </c>
      <c r="F59" s="24">
        <v>62.699255000000008</v>
      </c>
      <c r="G59" s="24">
        <v>0</v>
      </c>
      <c r="H59" s="25">
        <f t="shared" si="9"/>
        <v>62.699255000000008</v>
      </c>
      <c r="I59" s="14">
        <v>0.7</v>
      </c>
      <c r="J59" s="25">
        <v>0</v>
      </c>
      <c r="K59" s="22">
        <f t="shared" si="10"/>
        <v>18.809776500000005</v>
      </c>
      <c r="L59" s="25">
        <v>0</v>
      </c>
      <c r="M59" s="25">
        <f t="shared" si="11"/>
        <v>0</v>
      </c>
      <c r="N59" s="15">
        <v>42995</v>
      </c>
      <c r="P59" s="8"/>
    </row>
    <row r="60" spans="1:16" s="7" customFormat="1" x14ac:dyDescent="0.2">
      <c r="A60" s="11" t="s">
        <v>67</v>
      </c>
      <c r="B60" s="12" t="s">
        <v>113</v>
      </c>
      <c r="C60" s="12" t="s">
        <v>109</v>
      </c>
      <c r="D60" s="11" t="s">
        <v>92</v>
      </c>
      <c r="E60" s="13">
        <v>13298</v>
      </c>
      <c r="F60" s="24">
        <v>0.98572700000000002</v>
      </c>
      <c r="G60" s="24">
        <v>0</v>
      </c>
      <c r="H60" s="25">
        <f t="shared" si="9"/>
        <v>0.98572700000000002</v>
      </c>
      <c r="I60" s="14">
        <v>0.7</v>
      </c>
      <c r="J60" s="25">
        <v>0</v>
      </c>
      <c r="K60" s="22">
        <f t="shared" si="10"/>
        <v>0.29571810000000004</v>
      </c>
      <c r="L60" s="25">
        <v>0</v>
      </c>
      <c r="M60" s="25">
        <f t="shared" si="11"/>
        <v>0</v>
      </c>
      <c r="N60" s="15">
        <v>42842</v>
      </c>
      <c r="P60" s="8"/>
    </row>
    <row r="61" spans="1:16" s="7" customFormat="1" x14ac:dyDescent="0.2">
      <c r="A61" s="11" t="s">
        <v>68</v>
      </c>
      <c r="B61" s="12" t="s">
        <v>113</v>
      </c>
      <c r="C61" s="12" t="s">
        <v>109</v>
      </c>
      <c r="D61" s="11" t="s">
        <v>92</v>
      </c>
      <c r="E61" s="13">
        <v>543354</v>
      </c>
      <c r="F61" s="24">
        <v>72.897738000000004</v>
      </c>
      <c r="G61" s="24">
        <v>0</v>
      </c>
      <c r="H61" s="25">
        <f t="shared" si="9"/>
        <v>72.897738000000004</v>
      </c>
      <c r="I61" s="14">
        <v>0.7</v>
      </c>
      <c r="J61" s="25">
        <v>0</v>
      </c>
      <c r="K61" s="22">
        <f t="shared" si="10"/>
        <v>21.869321400000004</v>
      </c>
      <c r="L61" s="25">
        <v>0</v>
      </c>
      <c r="M61" s="25">
        <f t="shared" si="11"/>
        <v>0</v>
      </c>
      <c r="N61" s="15">
        <v>42917</v>
      </c>
      <c r="P61" s="8"/>
    </row>
    <row r="62" spans="1:16" s="7" customFormat="1" x14ac:dyDescent="0.2">
      <c r="A62" s="11" t="s">
        <v>69</v>
      </c>
      <c r="B62" s="12" t="s">
        <v>113</v>
      </c>
      <c r="C62" s="12" t="s">
        <v>109</v>
      </c>
      <c r="D62" s="11" t="s">
        <v>92</v>
      </c>
      <c r="E62" s="13">
        <v>3207420</v>
      </c>
      <c r="F62" s="24">
        <v>424.10343699999999</v>
      </c>
      <c r="G62" s="24">
        <v>0</v>
      </c>
      <c r="H62" s="25">
        <f t="shared" si="9"/>
        <v>424.10343699999999</v>
      </c>
      <c r="I62" s="14">
        <v>0.7</v>
      </c>
      <c r="J62" s="25">
        <v>0</v>
      </c>
      <c r="K62" s="22">
        <f t="shared" si="10"/>
        <v>127.23103110000001</v>
      </c>
      <c r="L62" s="25">
        <v>0</v>
      </c>
      <c r="M62" s="25">
        <f t="shared" si="11"/>
        <v>0</v>
      </c>
      <c r="N62" s="15">
        <v>42842</v>
      </c>
      <c r="P62" s="8"/>
    </row>
    <row r="63" spans="1:16" s="7" customFormat="1" x14ac:dyDescent="0.2">
      <c r="A63" s="11" t="s">
        <v>70</v>
      </c>
      <c r="B63" s="12" t="s">
        <v>113</v>
      </c>
      <c r="C63" s="12" t="s">
        <v>109</v>
      </c>
      <c r="D63" s="11" t="s">
        <v>92</v>
      </c>
      <c r="E63" s="13">
        <v>4135715</v>
      </c>
      <c r="F63" s="24">
        <v>502.05946200000005</v>
      </c>
      <c r="G63" s="24">
        <v>0</v>
      </c>
      <c r="H63" s="25">
        <f t="shared" si="9"/>
        <v>502.05946200000005</v>
      </c>
      <c r="I63" s="14">
        <v>0.7</v>
      </c>
      <c r="J63" s="25">
        <v>0</v>
      </c>
      <c r="K63" s="22">
        <f t="shared" si="10"/>
        <v>150.61783860000003</v>
      </c>
      <c r="L63" s="25">
        <v>0</v>
      </c>
      <c r="M63" s="25">
        <f t="shared" si="11"/>
        <v>0</v>
      </c>
      <c r="N63" s="15">
        <v>42856</v>
      </c>
      <c r="P63" s="8"/>
    </row>
    <row r="64" spans="1:16" s="7" customFormat="1" x14ac:dyDescent="0.2">
      <c r="A64" s="11" t="s">
        <v>71</v>
      </c>
      <c r="B64" s="12" t="s">
        <v>113</v>
      </c>
      <c r="C64" s="12" t="s">
        <v>109</v>
      </c>
      <c r="D64" s="11" t="s">
        <v>92</v>
      </c>
      <c r="E64" s="13">
        <v>246163</v>
      </c>
      <c r="F64" s="24">
        <v>27.940525000000001</v>
      </c>
      <c r="G64" s="24">
        <v>0</v>
      </c>
      <c r="H64" s="25">
        <f t="shared" si="9"/>
        <v>27.940525000000001</v>
      </c>
      <c r="I64" s="14">
        <v>0.7</v>
      </c>
      <c r="J64" s="25">
        <v>0</v>
      </c>
      <c r="K64" s="22">
        <f t="shared" si="10"/>
        <v>8.3821575000000017</v>
      </c>
      <c r="L64" s="25">
        <v>0</v>
      </c>
      <c r="M64" s="25">
        <f t="shared" si="11"/>
        <v>0</v>
      </c>
      <c r="N64" s="15">
        <v>42842</v>
      </c>
      <c r="P64" s="8"/>
    </row>
    <row r="65" spans="1:16" s="7" customFormat="1" x14ac:dyDescent="0.2">
      <c r="A65" s="11" t="s">
        <v>72</v>
      </c>
      <c r="B65" s="12" t="s">
        <v>113</v>
      </c>
      <c r="C65" s="12" t="s">
        <v>109</v>
      </c>
      <c r="D65" s="11" t="s">
        <v>92</v>
      </c>
      <c r="E65" s="13">
        <v>3803079</v>
      </c>
      <c r="F65" s="24">
        <v>286.08712499999996</v>
      </c>
      <c r="G65" s="24">
        <v>0</v>
      </c>
      <c r="H65" s="25">
        <f t="shared" si="9"/>
        <v>286.08712499999996</v>
      </c>
      <c r="I65" s="14">
        <v>0.7</v>
      </c>
      <c r="J65" s="25">
        <v>0</v>
      </c>
      <c r="K65" s="22">
        <f t="shared" si="10"/>
        <v>85.826137500000002</v>
      </c>
      <c r="L65" s="25">
        <v>0</v>
      </c>
      <c r="M65" s="25">
        <f t="shared" si="11"/>
        <v>0</v>
      </c>
      <c r="N65" s="15">
        <v>42842</v>
      </c>
      <c r="P65" s="8"/>
    </row>
    <row r="66" spans="1:16" s="7" customFormat="1" x14ac:dyDescent="0.2">
      <c r="A66" s="11" t="s">
        <v>73</v>
      </c>
      <c r="B66" s="12" t="s">
        <v>113</v>
      </c>
      <c r="C66" s="12" t="s">
        <v>109</v>
      </c>
      <c r="D66" s="11" t="s">
        <v>92</v>
      </c>
      <c r="E66" s="13">
        <v>1231528</v>
      </c>
      <c r="F66" s="24">
        <v>130.39572999999999</v>
      </c>
      <c r="G66" s="24">
        <v>0</v>
      </c>
      <c r="H66" s="25">
        <f t="shared" si="9"/>
        <v>130.39572999999999</v>
      </c>
      <c r="I66" s="14">
        <v>0.7</v>
      </c>
      <c r="J66" s="25">
        <v>0</v>
      </c>
      <c r="K66" s="22">
        <f t="shared" si="10"/>
        <v>39.118718999999999</v>
      </c>
      <c r="L66" s="25">
        <v>0</v>
      </c>
      <c r="M66" s="25">
        <f t="shared" si="11"/>
        <v>0</v>
      </c>
      <c r="N66" s="15">
        <v>42842</v>
      </c>
      <c r="P66" s="8"/>
    </row>
    <row r="67" spans="1:16" s="7" customFormat="1" x14ac:dyDescent="0.2">
      <c r="A67" s="11" t="s">
        <v>74</v>
      </c>
      <c r="B67" s="12" t="s">
        <v>113</v>
      </c>
      <c r="C67" s="12" t="s">
        <v>109</v>
      </c>
      <c r="D67" s="11" t="s">
        <v>92</v>
      </c>
      <c r="E67" s="13">
        <v>965818</v>
      </c>
      <c r="F67" s="24">
        <v>65.043458000000001</v>
      </c>
      <c r="G67" s="24">
        <v>0</v>
      </c>
      <c r="H67" s="25">
        <f t="shared" si="9"/>
        <v>65.043458000000001</v>
      </c>
      <c r="I67" s="14">
        <v>0.7</v>
      </c>
      <c r="J67" s="25">
        <v>0</v>
      </c>
      <c r="K67" s="22">
        <f t="shared" si="10"/>
        <v>19.513037400000002</v>
      </c>
      <c r="L67" s="25">
        <v>0</v>
      </c>
      <c r="M67" s="25">
        <f t="shared" si="11"/>
        <v>0</v>
      </c>
      <c r="N67" s="15">
        <v>42856</v>
      </c>
      <c r="P67" s="8"/>
    </row>
    <row r="68" spans="1:16" s="7" customFormat="1" x14ac:dyDescent="0.2">
      <c r="A68" s="11" t="s">
        <v>75</v>
      </c>
      <c r="B68" s="12" t="s">
        <v>113</v>
      </c>
      <c r="C68" s="12" t="s">
        <v>109</v>
      </c>
      <c r="D68" s="11" t="s">
        <v>92</v>
      </c>
      <c r="E68" s="13">
        <v>42848</v>
      </c>
      <c r="F68" s="24">
        <v>6.6241469999999989</v>
      </c>
      <c r="G68" s="24">
        <v>0</v>
      </c>
      <c r="H68" s="25">
        <f t="shared" si="9"/>
        <v>6.6241469999999989</v>
      </c>
      <c r="I68" s="14">
        <v>0.7</v>
      </c>
      <c r="J68" s="25">
        <v>0</v>
      </c>
      <c r="K68" s="22">
        <f t="shared" si="10"/>
        <v>1.9872441000000001</v>
      </c>
      <c r="L68" s="25">
        <v>0</v>
      </c>
      <c r="M68" s="25">
        <f t="shared" si="11"/>
        <v>0</v>
      </c>
      <c r="N68" s="15">
        <v>42917</v>
      </c>
      <c r="P68" s="8"/>
    </row>
    <row r="69" spans="1:16" s="7" customFormat="1" x14ac:dyDescent="0.2">
      <c r="A69" s="11" t="s">
        <v>76</v>
      </c>
      <c r="B69" s="12" t="s">
        <v>113</v>
      </c>
      <c r="C69" s="12" t="s">
        <v>109</v>
      </c>
      <c r="D69" s="11" t="s">
        <v>92</v>
      </c>
      <c r="E69" s="13">
        <v>2137053</v>
      </c>
      <c r="F69" s="24">
        <v>306.96629900000005</v>
      </c>
      <c r="G69" s="24">
        <v>0</v>
      </c>
      <c r="H69" s="25">
        <f t="shared" si="9"/>
        <v>306.96629900000005</v>
      </c>
      <c r="I69" s="14">
        <v>0.7</v>
      </c>
      <c r="J69" s="25">
        <v>0</v>
      </c>
      <c r="K69" s="22">
        <f t="shared" si="10"/>
        <v>92.089889700000029</v>
      </c>
      <c r="L69" s="25">
        <v>0</v>
      </c>
      <c r="M69" s="25">
        <f t="shared" si="11"/>
        <v>0</v>
      </c>
      <c r="N69" s="15">
        <v>42856</v>
      </c>
      <c r="P69" s="8"/>
    </row>
    <row r="70" spans="1:16" s="7" customFormat="1" x14ac:dyDescent="0.2">
      <c r="A70" s="11" t="s">
        <v>77</v>
      </c>
      <c r="B70" s="12" t="s">
        <v>113</v>
      </c>
      <c r="C70" s="12" t="s">
        <v>105</v>
      </c>
      <c r="D70" s="11" t="s">
        <v>92</v>
      </c>
      <c r="E70" s="13">
        <v>103788</v>
      </c>
      <c r="F70" s="24">
        <v>10.304584999999999</v>
      </c>
      <c r="G70" s="24">
        <v>0</v>
      </c>
      <c r="H70" s="25">
        <f t="shared" si="9"/>
        <v>10.304584999999999</v>
      </c>
      <c r="I70" s="14">
        <v>0</v>
      </c>
      <c r="J70" s="25">
        <v>12749.870355555555</v>
      </c>
      <c r="K70" s="22">
        <f t="shared" si="10"/>
        <v>-12739.565770555555</v>
      </c>
      <c r="L70" s="25">
        <v>0</v>
      </c>
      <c r="M70" s="25">
        <f t="shared" si="11"/>
        <v>0</v>
      </c>
      <c r="N70" s="15">
        <v>42005</v>
      </c>
      <c r="P70" s="8"/>
    </row>
    <row r="71" spans="1:16" s="7" customFormat="1" x14ac:dyDescent="0.2">
      <c r="A71" s="11" t="s">
        <v>78</v>
      </c>
      <c r="B71" s="12" t="s">
        <v>113</v>
      </c>
      <c r="C71" s="12" t="s">
        <v>105</v>
      </c>
      <c r="D71" s="11" t="s">
        <v>92</v>
      </c>
      <c r="E71" s="13">
        <v>935</v>
      </c>
      <c r="F71" s="24">
        <v>0.20828800000000003</v>
      </c>
      <c r="G71" s="24">
        <v>0</v>
      </c>
      <c r="H71" s="25">
        <f t="shared" si="9"/>
        <v>0.20828800000000003</v>
      </c>
      <c r="I71" s="14">
        <v>0</v>
      </c>
      <c r="J71" s="25">
        <v>0</v>
      </c>
      <c r="K71" s="22">
        <f t="shared" si="10"/>
        <v>0.20828800000000003</v>
      </c>
      <c r="L71" s="25">
        <v>0</v>
      </c>
      <c r="M71" s="25">
        <f t="shared" si="11"/>
        <v>0</v>
      </c>
      <c r="N71" s="15">
        <v>42005</v>
      </c>
      <c r="P71" s="8"/>
    </row>
    <row r="72" spans="1:16" s="7" customFormat="1" x14ac:dyDescent="0.2">
      <c r="A72" s="11" t="s">
        <v>79</v>
      </c>
      <c r="B72" s="12" t="s">
        <v>113</v>
      </c>
      <c r="C72" s="12" t="s">
        <v>105</v>
      </c>
      <c r="D72" s="11" t="s">
        <v>92</v>
      </c>
      <c r="E72" s="13">
        <v>74845</v>
      </c>
      <c r="F72" s="24">
        <v>67.031538999999995</v>
      </c>
      <c r="G72" s="24">
        <v>0</v>
      </c>
      <c r="H72" s="25">
        <f t="shared" si="9"/>
        <v>67.031538999999995</v>
      </c>
      <c r="I72" s="14">
        <v>0</v>
      </c>
      <c r="J72" s="25">
        <v>0</v>
      </c>
      <c r="K72" s="22">
        <f t="shared" si="10"/>
        <v>67.031538999999995</v>
      </c>
      <c r="L72" s="25">
        <v>0</v>
      </c>
      <c r="M72" s="25">
        <f t="shared" si="11"/>
        <v>0</v>
      </c>
      <c r="N72" s="15">
        <v>42005</v>
      </c>
      <c r="P72" s="8"/>
    </row>
    <row r="73" spans="1:16" s="7" customFormat="1" x14ac:dyDescent="0.2">
      <c r="A73" s="11" t="s">
        <v>80</v>
      </c>
      <c r="B73" s="12" t="s">
        <v>113</v>
      </c>
      <c r="C73" s="12" t="s">
        <v>105</v>
      </c>
      <c r="D73" s="11" t="s">
        <v>92</v>
      </c>
      <c r="E73" s="13">
        <v>75677</v>
      </c>
      <c r="F73" s="24">
        <v>4.6236599999999992</v>
      </c>
      <c r="G73" s="24">
        <v>0</v>
      </c>
      <c r="H73" s="25">
        <f t="shared" si="9"/>
        <v>4.6236599999999992</v>
      </c>
      <c r="I73" s="14">
        <v>0</v>
      </c>
      <c r="J73" s="25">
        <v>0</v>
      </c>
      <c r="K73" s="22">
        <f t="shared" si="10"/>
        <v>4.6236599999999992</v>
      </c>
      <c r="L73" s="25">
        <v>0</v>
      </c>
      <c r="M73" s="25">
        <f t="shared" si="11"/>
        <v>0</v>
      </c>
      <c r="N73" s="15">
        <v>42005</v>
      </c>
      <c r="P73" s="8"/>
    </row>
    <row r="74" spans="1:16" s="7" customFormat="1" x14ac:dyDescent="0.2">
      <c r="A74" s="11" t="s">
        <v>81</v>
      </c>
      <c r="B74" s="12" t="s">
        <v>113</v>
      </c>
      <c r="C74" s="12" t="s">
        <v>105</v>
      </c>
      <c r="D74" s="11" t="s">
        <v>92</v>
      </c>
      <c r="E74" s="13">
        <v>6020985</v>
      </c>
      <c r="F74" s="24">
        <v>1851.522782</v>
      </c>
      <c r="G74" s="24">
        <v>6879.1919191919178</v>
      </c>
      <c r="H74" s="25">
        <f t="shared" si="9"/>
        <v>8730.7147011919187</v>
      </c>
      <c r="I74" s="14">
        <v>0</v>
      </c>
      <c r="J74" s="25">
        <v>14066.935111111112</v>
      </c>
      <c r="K74" s="22">
        <f t="shared" si="10"/>
        <v>-5336.2204099191931</v>
      </c>
      <c r="L74" s="25">
        <v>0</v>
      </c>
      <c r="M74" s="25">
        <f t="shared" si="11"/>
        <v>0</v>
      </c>
      <c r="N74" s="15">
        <v>42005</v>
      </c>
      <c r="P74" s="8"/>
    </row>
    <row r="75" spans="1:16" s="7" customFormat="1" x14ac:dyDescent="0.2">
      <c r="A75" s="11" t="s">
        <v>82</v>
      </c>
      <c r="B75" s="12" t="s">
        <v>113</v>
      </c>
      <c r="C75" s="12" t="s">
        <v>105</v>
      </c>
      <c r="D75" s="11" t="s">
        <v>92</v>
      </c>
      <c r="E75" s="13">
        <v>11262262</v>
      </c>
      <c r="F75" s="24">
        <v>2496.2451959999999</v>
      </c>
      <c r="G75" s="24">
        <v>0</v>
      </c>
      <c r="H75" s="25">
        <f t="shared" si="9"/>
        <v>2496.2451959999999</v>
      </c>
      <c r="I75" s="14">
        <v>0.5</v>
      </c>
      <c r="J75" s="25">
        <v>17834.577777777777</v>
      </c>
      <c r="K75" s="22">
        <f t="shared" si="10"/>
        <v>-16586.455179777775</v>
      </c>
      <c r="L75" s="25">
        <v>0</v>
      </c>
      <c r="M75" s="25">
        <f t="shared" si="11"/>
        <v>0</v>
      </c>
      <c r="N75" s="15">
        <v>42917</v>
      </c>
      <c r="P75" s="8"/>
    </row>
    <row r="76" spans="1:16" s="7" customFormat="1" x14ac:dyDescent="0.2">
      <c r="A76" s="11" t="s">
        <v>83</v>
      </c>
      <c r="B76" s="12" t="s">
        <v>113</v>
      </c>
      <c r="C76" s="12" t="s">
        <v>105</v>
      </c>
      <c r="D76" s="11" t="s">
        <v>92</v>
      </c>
      <c r="E76" s="13">
        <v>5131222</v>
      </c>
      <c r="F76" s="24">
        <v>1118.7356999999997</v>
      </c>
      <c r="G76" s="24">
        <v>0</v>
      </c>
      <c r="H76" s="25">
        <f t="shared" si="9"/>
        <v>1118.7356999999997</v>
      </c>
      <c r="I76" s="14">
        <v>0</v>
      </c>
      <c r="J76" s="25">
        <v>23890.058400000002</v>
      </c>
      <c r="K76" s="22">
        <f t="shared" si="10"/>
        <v>-22771.322700000001</v>
      </c>
      <c r="L76" s="25">
        <v>0</v>
      </c>
      <c r="M76" s="25">
        <f t="shared" si="11"/>
        <v>0</v>
      </c>
      <c r="N76" s="15">
        <v>42491</v>
      </c>
      <c r="P76" s="8"/>
    </row>
    <row r="77" spans="1:16" s="7" customFormat="1" x14ac:dyDescent="0.2">
      <c r="A77" s="11" t="s">
        <v>84</v>
      </c>
      <c r="B77" s="12" t="s">
        <v>113</v>
      </c>
      <c r="C77" s="12" t="s">
        <v>105</v>
      </c>
      <c r="D77" s="11" t="s">
        <v>92</v>
      </c>
      <c r="E77" s="13">
        <v>19482438</v>
      </c>
      <c r="F77" s="24">
        <v>2469.2759829999995</v>
      </c>
      <c r="G77" s="24">
        <v>1774.2222222222222</v>
      </c>
      <c r="H77" s="25">
        <f t="shared" si="9"/>
        <v>4243.4982052222222</v>
      </c>
      <c r="I77" s="14">
        <v>0</v>
      </c>
      <c r="J77" s="25">
        <v>39550.326666666668</v>
      </c>
      <c r="K77" s="22">
        <f t="shared" si="10"/>
        <v>-35306.828461444442</v>
      </c>
      <c r="L77" s="25">
        <v>0</v>
      </c>
      <c r="M77" s="25">
        <f t="shared" si="11"/>
        <v>0</v>
      </c>
      <c r="N77" s="15">
        <v>42614</v>
      </c>
      <c r="P77" s="8"/>
    </row>
    <row r="78" spans="1:16" s="7" customFormat="1" x14ac:dyDescent="0.2">
      <c r="A78" s="11" t="s">
        <v>85</v>
      </c>
      <c r="B78" s="12" t="s">
        <v>113</v>
      </c>
      <c r="C78" s="12" t="s">
        <v>105</v>
      </c>
      <c r="D78" s="11" t="s">
        <v>92</v>
      </c>
      <c r="E78" s="13">
        <v>112817</v>
      </c>
      <c r="F78" s="24">
        <v>12.320074999999999</v>
      </c>
      <c r="G78" s="24">
        <v>0</v>
      </c>
      <c r="H78" s="25">
        <f t="shared" si="9"/>
        <v>12.320074999999999</v>
      </c>
      <c r="I78" s="14">
        <v>0</v>
      </c>
      <c r="J78" s="25">
        <v>0</v>
      </c>
      <c r="K78" s="22">
        <f t="shared" si="10"/>
        <v>12.320074999999999</v>
      </c>
      <c r="L78" s="25">
        <v>0</v>
      </c>
      <c r="M78" s="25">
        <f t="shared" si="11"/>
        <v>0</v>
      </c>
      <c r="N78" s="15">
        <v>42401</v>
      </c>
      <c r="P78" s="8"/>
    </row>
    <row r="79" spans="1:16" s="7" customFormat="1" x14ac:dyDescent="0.2">
      <c r="A79" s="11" t="s">
        <v>86</v>
      </c>
      <c r="B79" s="12" t="s">
        <v>113</v>
      </c>
      <c r="C79" s="12" t="s">
        <v>105</v>
      </c>
      <c r="D79" s="11" t="s">
        <v>92</v>
      </c>
      <c r="E79" s="13">
        <v>495</v>
      </c>
      <c r="F79" s="24">
        <v>8.8672000000000001E-2</v>
      </c>
      <c r="G79" s="24">
        <v>0</v>
      </c>
      <c r="H79" s="25">
        <f t="shared" si="9"/>
        <v>8.8672000000000001E-2</v>
      </c>
      <c r="I79" s="14">
        <v>0</v>
      </c>
      <c r="J79" s="25">
        <v>0</v>
      </c>
      <c r="K79" s="22">
        <f t="shared" si="10"/>
        <v>8.8672000000000001E-2</v>
      </c>
      <c r="L79" s="25">
        <v>0</v>
      </c>
      <c r="M79" s="25">
        <f t="shared" si="11"/>
        <v>0</v>
      </c>
      <c r="N79" s="15">
        <v>42705</v>
      </c>
      <c r="P79" s="8"/>
    </row>
    <row r="80" spans="1:16" s="7" customFormat="1" x14ac:dyDescent="0.2">
      <c r="A80" s="11" t="s">
        <v>87</v>
      </c>
      <c r="B80" s="12" t="s">
        <v>113</v>
      </c>
      <c r="C80" s="12" t="s">
        <v>110</v>
      </c>
      <c r="D80" s="11" t="s">
        <v>92</v>
      </c>
      <c r="E80" s="13">
        <v>140506449</v>
      </c>
      <c r="F80" s="24">
        <v>34043.927860999989</v>
      </c>
      <c r="G80" s="24">
        <v>0</v>
      </c>
      <c r="H80" s="25">
        <f t="shared" si="9"/>
        <v>34043.927860999989</v>
      </c>
      <c r="I80" s="14">
        <v>0.5</v>
      </c>
      <c r="J80" s="25">
        <v>1399.9644444444446</v>
      </c>
      <c r="K80" s="22">
        <f t="shared" si="10"/>
        <v>15621.999486055551</v>
      </c>
      <c r="L80" s="25">
        <v>0</v>
      </c>
      <c r="M80" s="25">
        <f t="shared" si="11"/>
        <v>0</v>
      </c>
      <c r="N80" s="15">
        <v>42644</v>
      </c>
      <c r="P80" s="8"/>
    </row>
    <row r="81" spans="1:16" s="7" customFormat="1" x14ac:dyDescent="0.2">
      <c r="A81" s="11" t="s">
        <v>88</v>
      </c>
      <c r="B81" s="12" t="s">
        <v>113</v>
      </c>
      <c r="C81" s="12" t="s">
        <v>105</v>
      </c>
      <c r="D81" s="11" t="s">
        <v>92</v>
      </c>
      <c r="E81" s="13">
        <v>592898</v>
      </c>
      <c r="F81" s="24">
        <v>81.938759999999974</v>
      </c>
      <c r="G81" s="24">
        <v>0</v>
      </c>
      <c r="H81" s="25">
        <f t="shared" si="9"/>
        <v>81.938759999999974</v>
      </c>
      <c r="I81" s="14">
        <v>0</v>
      </c>
      <c r="J81" s="25">
        <v>3942.0570666666667</v>
      </c>
      <c r="K81" s="22">
        <f t="shared" si="10"/>
        <v>-3860.1183066666667</v>
      </c>
      <c r="L81" s="25">
        <v>0</v>
      </c>
      <c r="M81" s="25">
        <f t="shared" si="11"/>
        <v>0</v>
      </c>
      <c r="N81" s="15">
        <v>42370</v>
      </c>
      <c r="P81" s="8"/>
    </row>
    <row r="82" spans="1:16" s="7" customFormat="1" x14ac:dyDescent="0.2">
      <c r="A82" s="11" t="s">
        <v>89</v>
      </c>
      <c r="B82" s="12" t="s">
        <v>113</v>
      </c>
      <c r="C82" s="12" t="s">
        <v>109</v>
      </c>
      <c r="D82" s="11" t="s">
        <v>92</v>
      </c>
      <c r="E82" s="13">
        <v>7583</v>
      </c>
      <c r="F82" s="24">
        <v>0.58317799999999997</v>
      </c>
      <c r="G82" s="24">
        <v>0</v>
      </c>
      <c r="H82" s="25">
        <f t="shared" si="9"/>
        <v>0.58317799999999997</v>
      </c>
      <c r="I82" s="14">
        <v>0.7</v>
      </c>
      <c r="J82" s="25">
        <v>0</v>
      </c>
      <c r="K82" s="22">
        <f t="shared" si="10"/>
        <v>0.17495340000000001</v>
      </c>
      <c r="L82" s="25">
        <v>0</v>
      </c>
      <c r="M82" s="25">
        <f t="shared" si="11"/>
        <v>0</v>
      </c>
      <c r="N82" s="15">
        <v>43132</v>
      </c>
    </row>
    <row r="83" spans="1:16" s="9" customFormat="1" ht="30" x14ac:dyDescent="0.2">
      <c r="A83" s="18" t="s">
        <v>90</v>
      </c>
      <c r="B83" s="19" t="s">
        <v>112</v>
      </c>
      <c r="C83" s="19" t="s">
        <v>91</v>
      </c>
      <c r="D83" s="18" t="s">
        <v>92</v>
      </c>
      <c r="E83" s="20">
        <v>119590706</v>
      </c>
      <c r="F83" s="26">
        <v>20777.535599999999</v>
      </c>
      <c r="G83" s="24">
        <v>0</v>
      </c>
      <c r="H83" s="27">
        <f t="shared" ref="H83:H86" si="12">F83+G83</f>
        <v>20777.535599999999</v>
      </c>
      <c r="I83" s="21">
        <v>0.9</v>
      </c>
      <c r="J83" s="27">
        <v>2962.9654222222221</v>
      </c>
      <c r="K83" s="22">
        <f t="shared" ref="K83:K88" si="13">F83*(1-I83)+G83-J83</f>
        <v>-885.21186222222241</v>
      </c>
      <c r="L83" s="27">
        <v>0</v>
      </c>
      <c r="M83" s="25">
        <f t="shared" ref="M83:M88" si="14">IF(L83=0,0,L83-(F83*I83))</f>
        <v>0</v>
      </c>
      <c r="N83" s="17"/>
      <c r="O83" s="9" t="s">
        <v>93</v>
      </c>
    </row>
    <row r="84" spans="1:16" s="9" customFormat="1" ht="30" x14ac:dyDescent="0.2">
      <c r="A84" s="18" t="s">
        <v>94</v>
      </c>
      <c r="B84" s="12" t="s">
        <v>95</v>
      </c>
      <c r="C84" s="19" t="s">
        <v>91</v>
      </c>
      <c r="D84" s="18" t="s">
        <v>92</v>
      </c>
      <c r="E84" s="20">
        <v>1634782</v>
      </c>
      <c r="F84" s="26">
        <v>1162.8992370000001</v>
      </c>
      <c r="G84" s="24">
        <v>0</v>
      </c>
      <c r="H84" s="27">
        <f t="shared" si="12"/>
        <v>1162.8992370000001</v>
      </c>
      <c r="I84" s="21">
        <v>0.5</v>
      </c>
      <c r="J84" s="27">
        <v>0</v>
      </c>
      <c r="K84" s="22">
        <f t="shared" si="13"/>
        <v>581.44961850000004</v>
      </c>
      <c r="L84" s="27">
        <v>2222.2182622222226</v>
      </c>
      <c r="M84" s="25">
        <f t="shared" si="14"/>
        <v>1640.7686437222226</v>
      </c>
      <c r="N84" s="17"/>
    </row>
    <row r="85" spans="1:16" s="7" customFormat="1" x14ac:dyDescent="0.2">
      <c r="A85" s="11" t="s">
        <v>96</v>
      </c>
      <c r="B85" s="12"/>
      <c r="C85" s="12" t="e">
        <v>#N/A</v>
      </c>
      <c r="D85" s="11" t="e">
        <v>#N/A</v>
      </c>
      <c r="E85" s="13">
        <v>0</v>
      </c>
      <c r="F85" s="24">
        <v>0</v>
      </c>
      <c r="G85" s="24">
        <v>0</v>
      </c>
      <c r="H85" s="25">
        <f t="shared" si="12"/>
        <v>0</v>
      </c>
      <c r="I85" s="14">
        <v>0.5</v>
      </c>
      <c r="J85" s="25">
        <v>0</v>
      </c>
      <c r="K85" s="22">
        <f t="shared" si="13"/>
        <v>0</v>
      </c>
      <c r="L85" s="25">
        <v>2222.2222222222222</v>
      </c>
      <c r="M85" s="25">
        <f t="shared" si="14"/>
        <v>2222.2222222222222</v>
      </c>
      <c r="N85" s="10"/>
      <c r="O85" s="7" t="s">
        <v>97</v>
      </c>
    </row>
    <row r="86" spans="1:16" s="7" customFormat="1" x14ac:dyDescent="0.2">
      <c r="A86" s="11" t="s">
        <v>98</v>
      </c>
      <c r="B86" s="12" t="e">
        <v>#N/A</v>
      </c>
      <c r="C86" s="12" t="e">
        <v>#N/A</v>
      </c>
      <c r="D86" s="11" t="e">
        <v>#N/A</v>
      </c>
      <c r="E86" s="13">
        <v>0</v>
      </c>
      <c r="F86" s="24">
        <v>0</v>
      </c>
      <c r="G86" s="24">
        <v>0</v>
      </c>
      <c r="H86" s="25">
        <f t="shared" si="12"/>
        <v>0</v>
      </c>
      <c r="I86" s="14"/>
      <c r="J86" s="25">
        <v>0</v>
      </c>
      <c r="K86" s="22">
        <f t="shared" si="13"/>
        <v>0</v>
      </c>
      <c r="L86" s="25">
        <v>1011.1111111111111</v>
      </c>
      <c r="M86" s="25">
        <f t="shared" si="14"/>
        <v>1011.1111111111111</v>
      </c>
      <c r="N86" s="10"/>
      <c r="O86" s="7" t="s">
        <v>97</v>
      </c>
    </row>
    <row r="87" spans="1:16" s="7" customFormat="1" x14ac:dyDescent="0.2">
      <c r="A87" s="11" t="s">
        <v>100</v>
      </c>
      <c r="B87" s="19" t="s">
        <v>112</v>
      </c>
      <c r="C87" s="12" t="s">
        <v>99</v>
      </c>
      <c r="D87" s="11" t="s">
        <v>92</v>
      </c>
      <c r="E87" s="13">
        <v>355243</v>
      </c>
      <c r="F87" s="24">
        <v>235.9632136257778</v>
      </c>
      <c r="G87" s="24"/>
      <c r="H87" s="25">
        <f t="shared" ref="H87:H88" si="15">F87+G87</f>
        <v>235.9632136257778</v>
      </c>
      <c r="I87" s="14">
        <v>0</v>
      </c>
      <c r="J87" s="25">
        <v>9876.5432000000001</v>
      </c>
      <c r="K87" s="22">
        <f t="shared" si="13"/>
        <v>-9640.5799863742232</v>
      </c>
      <c r="L87" s="25">
        <v>0</v>
      </c>
      <c r="M87" s="25">
        <f t="shared" si="14"/>
        <v>0</v>
      </c>
      <c r="N87" s="10"/>
    </row>
    <row r="88" spans="1:16" s="7" customFormat="1" x14ac:dyDescent="0.2">
      <c r="A88" s="11" t="s">
        <v>101</v>
      </c>
      <c r="B88" s="12" t="e">
        <v>#N/A</v>
      </c>
      <c r="C88" s="12" t="s">
        <v>99</v>
      </c>
      <c r="D88" s="11" t="e">
        <v>#N/A</v>
      </c>
      <c r="E88" s="13">
        <v>0</v>
      </c>
      <c r="F88" s="24">
        <v>0</v>
      </c>
      <c r="G88" s="24"/>
      <c r="H88" s="25">
        <f t="shared" si="15"/>
        <v>0</v>
      </c>
      <c r="I88" s="14">
        <v>0</v>
      </c>
      <c r="J88" s="25">
        <v>148.14813333333333</v>
      </c>
      <c r="K88" s="22">
        <f t="shared" si="13"/>
        <v>-148.14813333333333</v>
      </c>
      <c r="L88" s="25">
        <v>0</v>
      </c>
      <c r="M88" s="25">
        <f t="shared" si="14"/>
        <v>0</v>
      </c>
      <c r="N88" s="10"/>
      <c r="O88" s="7" t="s">
        <v>102</v>
      </c>
    </row>
    <row r="89" spans="1:16" x14ac:dyDescent="0.2">
      <c r="A89" s="34"/>
      <c r="B89" s="10"/>
      <c r="C89" s="10"/>
      <c r="D89" s="34"/>
      <c r="E89" s="10"/>
      <c r="F89" s="16"/>
      <c r="G89" s="16"/>
      <c r="H89" s="16"/>
      <c r="I89" s="41"/>
      <c r="J89" s="16"/>
      <c r="K89" s="16"/>
      <c r="L89" s="35"/>
      <c r="M89" s="16"/>
      <c r="N89" s="10"/>
    </row>
  </sheetData>
  <autoFilter ref="A4:M9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2018-05-31T10:09:19Z</dcterms:created>
  <dcterms:modified xsi:type="dcterms:W3CDTF">2018-05-31T22:37:05Z</dcterms:modified>
</cp:coreProperties>
</file>