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THAMNGUYEN/Dropbox/analytics/2018 Performance vs Target/BU report/Kids BU/"/>
    </mc:Choice>
  </mc:AlternateContent>
  <bookViews>
    <workbookView xWindow="640" yWindow="1180" windowWidth="28160" windowHeight="15620" tabRatio="500"/>
  </bookViews>
  <sheets>
    <sheet name="Sheet1" sheetId="1" r:id="rId1"/>
  </sheets>
  <definedNames>
    <definedName name="_xlnm._FilterDatabase" localSheetId="0" hidden="1">Sheet1!$A$4:$M$56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4" i="1" l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</calcChain>
</file>

<file path=xl/sharedStrings.xml><?xml version="1.0" encoding="utf-8"?>
<sst xmlns="http://schemas.openxmlformats.org/spreadsheetml/2006/main" count="220" uniqueCount="92">
  <si>
    <t>Album</t>
  </si>
  <si>
    <t>Type of contract</t>
  </si>
  <si>
    <t>Type of content</t>
  </si>
  <si>
    <t>Total revenue</t>
  </si>
  <si>
    <t>Ratio for partner</t>
  </si>
  <si>
    <t>Investment</t>
  </si>
  <si>
    <t>Proffit(+)/loss(-)</t>
  </si>
  <si>
    <t>Advance/MG</t>
  </si>
  <si>
    <t>Phải trả thêm(-)/Còn trừ(+)</t>
  </si>
  <si>
    <t>Note</t>
  </si>
  <si>
    <t>Date of publish</t>
  </si>
  <si>
    <t>Type of BU</t>
  </si>
  <si>
    <t>Time of updating of data</t>
  </si>
  <si>
    <t>04/2014/HDHT-Pops-NS Nguyễn Văn Chung (Những điều con yêu)</t>
  </si>
  <si>
    <t>1341/2016/HDSXCT-Pops-Bé Trúc Tiên</t>
  </si>
  <si>
    <t>142/2015/HDHT-Pops-Don Nguyễn (Liên khúc xuân)</t>
  </si>
  <si>
    <t>2334/2017/HDHT-Hồng Ân(Hoạt hình)</t>
  </si>
  <si>
    <t>2416/2017/HDSXCT-Pops-Don Nguyễn</t>
  </si>
  <si>
    <t>544/2014/HDHT-Pops-Nhật Lan Vy (Mừng tuổi mẹ)</t>
  </si>
  <si>
    <t>544/2014/HDHT-Pops-Nhật Lan Vy (Tuyển chọn)</t>
  </si>
  <si>
    <t>OPPSV-TH-Chị Hai Bé Xíu</t>
  </si>
  <si>
    <t>OPPSV-TH-Gối ôm kể chuyện</t>
  </si>
  <si>
    <t>Pops Kids App</t>
  </si>
  <si>
    <t>Pops Kids-123 Dance</t>
  </si>
  <si>
    <t>Pops Kids-Đất Sét Biến Hình</t>
  </si>
  <si>
    <t>Pops Kids-Gối ôm kể chuyện</t>
  </si>
  <si>
    <t>Pops Kids-Highlight Clip</t>
  </si>
  <si>
    <t>Pops Kids-Mầm Chồi Lá</t>
  </si>
  <si>
    <t>Pops Kids-Mẹ Ơi Tại Sao</t>
  </si>
  <si>
    <t>Mẹ ơi tại sao</t>
  </si>
  <si>
    <t>Pops Kids-Món quà bí ẩn</t>
  </si>
  <si>
    <t>Pops Kids-Sắc màu bong bóng</t>
  </si>
  <si>
    <t>Pops Kids-Siêu nhân bút chì</t>
  </si>
  <si>
    <t>Pops Kids-Turner</t>
  </si>
  <si>
    <t>Pops Up-Hí Hoáy</t>
  </si>
  <si>
    <t>Pops Up-Mẹ ơi tại sao</t>
  </si>
  <si>
    <t>Pops Up-Nơi Con Tỏa Sáng</t>
  </si>
  <si>
    <t>Pops Viral</t>
  </si>
  <si>
    <t>Pops-Bếp Nhí</t>
  </si>
  <si>
    <t>Pops-Chị Hai Bé Xíu</t>
  </si>
  <si>
    <t>Pops-Collab-TH</t>
  </si>
  <si>
    <t>Pops-Collab-VN</t>
  </si>
  <si>
    <t>Pops-Công Chúa Nhí</t>
  </si>
  <si>
    <t>Pops-Corus-VN</t>
  </si>
  <si>
    <t>Pops-Doraemon</t>
  </si>
  <si>
    <t>Pops-Fancy Dance</t>
  </si>
  <si>
    <t>Pops-GoGo-Pokemon-SS14</t>
  </si>
  <si>
    <t>Pops-GoGo-Pokemon-SS20</t>
  </si>
  <si>
    <t>Pops-Karaoke Kids</t>
  </si>
  <si>
    <t>Pops-Toei Animation-One Piece</t>
  </si>
  <si>
    <t>Pops-UUUM-VN</t>
  </si>
  <si>
    <t>Pops-Zeptolab UK-Om Nom Stories</t>
  </si>
  <si>
    <t>VN-TH Localization</t>
  </si>
  <si>
    <t>Pops-English Club-Art Land</t>
  </si>
  <si>
    <t>Pops-Looi</t>
  </si>
  <si>
    <t>Pops Kids Lesson</t>
  </si>
  <si>
    <t>Pops-English Club-Crafty Hands (1st)</t>
  </si>
  <si>
    <t>Pops-English With Taichi</t>
  </si>
  <si>
    <t>Pops-GoGo-Pokemon-SS15</t>
  </si>
  <si>
    <t>Pops-BoBoiBoy-Monsta</t>
  </si>
  <si>
    <t>Pops-D-Rights-Beyblade Burst</t>
  </si>
  <si>
    <t>Pops-English Club-Word Party</t>
  </si>
  <si>
    <t>Pops-English Club-Word To Grow</t>
  </si>
  <si>
    <t>Exclusive</t>
  </si>
  <si>
    <t>BU Music</t>
  </si>
  <si>
    <t>Rev. from YouTube channel</t>
  </si>
  <si>
    <t>Kids</t>
  </si>
  <si>
    <t>Co-production</t>
  </si>
  <si>
    <t>Localization (Chị Hai Bé Xíu-TH)</t>
  </si>
  <si>
    <t>Localization (Gối ôm kể chuyện-TH)</t>
  </si>
  <si>
    <t>Pops-production</t>
  </si>
  <si>
    <t>Localization (Turner)</t>
  </si>
  <si>
    <t>Localization (Collab)</t>
  </si>
  <si>
    <t>Localization (Kids Fancy)</t>
  </si>
  <si>
    <t>Localization (Corus)</t>
  </si>
  <si>
    <t>Localization (Doraemon)</t>
  </si>
  <si>
    <t>Localization (Pokemon)</t>
  </si>
  <si>
    <t>Localization (Toei Animation)</t>
  </si>
  <si>
    <t>Localization (UUUM)</t>
  </si>
  <si>
    <t>Localization (Zeptolab UK)</t>
  </si>
  <si>
    <t>Localization (VN-TH)</t>
  </si>
  <si>
    <t>Localization (English Club)</t>
  </si>
  <si>
    <t>Localization (Looi)</t>
  </si>
  <si>
    <t>Localization (Boboiboy)</t>
  </si>
  <si>
    <t>Localization (D-Rights)</t>
  </si>
  <si>
    <t>Sponsor</t>
  </si>
  <si>
    <t>BU Kids</t>
  </si>
  <si>
    <t>Pops</t>
  </si>
  <si>
    <t>As of Mar 2018</t>
  </si>
  <si>
    <t>As of Apr 2018</t>
  </si>
  <si>
    <t>View</t>
  </si>
  <si>
    <t>Acquisition tracking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</si>
</sst>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₫&quot;* #,##0.00_-;\-&quot;₫&quot;* #,##0.00_-;_-&quot;₫&quot;* &quot;-&quot;??_-;_-@_-"/>
    <numFmt numFmtId="43" formatCode="_-* #,##0.00_-;\-* #,##0.00_-;_-* &quot;-&quot;??_-;_-@_-"/>
    <numFmt numFmtId="165" formatCode="_-[$$-409]* #,##0_ ;_-[$$-409]* \-#,##0\ ;_-[$$-409]* &quot;-&quot;??_ ;_-@_ "/>
    <numFmt numFmtId="166" formatCode="_-* #,##0_-;\-* #,##0_-;_-* &quot;-&quot;??_-;_-@_-"/>
    <numFmt numFmtId="167" formatCode="_-[$$-409]* #,##0.00_ ;_-[$$-409]* \-#,##0.00\ ;_-[$$-409]* &quot;-&quot;??_ ;_-@_ "/>
    <numFmt numFmtId="168" formatCode="mm/yy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i/>
      <sz val="11"/>
      <name val="Calibri"/>
      <family val="2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8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Font="1"/>
    <xf numFmtId="9" fontId="0" fillId="0" borderId="0" xfId="3" applyFont="1"/>
    <xf numFmtId="165" fontId="0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0" fillId="0" borderId="0" xfId="0" applyFont="1" applyFill="1"/>
    <xf numFmtId="165" fontId="0" fillId="0" borderId="0" xfId="0" applyNumberFormat="1" applyFont="1" applyFill="1"/>
    <xf numFmtId="0" fontId="7" fillId="0" borderId="0" xfId="0" applyFont="1" applyFill="1"/>
    <xf numFmtId="0" fontId="0" fillId="0" borderId="0" xfId="0" applyFont="1" applyFill="1" applyBorder="1"/>
    <xf numFmtId="0" fontId="6" fillId="0" borderId="0" xfId="0" applyFont="1" applyFill="1" applyBorder="1" applyAlignment="1">
      <alignment vertical="top" wrapText="1"/>
    </xf>
    <xf numFmtId="0" fontId="6" fillId="0" borderId="0" xfId="0" applyFont="1" applyFill="1" applyBorder="1" applyAlignment="1">
      <alignment vertical="top"/>
    </xf>
    <xf numFmtId="166" fontId="6" fillId="0" borderId="0" xfId="1" applyNumberFormat="1" applyFont="1" applyFill="1" applyBorder="1" applyAlignment="1">
      <alignment vertical="top"/>
    </xf>
    <xf numFmtId="9" fontId="6" fillId="0" borderId="0" xfId="3" applyFont="1" applyFill="1" applyBorder="1" applyAlignment="1">
      <alignment vertical="top"/>
    </xf>
    <xf numFmtId="168" fontId="0" fillId="0" borderId="0" xfId="0" applyNumberFormat="1" applyFont="1" applyFill="1" applyBorder="1"/>
    <xf numFmtId="165" fontId="0" fillId="0" borderId="0" xfId="0" applyNumberFormat="1" applyFont="1" applyFill="1" applyBorder="1"/>
    <xf numFmtId="167" fontId="6" fillId="0" borderId="0" xfId="2" applyNumberFormat="1" applyFont="1" applyFill="1" applyBorder="1" applyAlignment="1">
      <alignment vertical="top"/>
    </xf>
    <xf numFmtId="165" fontId="2" fillId="2" borderId="1" xfId="0" applyNumberFormat="1" applyFont="1" applyFill="1" applyBorder="1" applyAlignment="1">
      <alignment horizontal="center" vertical="center" wrapText="1"/>
    </xf>
    <xf numFmtId="165" fontId="6" fillId="0" borderId="0" xfId="1" applyNumberFormat="1" applyFont="1" applyFill="1" applyBorder="1" applyAlignment="1">
      <alignment vertical="top"/>
    </xf>
    <xf numFmtId="165" fontId="6" fillId="0" borderId="0" xfId="2" applyNumberFormat="1" applyFont="1" applyFill="1" applyBorder="1" applyAlignment="1">
      <alignment vertical="top"/>
    </xf>
    <xf numFmtId="165" fontId="0" fillId="0" borderId="0" xfId="1" applyNumberFormat="1" applyFont="1"/>
    <xf numFmtId="0" fontId="5" fillId="0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65" fontId="2" fillId="2" borderId="4" xfId="0" applyNumberFormat="1" applyFont="1" applyFill="1" applyBorder="1" applyAlignment="1">
      <alignment horizontal="center" vertical="center" wrapText="1"/>
    </xf>
    <xf numFmtId="165" fontId="2" fillId="2" borderId="4" xfId="1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wrapText="1"/>
    </xf>
    <xf numFmtId="165" fontId="0" fillId="0" borderId="0" xfId="1" applyNumberFormat="1" applyFont="1" applyFill="1" applyBorder="1"/>
    <xf numFmtId="0" fontId="4" fillId="0" borderId="5" xfId="0" applyFont="1" applyFill="1" applyBorder="1" applyAlignment="1">
      <alignment horizontal="center" vertical="center" wrapText="1"/>
    </xf>
    <xf numFmtId="165" fontId="4" fillId="0" borderId="5" xfId="0" applyNumberFormat="1" applyFont="1" applyFill="1" applyBorder="1" applyAlignment="1">
      <alignment horizontal="center" vertical="center" wrapText="1"/>
    </xf>
    <xf numFmtId="165" fontId="4" fillId="0" borderId="5" xfId="1" applyNumberFormat="1" applyFont="1" applyFill="1" applyBorder="1" applyAlignment="1">
      <alignment horizontal="center" vertical="center" wrapText="1"/>
    </xf>
    <xf numFmtId="9" fontId="2" fillId="2" borderId="4" xfId="3" applyFont="1" applyFill="1" applyBorder="1" applyAlignment="1">
      <alignment horizontal="center" vertical="center" wrapText="1"/>
    </xf>
    <xf numFmtId="9" fontId="4" fillId="0" borderId="5" xfId="3" applyFont="1" applyFill="1" applyBorder="1" applyAlignment="1">
      <alignment horizontal="center" vertical="center" wrapText="1"/>
    </xf>
    <xf numFmtId="9" fontId="0" fillId="0" borderId="0" xfId="3" applyFont="1" applyFill="1" applyBorder="1"/>
    <xf numFmtId="0" fontId="8" fillId="0" borderId="0" xfId="0" applyFont="1" applyAlignment="1">
      <alignment wrapText="1"/>
    </xf>
    <xf numFmtId="167" fontId="0" fillId="0" borderId="0" xfId="0" applyNumberFormat="1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D12" sqref="D12"/>
    </sheetView>
  </sheetViews>
  <sheetFormatPr baseColWidth="10" defaultColWidth="8.83203125" defaultRowHeight="16" x14ac:dyDescent="0.2"/>
  <cols>
    <col min="1" max="1" width="38.5" style="1" customWidth="1"/>
    <col min="2" max="3" width="19.1640625" style="2" customWidth="1"/>
    <col min="4" max="4" width="14.83203125" style="1" customWidth="1"/>
    <col min="5" max="5" width="22.1640625" style="2" customWidth="1"/>
    <col min="6" max="6" width="25.33203125" style="4" customWidth="1"/>
    <col min="7" max="7" width="17" style="4" bestFit="1" customWidth="1"/>
    <col min="8" max="8" width="18" style="4" bestFit="1" customWidth="1"/>
    <col min="9" max="9" width="9.33203125" style="3" customWidth="1"/>
    <col min="10" max="10" width="19.6640625" style="4" bestFit="1" customWidth="1"/>
    <col min="11" max="11" width="20.33203125" style="4" bestFit="1" customWidth="1"/>
    <col min="12" max="12" width="17.83203125" style="21" bestFit="1" customWidth="1"/>
    <col min="13" max="13" width="17.6640625" style="4" customWidth="1"/>
    <col min="14" max="14" width="19.1640625" style="2" bestFit="1" customWidth="1"/>
    <col min="15" max="15" width="10.5" style="2" customWidth="1"/>
    <col min="16" max="16" width="13.6640625" style="2" customWidth="1"/>
    <col min="17" max="16384" width="8.83203125" style="2"/>
  </cols>
  <sheetData>
    <row r="1" spans="1:16" x14ac:dyDescent="0.2">
      <c r="G1" s="4">
        <v>0</v>
      </c>
      <c r="L1" s="4"/>
    </row>
    <row r="2" spans="1:16" ht="24" x14ac:dyDescent="0.3">
      <c r="A2" s="35" t="s">
        <v>91</v>
      </c>
      <c r="L2" s="4"/>
    </row>
    <row r="3" spans="1:16" ht="17" thickBot="1" x14ac:dyDescent="0.25">
      <c r="L3" s="4"/>
    </row>
    <row r="4" spans="1:16" ht="30" x14ac:dyDescent="0.2">
      <c r="A4" s="23" t="s">
        <v>0</v>
      </c>
      <c r="B4" s="24" t="s">
        <v>11</v>
      </c>
      <c r="C4" s="24" t="s">
        <v>1</v>
      </c>
      <c r="D4" s="24" t="s">
        <v>2</v>
      </c>
      <c r="E4" s="24" t="s">
        <v>90</v>
      </c>
      <c r="F4" s="25" t="s">
        <v>65</v>
      </c>
      <c r="G4" s="25" t="s">
        <v>85</v>
      </c>
      <c r="H4" s="25" t="s">
        <v>3</v>
      </c>
      <c r="I4" s="32" t="s">
        <v>4</v>
      </c>
      <c r="J4" s="25" t="s">
        <v>5</v>
      </c>
      <c r="K4" s="25" t="s">
        <v>6</v>
      </c>
      <c r="L4" s="26" t="s">
        <v>7</v>
      </c>
      <c r="M4" s="18" t="s">
        <v>8</v>
      </c>
      <c r="N4" s="5" t="s">
        <v>10</v>
      </c>
      <c r="O4" s="6" t="s">
        <v>9</v>
      </c>
    </row>
    <row r="5" spans="1:16" s="7" customFormat="1" ht="22" customHeight="1" x14ac:dyDescent="0.2">
      <c r="A5" s="29" t="s">
        <v>12</v>
      </c>
      <c r="B5" s="29"/>
      <c r="C5" s="29"/>
      <c r="D5" s="29"/>
      <c r="E5" s="29" t="s">
        <v>88</v>
      </c>
      <c r="F5" s="30" t="s">
        <v>88</v>
      </c>
      <c r="G5" s="30" t="s">
        <v>88</v>
      </c>
      <c r="H5" s="30"/>
      <c r="I5" s="33"/>
      <c r="J5" s="30" t="s">
        <v>89</v>
      </c>
      <c r="K5" s="30"/>
      <c r="L5" s="31" t="s">
        <v>89</v>
      </c>
      <c r="M5" s="30"/>
      <c r="N5" s="29"/>
      <c r="O5" s="22"/>
    </row>
    <row r="6" spans="1:16" s="7" customFormat="1" ht="30" x14ac:dyDescent="0.2">
      <c r="A6" s="11" t="s">
        <v>13</v>
      </c>
      <c r="B6" s="12" t="s">
        <v>86</v>
      </c>
      <c r="C6" s="12" t="s">
        <v>63</v>
      </c>
      <c r="D6" s="11" t="s">
        <v>66</v>
      </c>
      <c r="E6" s="13">
        <v>4552806</v>
      </c>
      <c r="F6" s="19">
        <v>875.61034800000004</v>
      </c>
      <c r="G6" s="19">
        <v>0</v>
      </c>
      <c r="H6" s="20">
        <f>F6+G6</f>
        <v>875.61034800000004</v>
      </c>
      <c r="I6" s="14">
        <v>0.5</v>
      </c>
      <c r="J6" s="20">
        <v>0</v>
      </c>
      <c r="K6" s="17">
        <f>F6*(1-I6)+G6-J6</f>
        <v>437.80517400000002</v>
      </c>
      <c r="L6" s="20">
        <v>1111.1111111111111</v>
      </c>
      <c r="M6" s="20">
        <f>IF(L6=0,0,L6-(F6*I6))</f>
        <v>673.30593711111101</v>
      </c>
      <c r="N6" s="15">
        <v>42248</v>
      </c>
      <c r="P6" s="8"/>
    </row>
    <row r="7" spans="1:16" s="9" customFormat="1" x14ac:dyDescent="0.2">
      <c r="A7" s="11" t="s">
        <v>14</v>
      </c>
      <c r="B7" s="12" t="s">
        <v>86</v>
      </c>
      <c r="C7" s="12" t="s">
        <v>67</v>
      </c>
      <c r="D7" s="11" t="s">
        <v>66</v>
      </c>
      <c r="E7" s="13">
        <v>3165974</v>
      </c>
      <c r="F7" s="19">
        <v>634.41068500000006</v>
      </c>
      <c r="G7" s="19">
        <v>0</v>
      </c>
      <c r="H7" s="20">
        <f t="shared" ref="H7:H8" si="0">F7+G7</f>
        <v>634.41068500000006</v>
      </c>
      <c r="I7" s="14">
        <v>0.5</v>
      </c>
      <c r="J7" s="20">
        <v>3456.7900444444444</v>
      </c>
      <c r="K7" s="17">
        <f t="shared" ref="K7:K8" si="1">F7*(1-I7)+G7-J7</f>
        <v>-3139.5847019444445</v>
      </c>
      <c r="L7" s="20">
        <v>0</v>
      </c>
      <c r="M7" s="20">
        <f t="shared" ref="M7:M8" si="2">IF(L7=0,0,L7-(F7*I7))</f>
        <v>0</v>
      </c>
      <c r="N7" s="15">
        <v>42644</v>
      </c>
      <c r="O7" s="7"/>
      <c r="P7" s="8"/>
    </row>
    <row r="8" spans="1:16" s="9" customFormat="1" ht="30" x14ac:dyDescent="0.2">
      <c r="A8" s="11" t="s">
        <v>15</v>
      </c>
      <c r="B8" s="12" t="s">
        <v>64</v>
      </c>
      <c r="C8" s="12" t="s">
        <v>63</v>
      </c>
      <c r="D8" s="11" t="s">
        <v>66</v>
      </c>
      <c r="E8" s="13">
        <v>620875</v>
      </c>
      <c r="F8" s="19">
        <v>115.96069300000001</v>
      </c>
      <c r="G8" s="19">
        <v>0</v>
      </c>
      <c r="H8" s="20">
        <f t="shared" si="0"/>
        <v>115.96069300000001</v>
      </c>
      <c r="I8" s="14">
        <v>0.5</v>
      </c>
      <c r="J8" s="20">
        <v>0</v>
      </c>
      <c r="K8" s="17">
        <f t="shared" si="1"/>
        <v>57.980346500000003</v>
      </c>
      <c r="L8" s="20">
        <v>666.66666666666663</v>
      </c>
      <c r="M8" s="20">
        <f t="shared" si="2"/>
        <v>608.68632016666663</v>
      </c>
      <c r="N8" s="15">
        <v>42005</v>
      </c>
      <c r="O8" s="7"/>
      <c r="P8" s="8"/>
    </row>
    <row r="9" spans="1:16" s="7" customFormat="1" x14ac:dyDescent="0.2">
      <c r="A9" s="11" t="s">
        <v>16</v>
      </c>
      <c r="B9" s="12" t="s">
        <v>64</v>
      </c>
      <c r="C9" s="12" t="s">
        <v>63</v>
      </c>
      <c r="D9" s="11" t="s">
        <v>66</v>
      </c>
      <c r="E9" s="13">
        <v>512757</v>
      </c>
      <c r="F9" s="19">
        <v>80.074955000000003</v>
      </c>
      <c r="G9" s="19">
        <v>0</v>
      </c>
      <c r="H9" s="20">
        <f t="shared" ref="H9:H12" si="3">F9+G9</f>
        <v>80.074955000000003</v>
      </c>
      <c r="I9" s="14">
        <v>0.6</v>
      </c>
      <c r="J9" s="20">
        <v>0</v>
      </c>
      <c r="K9" s="17">
        <f t="shared" ref="K9:K12" si="4">F9*(1-I9)+G9-J9</f>
        <v>32.029982000000004</v>
      </c>
      <c r="L9" s="20">
        <v>0</v>
      </c>
      <c r="M9" s="20">
        <f t="shared" ref="M9:M12" si="5">IF(L9=0,0,L9-(F9*I9))</f>
        <v>0</v>
      </c>
      <c r="N9" s="15">
        <v>42917</v>
      </c>
      <c r="P9" s="8"/>
    </row>
    <row r="10" spans="1:16" s="7" customFormat="1" x14ac:dyDescent="0.2">
      <c r="A10" s="11" t="s">
        <v>17</v>
      </c>
      <c r="B10" s="12" t="s">
        <v>64</v>
      </c>
      <c r="C10" s="12" t="s">
        <v>67</v>
      </c>
      <c r="D10" s="11" t="s">
        <v>66</v>
      </c>
      <c r="E10" s="13">
        <v>9069243</v>
      </c>
      <c r="F10" s="19">
        <v>2417.435469</v>
      </c>
      <c r="G10" s="19">
        <v>0</v>
      </c>
      <c r="H10" s="20">
        <f t="shared" si="3"/>
        <v>2417.435469</v>
      </c>
      <c r="I10" s="14">
        <v>0.5</v>
      </c>
      <c r="J10" s="20">
        <v>987.65431111111116</v>
      </c>
      <c r="K10" s="17">
        <f t="shared" si="4"/>
        <v>221.06342338888885</v>
      </c>
      <c r="L10" s="20">
        <v>0</v>
      </c>
      <c r="M10" s="20">
        <f t="shared" si="5"/>
        <v>0</v>
      </c>
      <c r="N10" s="15">
        <v>42964</v>
      </c>
      <c r="P10" s="8"/>
    </row>
    <row r="11" spans="1:16" s="7" customFormat="1" ht="30" x14ac:dyDescent="0.2">
      <c r="A11" s="11" t="s">
        <v>18</v>
      </c>
      <c r="B11" s="12" t="s">
        <v>86</v>
      </c>
      <c r="C11" s="12" t="s">
        <v>63</v>
      </c>
      <c r="D11" s="11" t="s">
        <v>66</v>
      </c>
      <c r="E11" s="13">
        <v>19081</v>
      </c>
      <c r="F11" s="19">
        <v>3.705279</v>
      </c>
      <c r="G11" s="19">
        <v>0</v>
      </c>
      <c r="H11" s="20">
        <f t="shared" si="3"/>
        <v>3.705279</v>
      </c>
      <c r="I11" s="14">
        <v>0.5</v>
      </c>
      <c r="J11" s="20">
        <v>0</v>
      </c>
      <c r="K11" s="17">
        <f t="shared" si="4"/>
        <v>1.8526395</v>
      </c>
      <c r="L11" s="20">
        <v>3111.1111111111113</v>
      </c>
      <c r="M11" s="20">
        <f t="shared" si="5"/>
        <v>3109.2584716111114</v>
      </c>
      <c r="N11" s="15">
        <v>43025</v>
      </c>
      <c r="P11" s="8"/>
    </row>
    <row r="12" spans="1:16" s="7" customFormat="1" x14ac:dyDescent="0.2">
      <c r="A12" s="11" t="s">
        <v>19</v>
      </c>
      <c r="B12" s="12" t="s">
        <v>86</v>
      </c>
      <c r="C12" s="12" t="s">
        <v>63</v>
      </c>
      <c r="D12" s="11" t="s">
        <v>66</v>
      </c>
      <c r="E12" s="13">
        <v>29621</v>
      </c>
      <c r="F12" s="19">
        <v>3.6886870000000003</v>
      </c>
      <c r="G12" s="19">
        <v>0</v>
      </c>
      <c r="H12" s="20">
        <f t="shared" si="3"/>
        <v>3.6886870000000003</v>
      </c>
      <c r="I12" s="14">
        <v>0.5</v>
      </c>
      <c r="J12" s="20">
        <v>0</v>
      </c>
      <c r="K12" s="17">
        <f t="shared" si="4"/>
        <v>1.8443435000000001</v>
      </c>
      <c r="L12" s="20">
        <v>0</v>
      </c>
      <c r="M12" s="20">
        <f t="shared" si="5"/>
        <v>0</v>
      </c>
      <c r="N12" s="15">
        <v>43099</v>
      </c>
    </row>
    <row r="13" spans="1:16" s="7" customFormat="1" x14ac:dyDescent="0.2">
      <c r="A13" s="11" t="s">
        <v>20</v>
      </c>
      <c r="B13" s="12" t="s">
        <v>87</v>
      </c>
      <c r="C13" s="12" t="s">
        <v>68</v>
      </c>
      <c r="D13" s="11" t="s">
        <v>66</v>
      </c>
      <c r="E13" s="13">
        <v>550508</v>
      </c>
      <c r="F13" s="19">
        <v>57.908301000000002</v>
      </c>
      <c r="G13" s="19">
        <v>0</v>
      </c>
      <c r="H13" s="20">
        <f t="shared" ref="H13:H33" si="6">F13+G13</f>
        <v>57.908301000000002</v>
      </c>
      <c r="I13" s="14">
        <v>0</v>
      </c>
      <c r="J13" s="20">
        <v>0</v>
      </c>
      <c r="K13" s="17">
        <f t="shared" ref="K13:K33" si="7">F13*(1-I13)+G13-J13</f>
        <v>57.908301000000002</v>
      </c>
      <c r="L13" s="20">
        <v>0</v>
      </c>
      <c r="M13" s="20">
        <f t="shared" ref="M13:M33" si="8">IF(L13=0,0,L13-(F13*I13))</f>
        <v>0</v>
      </c>
      <c r="N13" s="15">
        <v>42811</v>
      </c>
      <c r="P13" s="8"/>
    </row>
    <row r="14" spans="1:16" s="7" customFormat="1" x14ac:dyDescent="0.2">
      <c r="A14" s="11" t="s">
        <v>21</v>
      </c>
      <c r="B14" s="12" t="s">
        <v>87</v>
      </c>
      <c r="C14" s="12" t="s">
        <v>69</v>
      </c>
      <c r="D14" s="11" t="s">
        <v>66</v>
      </c>
      <c r="E14" s="13">
        <v>54557</v>
      </c>
      <c r="F14" s="19">
        <v>7.9845860000000002</v>
      </c>
      <c r="G14" s="19">
        <v>0</v>
      </c>
      <c r="H14" s="20">
        <f t="shared" si="6"/>
        <v>7.9845860000000002</v>
      </c>
      <c r="I14" s="14">
        <v>0</v>
      </c>
      <c r="J14" s="20">
        <v>0</v>
      </c>
      <c r="K14" s="17">
        <f t="shared" si="7"/>
        <v>7.9845860000000002</v>
      </c>
      <c r="L14" s="20">
        <v>0</v>
      </c>
      <c r="M14" s="20">
        <f t="shared" si="8"/>
        <v>0</v>
      </c>
      <c r="N14" s="15">
        <v>42811</v>
      </c>
      <c r="P14" s="8"/>
    </row>
    <row r="15" spans="1:16" s="7" customFormat="1" x14ac:dyDescent="0.2">
      <c r="A15" s="11" t="s">
        <v>22</v>
      </c>
      <c r="B15" s="12" t="s">
        <v>87</v>
      </c>
      <c r="C15" s="12" t="s">
        <v>70</v>
      </c>
      <c r="D15" s="11" t="s">
        <v>66</v>
      </c>
      <c r="E15" s="13">
        <v>41508961</v>
      </c>
      <c r="F15" s="19">
        <v>288.00792899999999</v>
      </c>
      <c r="G15" s="19">
        <v>0</v>
      </c>
      <c r="H15" s="20">
        <f t="shared" si="6"/>
        <v>288.00792899999999</v>
      </c>
      <c r="I15" s="14">
        <v>0</v>
      </c>
      <c r="J15" s="20">
        <v>2563.5877333333333</v>
      </c>
      <c r="K15" s="17">
        <f t="shared" si="7"/>
        <v>-2275.5798043333334</v>
      </c>
      <c r="L15" s="20">
        <v>0</v>
      </c>
      <c r="M15" s="20">
        <f t="shared" si="8"/>
        <v>0</v>
      </c>
      <c r="N15" s="15">
        <v>42705</v>
      </c>
      <c r="P15" s="8"/>
    </row>
    <row r="16" spans="1:16" s="7" customFormat="1" x14ac:dyDescent="0.2">
      <c r="A16" s="11" t="s">
        <v>23</v>
      </c>
      <c r="B16" s="12" t="s">
        <v>87</v>
      </c>
      <c r="C16" s="12" t="s">
        <v>70</v>
      </c>
      <c r="D16" s="11" t="s">
        <v>66</v>
      </c>
      <c r="E16" s="13">
        <v>413916</v>
      </c>
      <c r="F16" s="19">
        <v>125.508928</v>
      </c>
      <c r="G16" s="19">
        <v>0</v>
      </c>
      <c r="H16" s="20">
        <f t="shared" si="6"/>
        <v>125.508928</v>
      </c>
      <c r="I16" s="14">
        <v>0</v>
      </c>
      <c r="J16" s="20">
        <v>4242.0731999999998</v>
      </c>
      <c r="K16" s="17">
        <f t="shared" si="7"/>
        <v>-4116.5642719999996</v>
      </c>
      <c r="L16" s="20">
        <v>0</v>
      </c>
      <c r="M16" s="20">
        <f t="shared" si="8"/>
        <v>0</v>
      </c>
      <c r="N16" s="15">
        <v>42705</v>
      </c>
      <c r="P16" s="8"/>
    </row>
    <row r="17" spans="1:16" s="7" customFormat="1" x14ac:dyDescent="0.2">
      <c r="A17" s="11" t="s">
        <v>24</v>
      </c>
      <c r="B17" s="12" t="s">
        <v>87</v>
      </c>
      <c r="C17" s="12" t="s">
        <v>70</v>
      </c>
      <c r="D17" s="11" t="s">
        <v>66</v>
      </c>
      <c r="E17" s="13">
        <v>1368263</v>
      </c>
      <c r="F17" s="19">
        <v>257.68394799999999</v>
      </c>
      <c r="G17" s="19">
        <v>0</v>
      </c>
      <c r="H17" s="20">
        <f t="shared" si="6"/>
        <v>257.68394799999999</v>
      </c>
      <c r="I17" s="14">
        <v>0</v>
      </c>
      <c r="J17" s="20">
        <v>1076.4543111111111</v>
      </c>
      <c r="K17" s="17">
        <f t="shared" si="7"/>
        <v>-818.77036311111112</v>
      </c>
      <c r="L17" s="20">
        <v>0</v>
      </c>
      <c r="M17" s="20">
        <f t="shared" si="8"/>
        <v>0</v>
      </c>
      <c r="N17" s="15">
        <v>42278</v>
      </c>
      <c r="P17" s="8"/>
    </row>
    <row r="18" spans="1:16" s="7" customFormat="1" x14ac:dyDescent="0.2">
      <c r="A18" s="11" t="s">
        <v>25</v>
      </c>
      <c r="B18" s="12" t="s">
        <v>87</v>
      </c>
      <c r="C18" s="12" t="s">
        <v>70</v>
      </c>
      <c r="D18" s="11" t="s">
        <v>66</v>
      </c>
      <c r="E18" s="13">
        <v>525291</v>
      </c>
      <c r="F18" s="19">
        <v>116.30461600000001</v>
      </c>
      <c r="G18" s="19">
        <v>0</v>
      </c>
      <c r="H18" s="20">
        <f t="shared" si="6"/>
        <v>116.30461600000001</v>
      </c>
      <c r="I18" s="14">
        <v>0</v>
      </c>
      <c r="J18" s="20">
        <v>59.263866666666665</v>
      </c>
      <c r="K18" s="17">
        <f t="shared" si="7"/>
        <v>57.040749333333345</v>
      </c>
      <c r="L18" s="20">
        <v>0</v>
      </c>
      <c r="M18" s="20">
        <f t="shared" si="8"/>
        <v>0</v>
      </c>
      <c r="N18" s="15">
        <v>42248</v>
      </c>
      <c r="P18" s="8"/>
    </row>
    <row r="19" spans="1:16" s="7" customFormat="1" x14ac:dyDescent="0.2">
      <c r="A19" s="11" t="s">
        <v>26</v>
      </c>
      <c r="B19" s="12" t="s">
        <v>87</v>
      </c>
      <c r="C19" s="12" t="s">
        <v>70</v>
      </c>
      <c r="D19" s="11" t="s">
        <v>66</v>
      </c>
      <c r="E19" s="13">
        <v>652984</v>
      </c>
      <c r="F19" s="19">
        <v>105.825293</v>
      </c>
      <c r="G19" s="19">
        <v>0</v>
      </c>
      <c r="H19" s="20">
        <f t="shared" si="6"/>
        <v>105.825293</v>
      </c>
      <c r="I19" s="14">
        <v>0</v>
      </c>
      <c r="J19" s="20">
        <v>0</v>
      </c>
      <c r="K19" s="17">
        <f t="shared" si="7"/>
        <v>105.825293</v>
      </c>
      <c r="L19" s="20">
        <v>0</v>
      </c>
      <c r="M19" s="20">
        <f t="shared" si="8"/>
        <v>0</v>
      </c>
      <c r="N19" s="15">
        <v>42705</v>
      </c>
      <c r="P19" s="8"/>
    </row>
    <row r="20" spans="1:16" s="7" customFormat="1" x14ac:dyDescent="0.2">
      <c r="A20" s="11" t="s">
        <v>27</v>
      </c>
      <c r="B20" s="12" t="s">
        <v>87</v>
      </c>
      <c r="C20" s="12" t="s">
        <v>70</v>
      </c>
      <c r="D20" s="11" t="s">
        <v>66</v>
      </c>
      <c r="E20" s="13">
        <v>566627126</v>
      </c>
      <c r="F20" s="19">
        <v>174758.68810500004</v>
      </c>
      <c r="G20" s="19">
        <v>0</v>
      </c>
      <c r="H20" s="20">
        <f t="shared" si="6"/>
        <v>174758.68810500004</v>
      </c>
      <c r="I20" s="14">
        <v>0</v>
      </c>
      <c r="J20" s="20">
        <v>149911.64275555554</v>
      </c>
      <c r="K20" s="17">
        <f t="shared" si="7"/>
        <v>24847.045349444496</v>
      </c>
      <c r="L20" s="20">
        <v>0</v>
      </c>
      <c r="M20" s="20">
        <f t="shared" si="8"/>
        <v>0</v>
      </c>
      <c r="N20" s="15">
        <v>42339</v>
      </c>
      <c r="P20" s="8"/>
    </row>
    <row r="21" spans="1:16" s="7" customFormat="1" x14ac:dyDescent="0.2">
      <c r="A21" s="11" t="s">
        <v>28</v>
      </c>
      <c r="B21" s="12" t="s">
        <v>87</v>
      </c>
      <c r="C21" s="12" t="s">
        <v>70</v>
      </c>
      <c r="D21" s="11" t="s">
        <v>66</v>
      </c>
      <c r="E21" s="13">
        <v>11019</v>
      </c>
      <c r="F21" s="19">
        <v>4.5917630000000003</v>
      </c>
      <c r="G21" s="19">
        <v>0</v>
      </c>
      <c r="H21" s="20">
        <f t="shared" si="6"/>
        <v>4.5917630000000003</v>
      </c>
      <c r="I21" s="14">
        <v>0</v>
      </c>
      <c r="J21" s="20">
        <v>531.35795555555558</v>
      </c>
      <c r="K21" s="17">
        <f t="shared" si="7"/>
        <v>-526.76619255555556</v>
      </c>
      <c r="L21" s="20">
        <v>0</v>
      </c>
      <c r="M21" s="20">
        <f t="shared" si="8"/>
        <v>0</v>
      </c>
      <c r="N21" s="15">
        <v>42705</v>
      </c>
      <c r="O21" s="7" t="s">
        <v>29</v>
      </c>
      <c r="P21" s="8"/>
    </row>
    <row r="22" spans="1:16" s="7" customFormat="1" x14ac:dyDescent="0.2">
      <c r="A22" s="11" t="s">
        <v>30</v>
      </c>
      <c r="B22" s="12" t="s">
        <v>87</v>
      </c>
      <c r="C22" s="12" t="s">
        <v>70</v>
      </c>
      <c r="D22" s="11" t="s">
        <v>66</v>
      </c>
      <c r="E22" s="13">
        <v>6364782</v>
      </c>
      <c r="F22" s="19">
        <v>997.95756500000016</v>
      </c>
      <c r="G22" s="19">
        <v>0</v>
      </c>
      <c r="H22" s="20">
        <f t="shared" si="6"/>
        <v>997.95756500000016</v>
      </c>
      <c r="I22" s="14">
        <v>0</v>
      </c>
      <c r="J22" s="20">
        <v>0</v>
      </c>
      <c r="K22" s="17">
        <f t="shared" si="7"/>
        <v>997.95756500000016</v>
      </c>
      <c r="L22" s="20">
        <v>0</v>
      </c>
      <c r="M22" s="20">
        <f t="shared" si="8"/>
        <v>0</v>
      </c>
      <c r="N22" s="15">
        <v>42491</v>
      </c>
      <c r="P22" s="8"/>
    </row>
    <row r="23" spans="1:16" s="7" customFormat="1" x14ac:dyDescent="0.2">
      <c r="A23" s="11" t="s">
        <v>31</v>
      </c>
      <c r="B23" s="12" t="s">
        <v>87</v>
      </c>
      <c r="C23" s="12" t="s">
        <v>70</v>
      </c>
      <c r="D23" s="11" t="s">
        <v>66</v>
      </c>
      <c r="E23" s="13">
        <v>10857612</v>
      </c>
      <c r="F23" s="19">
        <v>1813.1998530000001</v>
      </c>
      <c r="G23" s="19">
        <v>0</v>
      </c>
      <c r="H23" s="20">
        <f t="shared" si="6"/>
        <v>1813.1998530000001</v>
      </c>
      <c r="I23" s="14">
        <v>0</v>
      </c>
      <c r="J23" s="20">
        <v>377.35546666666664</v>
      </c>
      <c r="K23" s="17">
        <f t="shared" si="7"/>
        <v>1435.8443863333334</v>
      </c>
      <c r="L23" s="20">
        <v>0</v>
      </c>
      <c r="M23" s="20">
        <f t="shared" si="8"/>
        <v>0</v>
      </c>
      <c r="N23" s="15">
        <v>42278</v>
      </c>
      <c r="P23" s="8"/>
    </row>
    <row r="24" spans="1:16" s="7" customFormat="1" x14ac:dyDescent="0.2">
      <c r="A24" s="11" t="s">
        <v>32</v>
      </c>
      <c r="B24" s="12" t="s">
        <v>87</v>
      </c>
      <c r="C24" s="12" t="s">
        <v>70</v>
      </c>
      <c r="D24" s="11" t="s">
        <v>66</v>
      </c>
      <c r="E24" s="13">
        <v>49581721</v>
      </c>
      <c r="F24" s="19">
        <v>7436.3078709999972</v>
      </c>
      <c r="G24" s="19">
        <v>0</v>
      </c>
      <c r="H24" s="20">
        <f t="shared" si="6"/>
        <v>7436.3078709999972</v>
      </c>
      <c r="I24" s="14">
        <v>0</v>
      </c>
      <c r="J24" s="20">
        <v>5837.2292444444447</v>
      </c>
      <c r="K24" s="17">
        <f t="shared" si="7"/>
        <v>1599.0786265555525</v>
      </c>
      <c r="L24" s="20">
        <v>0</v>
      </c>
      <c r="M24" s="20">
        <f t="shared" si="8"/>
        <v>0</v>
      </c>
      <c r="N24" s="15">
        <v>42095</v>
      </c>
      <c r="P24" s="8"/>
    </row>
    <row r="25" spans="1:16" s="7" customFormat="1" x14ac:dyDescent="0.2">
      <c r="A25" s="11" t="s">
        <v>33</v>
      </c>
      <c r="B25" s="12" t="s">
        <v>87</v>
      </c>
      <c r="C25" s="12" t="s">
        <v>71</v>
      </c>
      <c r="D25" s="11" t="s">
        <v>66</v>
      </c>
      <c r="E25" s="13">
        <v>882173359</v>
      </c>
      <c r="F25" s="19">
        <v>206540.1478730001</v>
      </c>
      <c r="G25" s="19">
        <v>0</v>
      </c>
      <c r="H25" s="20">
        <f t="shared" si="6"/>
        <v>206540.1478730001</v>
      </c>
      <c r="I25" s="14">
        <v>0.6</v>
      </c>
      <c r="J25" s="20">
        <v>115670.15342222223</v>
      </c>
      <c r="K25" s="17">
        <f t="shared" si="7"/>
        <v>-33054.094273022187</v>
      </c>
      <c r="L25" s="20">
        <v>0</v>
      </c>
      <c r="M25" s="20">
        <f t="shared" si="8"/>
        <v>0</v>
      </c>
      <c r="N25" s="15">
        <v>42430</v>
      </c>
      <c r="P25" s="8"/>
    </row>
    <row r="26" spans="1:16" s="7" customFormat="1" x14ac:dyDescent="0.2">
      <c r="A26" s="11" t="s">
        <v>34</v>
      </c>
      <c r="B26" s="12" t="s">
        <v>87</v>
      </c>
      <c r="C26" s="12" t="s">
        <v>70</v>
      </c>
      <c r="D26" s="11" t="s">
        <v>66</v>
      </c>
      <c r="E26" s="13">
        <v>138179</v>
      </c>
      <c r="F26" s="19">
        <v>17.877170999999997</v>
      </c>
      <c r="G26" s="19">
        <v>0</v>
      </c>
      <c r="H26" s="20">
        <f t="shared" si="6"/>
        <v>17.877170999999997</v>
      </c>
      <c r="I26" s="14">
        <v>0</v>
      </c>
      <c r="J26" s="20">
        <v>772.40275555555559</v>
      </c>
      <c r="K26" s="17">
        <f t="shared" si="7"/>
        <v>-754.52558455555561</v>
      </c>
      <c r="L26" s="20">
        <v>0</v>
      </c>
      <c r="M26" s="20">
        <f t="shared" si="8"/>
        <v>0</v>
      </c>
      <c r="N26" s="15">
        <v>42614</v>
      </c>
      <c r="P26" s="8"/>
    </row>
    <row r="27" spans="1:16" s="7" customFormat="1" x14ac:dyDescent="0.2">
      <c r="A27" s="11" t="s">
        <v>35</v>
      </c>
      <c r="B27" s="12" t="s">
        <v>87</v>
      </c>
      <c r="C27" s="12" t="s">
        <v>70</v>
      </c>
      <c r="D27" s="11" t="s">
        <v>66</v>
      </c>
      <c r="E27" s="13">
        <v>130769</v>
      </c>
      <c r="F27" s="19">
        <v>31.280601000000008</v>
      </c>
      <c r="G27" s="19">
        <v>0</v>
      </c>
      <c r="H27" s="20">
        <f t="shared" si="6"/>
        <v>31.280601000000008</v>
      </c>
      <c r="I27" s="14">
        <v>0</v>
      </c>
      <c r="J27" s="20">
        <v>0</v>
      </c>
      <c r="K27" s="17">
        <f t="shared" si="7"/>
        <v>31.280601000000008</v>
      </c>
      <c r="L27" s="20">
        <v>0</v>
      </c>
      <c r="M27" s="20">
        <f t="shared" si="8"/>
        <v>0</v>
      </c>
      <c r="N27" s="15">
        <v>42614</v>
      </c>
      <c r="O27" s="7" t="s">
        <v>29</v>
      </c>
      <c r="P27" s="8"/>
    </row>
    <row r="28" spans="1:16" s="7" customFormat="1" x14ac:dyDescent="0.2">
      <c r="A28" s="11" t="s">
        <v>36</v>
      </c>
      <c r="B28" s="12" t="s">
        <v>87</v>
      </c>
      <c r="C28" s="12" t="s">
        <v>70</v>
      </c>
      <c r="D28" s="11" t="s">
        <v>66</v>
      </c>
      <c r="E28" s="13">
        <v>446</v>
      </c>
      <c r="F28" s="19">
        <v>0.122763</v>
      </c>
      <c r="G28" s="19">
        <v>0</v>
      </c>
      <c r="H28" s="20">
        <f t="shared" si="6"/>
        <v>0.122763</v>
      </c>
      <c r="I28" s="14">
        <v>0</v>
      </c>
      <c r="J28" s="20">
        <v>0</v>
      </c>
      <c r="K28" s="17">
        <f t="shared" si="7"/>
        <v>0.122763</v>
      </c>
      <c r="L28" s="20">
        <v>0</v>
      </c>
      <c r="M28" s="20">
        <f t="shared" si="8"/>
        <v>0</v>
      </c>
      <c r="N28" s="15">
        <v>42644</v>
      </c>
      <c r="P28" s="8"/>
    </row>
    <row r="29" spans="1:16" s="7" customFormat="1" x14ac:dyDescent="0.2">
      <c r="A29" s="11" t="s">
        <v>37</v>
      </c>
      <c r="B29" s="12" t="s">
        <v>87</v>
      </c>
      <c r="C29" s="12" t="s">
        <v>70</v>
      </c>
      <c r="D29" s="11" t="s">
        <v>66</v>
      </c>
      <c r="E29" s="13">
        <v>151314</v>
      </c>
      <c r="F29" s="19">
        <v>12.000875000000001</v>
      </c>
      <c r="G29" s="19">
        <v>0</v>
      </c>
      <c r="H29" s="20">
        <f t="shared" si="6"/>
        <v>12.000875000000001</v>
      </c>
      <c r="I29" s="14">
        <v>0</v>
      </c>
      <c r="J29" s="20">
        <v>0</v>
      </c>
      <c r="K29" s="17">
        <f t="shared" si="7"/>
        <v>12.000875000000001</v>
      </c>
      <c r="L29" s="20">
        <v>0</v>
      </c>
      <c r="M29" s="20">
        <f t="shared" si="8"/>
        <v>0</v>
      </c>
      <c r="N29" s="15">
        <v>42856</v>
      </c>
      <c r="P29" s="8"/>
    </row>
    <row r="30" spans="1:16" s="7" customFormat="1" x14ac:dyDescent="0.2">
      <c r="A30" s="11" t="s">
        <v>38</v>
      </c>
      <c r="B30" s="12" t="s">
        <v>87</v>
      </c>
      <c r="C30" s="12" t="s">
        <v>70</v>
      </c>
      <c r="D30" s="11" t="s">
        <v>66</v>
      </c>
      <c r="E30" s="13">
        <v>728045</v>
      </c>
      <c r="F30" s="19">
        <v>88.841266999999988</v>
      </c>
      <c r="G30" s="19">
        <v>0</v>
      </c>
      <c r="H30" s="20">
        <f t="shared" si="6"/>
        <v>88.841266999999988</v>
      </c>
      <c r="I30" s="14">
        <v>0</v>
      </c>
      <c r="J30" s="20">
        <v>1029.1354666666666</v>
      </c>
      <c r="K30" s="17">
        <f t="shared" si="7"/>
        <v>-940.2941996666666</v>
      </c>
      <c r="L30" s="20">
        <v>0</v>
      </c>
      <c r="M30" s="20">
        <f t="shared" si="8"/>
        <v>0</v>
      </c>
      <c r="N30" s="15">
        <v>42705</v>
      </c>
      <c r="P30" s="8"/>
    </row>
    <row r="31" spans="1:16" s="7" customFormat="1" x14ac:dyDescent="0.2">
      <c r="A31" s="11" t="s">
        <v>39</v>
      </c>
      <c r="B31" s="12" t="s">
        <v>87</v>
      </c>
      <c r="C31" s="12" t="s">
        <v>70</v>
      </c>
      <c r="D31" s="11" t="s">
        <v>66</v>
      </c>
      <c r="E31" s="13">
        <v>2884022</v>
      </c>
      <c r="F31" s="19">
        <v>513.66735500000004</v>
      </c>
      <c r="G31" s="19">
        <v>0</v>
      </c>
      <c r="H31" s="20">
        <f t="shared" si="6"/>
        <v>513.66735500000004</v>
      </c>
      <c r="I31" s="14">
        <v>0</v>
      </c>
      <c r="J31" s="20">
        <v>2259.2466123456788</v>
      </c>
      <c r="K31" s="17">
        <f t="shared" si="7"/>
        <v>-1745.5792573456788</v>
      </c>
      <c r="L31" s="20">
        <v>0</v>
      </c>
      <c r="M31" s="20">
        <f t="shared" si="8"/>
        <v>0</v>
      </c>
      <c r="N31" s="15">
        <v>42614</v>
      </c>
      <c r="P31" s="8"/>
    </row>
    <row r="32" spans="1:16" s="7" customFormat="1" x14ac:dyDescent="0.2">
      <c r="A32" s="11" t="s">
        <v>40</v>
      </c>
      <c r="B32" s="12" t="s">
        <v>87</v>
      </c>
      <c r="C32" s="12" t="s">
        <v>72</v>
      </c>
      <c r="D32" s="11" t="s">
        <v>66</v>
      </c>
      <c r="E32" s="13">
        <v>1231284</v>
      </c>
      <c r="F32" s="19">
        <v>316.82271500000007</v>
      </c>
      <c r="G32" s="19">
        <v>0</v>
      </c>
      <c r="H32" s="20">
        <f t="shared" si="6"/>
        <v>316.82271500000007</v>
      </c>
      <c r="I32" s="14">
        <v>0.5</v>
      </c>
      <c r="J32" s="20">
        <v>7094.1723111111114</v>
      </c>
      <c r="K32" s="17">
        <f t="shared" si="7"/>
        <v>-6935.7609536111113</v>
      </c>
      <c r="L32" s="20">
        <v>0</v>
      </c>
      <c r="M32" s="20">
        <f t="shared" si="8"/>
        <v>0</v>
      </c>
      <c r="N32" s="15">
        <v>42552</v>
      </c>
      <c r="P32" s="8"/>
    </row>
    <row r="33" spans="1:16" s="7" customFormat="1" x14ac:dyDescent="0.2">
      <c r="A33" s="11" t="s">
        <v>41</v>
      </c>
      <c r="B33" s="12" t="s">
        <v>87</v>
      </c>
      <c r="C33" s="12" t="s">
        <v>72</v>
      </c>
      <c r="D33" s="11" t="s">
        <v>66</v>
      </c>
      <c r="E33" s="13">
        <v>10492440</v>
      </c>
      <c r="F33" s="19">
        <v>2733.3344109999998</v>
      </c>
      <c r="G33" s="19">
        <v>0</v>
      </c>
      <c r="H33" s="20">
        <f t="shared" si="6"/>
        <v>2733.3344109999998</v>
      </c>
      <c r="I33" s="14">
        <v>0.5</v>
      </c>
      <c r="J33" s="20">
        <v>1111.1184000000001</v>
      </c>
      <c r="K33" s="17">
        <f t="shared" si="7"/>
        <v>255.54880549999984</v>
      </c>
      <c r="L33" s="20">
        <v>0</v>
      </c>
      <c r="M33" s="20">
        <f t="shared" si="8"/>
        <v>0</v>
      </c>
      <c r="N33" s="15">
        <v>42552</v>
      </c>
      <c r="P33" s="8"/>
    </row>
    <row r="34" spans="1:16" s="7" customFormat="1" x14ac:dyDescent="0.2">
      <c r="A34" s="11" t="s">
        <v>42</v>
      </c>
      <c r="B34" s="12" t="s">
        <v>87</v>
      </c>
      <c r="C34" s="12" t="s">
        <v>73</v>
      </c>
      <c r="D34" s="11" t="s">
        <v>66</v>
      </c>
      <c r="E34" s="13">
        <v>3934203</v>
      </c>
      <c r="F34" s="19">
        <v>625.60217499999999</v>
      </c>
      <c r="G34" s="19">
        <v>0</v>
      </c>
      <c r="H34" s="20">
        <f t="shared" ref="H34:H46" si="9">F34+G34</f>
        <v>625.60217499999999</v>
      </c>
      <c r="I34" s="14">
        <v>0.5</v>
      </c>
      <c r="J34" s="20">
        <v>74.075333333333333</v>
      </c>
      <c r="K34" s="17">
        <f t="shared" ref="K34:K46" si="10">F34*(1-I34)+G34-J34</f>
        <v>238.72575416666666</v>
      </c>
      <c r="L34" s="20">
        <v>0</v>
      </c>
      <c r="M34" s="20">
        <f t="shared" ref="M34:M46" si="11">IF(L34=0,0,L34-(F34*I34))</f>
        <v>0</v>
      </c>
      <c r="N34" s="15">
        <v>42644</v>
      </c>
      <c r="P34" s="8"/>
    </row>
    <row r="35" spans="1:16" s="7" customFormat="1" x14ac:dyDescent="0.2">
      <c r="A35" s="11" t="s">
        <v>43</v>
      </c>
      <c r="B35" s="12" t="s">
        <v>87</v>
      </c>
      <c r="C35" s="12" t="s">
        <v>74</v>
      </c>
      <c r="D35" s="11" t="s">
        <v>66</v>
      </c>
      <c r="E35" s="13">
        <v>7279508</v>
      </c>
      <c r="F35" s="19">
        <v>1241.019119</v>
      </c>
      <c r="G35" s="19">
        <v>0</v>
      </c>
      <c r="H35" s="20">
        <f t="shared" si="9"/>
        <v>1241.019119</v>
      </c>
      <c r="I35" s="14">
        <v>0.5</v>
      </c>
      <c r="J35" s="20">
        <v>3840.3056888888891</v>
      </c>
      <c r="K35" s="17">
        <f t="shared" si="10"/>
        <v>-3219.7961293888893</v>
      </c>
      <c r="L35" s="20">
        <v>0</v>
      </c>
      <c r="M35" s="20">
        <f t="shared" si="11"/>
        <v>0</v>
      </c>
      <c r="N35" s="15">
        <v>42842</v>
      </c>
      <c r="P35" s="8"/>
    </row>
    <row r="36" spans="1:16" s="7" customFormat="1" x14ac:dyDescent="0.2">
      <c r="A36" s="11" t="s">
        <v>44</v>
      </c>
      <c r="B36" s="12" t="s">
        <v>87</v>
      </c>
      <c r="C36" s="12" t="s">
        <v>75</v>
      </c>
      <c r="D36" s="11" t="s">
        <v>66</v>
      </c>
      <c r="E36" s="13">
        <v>1103735242</v>
      </c>
      <c r="F36" s="19">
        <v>302864.21816899994</v>
      </c>
      <c r="G36" s="19">
        <v>0</v>
      </c>
      <c r="H36" s="20">
        <f t="shared" si="9"/>
        <v>302864.21816899994</v>
      </c>
      <c r="I36" s="14">
        <v>0.8</v>
      </c>
      <c r="J36" s="20">
        <v>0</v>
      </c>
      <c r="K36" s="17">
        <f t="shared" si="10"/>
        <v>60572.843633799974</v>
      </c>
      <c r="L36" s="20">
        <v>115522.59333333334</v>
      </c>
      <c r="M36" s="20">
        <f t="shared" si="11"/>
        <v>-126768.78120186662</v>
      </c>
      <c r="N36" s="15">
        <v>42964</v>
      </c>
      <c r="P36" s="36"/>
    </row>
    <row r="37" spans="1:16" s="7" customFormat="1" x14ac:dyDescent="0.2">
      <c r="A37" s="11" t="s">
        <v>45</v>
      </c>
      <c r="B37" s="12" t="s">
        <v>87</v>
      </c>
      <c r="C37" s="12" t="s">
        <v>70</v>
      </c>
      <c r="D37" s="11" t="s">
        <v>66</v>
      </c>
      <c r="E37" s="13">
        <v>662015</v>
      </c>
      <c r="F37" s="19">
        <v>137.55308500000001</v>
      </c>
      <c r="G37" s="19">
        <v>0</v>
      </c>
      <c r="H37" s="20">
        <f t="shared" si="9"/>
        <v>137.55308500000001</v>
      </c>
      <c r="I37" s="14">
        <v>0</v>
      </c>
      <c r="J37" s="20">
        <v>6808.5938666666671</v>
      </c>
      <c r="K37" s="17">
        <f t="shared" si="10"/>
        <v>-6671.0407816666666</v>
      </c>
      <c r="L37" s="20">
        <v>0</v>
      </c>
      <c r="M37" s="20">
        <f t="shared" si="11"/>
        <v>0</v>
      </c>
      <c r="N37" s="15">
        <v>42644</v>
      </c>
      <c r="P37" s="8"/>
    </row>
    <row r="38" spans="1:16" s="7" customFormat="1" x14ac:dyDescent="0.2">
      <c r="A38" s="11" t="s">
        <v>46</v>
      </c>
      <c r="B38" s="12" t="s">
        <v>87</v>
      </c>
      <c r="C38" s="12" t="s">
        <v>76</v>
      </c>
      <c r="D38" s="11" t="s">
        <v>66</v>
      </c>
      <c r="E38" s="13">
        <v>75250266</v>
      </c>
      <c r="F38" s="19">
        <v>16557.804796999997</v>
      </c>
      <c r="G38" s="19">
        <v>0</v>
      </c>
      <c r="H38" s="20">
        <f t="shared" si="9"/>
        <v>16557.804796999997</v>
      </c>
      <c r="I38" s="14">
        <v>0.5</v>
      </c>
      <c r="J38" s="20">
        <v>0</v>
      </c>
      <c r="K38" s="17">
        <f t="shared" si="10"/>
        <v>8278.9023984999985</v>
      </c>
      <c r="L38" s="20">
        <v>12654.227688888868</v>
      </c>
      <c r="M38" s="20">
        <f t="shared" si="11"/>
        <v>4375.3252903888697</v>
      </c>
      <c r="N38" s="15">
        <v>43025</v>
      </c>
      <c r="P38" s="8"/>
    </row>
    <row r="39" spans="1:16" s="7" customFormat="1" x14ac:dyDescent="0.2">
      <c r="A39" s="11" t="s">
        <v>47</v>
      </c>
      <c r="B39" s="12" t="s">
        <v>87</v>
      </c>
      <c r="C39" s="12" t="s">
        <v>76</v>
      </c>
      <c r="D39" s="11" t="s">
        <v>66</v>
      </c>
      <c r="E39" s="13">
        <v>25558</v>
      </c>
      <c r="F39" s="19">
        <v>1.1939850000000001</v>
      </c>
      <c r="G39" s="19">
        <v>0</v>
      </c>
      <c r="H39" s="20">
        <f t="shared" si="9"/>
        <v>1.1939850000000001</v>
      </c>
      <c r="I39" s="14">
        <v>0.5</v>
      </c>
      <c r="J39" s="20">
        <v>0</v>
      </c>
      <c r="K39" s="17">
        <f t="shared" si="10"/>
        <v>0.59699250000000004</v>
      </c>
      <c r="L39" s="20">
        <v>26967.207688888866</v>
      </c>
      <c r="M39" s="20">
        <f t="shared" si="11"/>
        <v>26966.610696388867</v>
      </c>
      <c r="N39" s="15">
        <v>43064</v>
      </c>
      <c r="P39" s="8"/>
    </row>
    <row r="40" spans="1:16" s="7" customFormat="1" x14ac:dyDescent="0.2">
      <c r="A40" s="11" t="s">
        <v>48</v>
      </c>
      <c r="B40" s="12" t="s">
        <v>87</v>
      </c>
      <c r="C40" s="12" t="s">
        <v>70</v>
      </c>
      <c r="D40" s="11" t="s">
        <v>66</v>
      </c>
      <c r="E40" s="13">
        <v>138256</v>
      </c>
      <c r="F40" s="19">
        <v>29.451233999999999</v>
      </c>
      <c r="G40" s="19">
        <v>0</v>
      </c>
      <c r="H40" s="20">
        <f t="shared" si="9"/>
        <v>29.451233999999999</v>
      </c>
      <c r="I40" s="14">
        <v>0</v>
      </c>
      <c r="J40" s="20">
        <v>0</v>
      </c>
      <c r="K40" s="17">
        <f t="shared" si="10"/>
        <v>29.451233999999999</v>
      </c>
      <c r="L40" s="20">
        <v>0</v>
      </c>
      <c r="M40" s="20">
        <f t="shared" si="11"/>
        <v>0</v>
      </c>
      <c r="N40" s="15">
        <v>42917</v>
      </c>
      <c r="P40" s="8"/>
    </row>
    <row r="41" spans="1:16" s="7" customFormat="1" x14ac:dyDescent="0.2">
      <c r="A41" s="11" t="s">
        <v>49</v>
      </c>
      <c r="B41" s="12" t="s">
        <v>87</v>
      </c>
      <c r="C41" s="12" t="s">
        <v>77</v>
      </c>
      <c r="D41" s="11" t="s">
        <v>66</v>
      </c>
      <c r="E41" s="13">
        <v>93675180</v>
      </c>
      <c r="F41" s="19">
        <v>15883.819169999995</v>
      </c>
      <c r="G41" s="19">
        <v>0</v>
      </c>
      <c r="H41" s="20">
        <f t="shared" si="9"/>
        <v>15883.819169999995</v>
      </c>
      <c r="I41" s="14">
        <v>0.5</v>
      </c>
      <c r="J41" s="20">
        <v>0</v>
      </c>
      <c r="K41" s="17">
        <f t="shared" si="10"/>
        <v>7941.9095849999976</v>
      </c>
      <c r="L41" s="20">
        <v>0</v>
      </c>
      <c r="M41" s="20">
        <f t="shared" si="11"/>
        <v>0</v>
      </c>
      <c r="N41" s="15">
        <v>43099</v>
      </c>
    </row>
    <row r="42" spans="1:16" s="7" customFormat="1" x14ac:dyDescent="0.2">
      <c r="A42" s="11" t="s">
        <v>50</v>
      </c>
      <c r="B42" s="12" t="s">
        <v>87</v>
      </c>
      <c r="C42" s="12" t="s">
        <v>78</v>
      </c>
      <c r="D42" s="11" t="s">
        <v>66</v>
      </c>
      <c r="E42" s="13">
        <v>129986740</v>
      </c>
      <c r="F42" s="19">
        <v>19605.304861000001</v>
      </c>
      <c r="G42" s="19">
        <v>0</v>
      </c>
      <c r="H42" s="20">
        <f t="shared" si="9"/>
        <v>19605.304861000001</v>
      </c>
      <c r="I42" s="14">
        <v>0.5</v>
      </c>
      <c r="J42" s="20">
        <v>7886.6967999999997</v>
      </c>
      <c r="K42" s="17">
        <f t="shared" si="10"/>
        <v>1915.9556305000006</v>
      </c>
      <c r="L42" s="20">
        <v>0</v>
      </c>
      <c r="M42" s="20">
        <f t="shared" si="11"/>
        <v>0</v>
      </c>
      <c r="N42" s="15">
        <v>42644</v>
      </c>
      <c r="P42" s="8"/>
    </row>
    <row r="43" spans="1:16" s="7" customFormat="1" x14ac:dyDescent="0.2">
      <c r="A43" s="11" t="s">
        <v>51</v>
      </c>
      <c r="B43" s="12" t="s">
        <v>87</v>
      </c>
      <c r="C43" s="12" t="s">
        <v>79</v>
      </c>
      <c r="D43" s="11" t="s">
        <v>66</v>
      </c>
      <c r="E43" s="13">
        <v>3342552</v>
      </c>
      <c r="F43" s="19">
        <v>466.54650200000003</v>
      </c>
      <c r="G43" s="19">
        <v>0</v>
      </c>
      <c r="H43" s="20">
        <f t="shared" si="9"/>
        <v>466.54650200000003</v>
      </c>
      <c r="I43" s="14">
        <v>0.6</v>
      </c>
      <c r="J43" s="20">
        <v>0</v>
      </c>
      <c r="K43" s="17">
        <f t="shared" si="10"/>
        <v>186.61860080000002</v>
      </c>
      <c r="L43" s="20">
        <v>0</v>
      </c>
      <c r="M43" s="20">
        <f t="shared" si="11"/>
        <v>0</v>
      </c>
      <c r="N43" s="15">
        <v>43099</v>
      </c>
    </row>
    <row r="44" spans="1:16" s="7" customFormat="1" x14ac:dyDescent="0.2">
      <c r="A44" s="11" t="s">
        <v>52</v>
      </c>
      <c r="B44" s="12" t="s">
        <v>87</v>
      </c>
      <c r="C44" s="12" t="s">
        <v>80</v>
      </c>
      <c r="D44" s="11" t="s">
        <v>66</v>
      </c>
      <c r="E44" s="13">
        <v>377840</v>
      </c>
      <c r="F44" s="19">
        <v>75.017363000000003</v>
      </c>
      <c r="G44" s="19">
        <v>0</v>
      </c>
      <c r="H44" s="20">
        <f t="shared" si="9"/>
        <v>75.017363000000003</v>
      </c>
      <c r="I44" s="14">
        <v>0</v>
      </c>
      <c r="J44" s="20">
        <v>4991.7740888888893</v>
      </c>
      <c r="K44" s="17">
        <f t="shared" si="10"/>
        <v>-4916.7567258888894</v>
      </c>
      <c r="L44" s="20">
        <v>0</v>
      </c>
      <c r="M44" s="20">
        <f t="shared" si="11"/>
        <v>0</v>
      </c>
      <c r="N44" s="15">
        <v>42811</v>
      </c>
      <c r="P44" s="8"/>
    </row>
    <row r="45" spans="1:16" s="7" customFormat="1" x14ac:dyDescent="0.2">
      <c r="A45" s="11" t="s">
        <v>53</v>
      </c>
      <c r="B45" s="12" t="s">
        <v>87</v>
      </c>
      <c r="C45" s="12" t="s">
        <v>81</v>
      </c>
      <c r="D45" s="11" t="s">
        <v>66</v>
      </c>
      <c r="E45" s="13">
        <v>650167</v>
      </c>
      <c r="F45" s="19">
        <v>95.136060000000001</v>
      </c>
      <c r="G45" s="19">
        <v>0</v>
      </c>
      <c r="H45" s="20">
        <f t="shared" si="9"/>
        <v>95.136060000000001</v>
      </c>
      <c r="I45" s="14">
        <v>0.4</v>
      </c>
      <c r="J45" s="20">
        <v>1425.3533333333332</v>
      </c>
      <c r="K45" s="17">
        <f t="shared" si="10"/>
        <v>-1368.2716973333333</v>
      </c>
      <c r="L45" s="20">
        <v>0</v>
      </c>
      <c r="M45" s="20">
        <f t="shared" si="11"/>
        <v>0</v>
      </c>
      <c r="N45" s="15">
        <v>43101</v>
      </c>
    </row>
    <row r="46" spans="1:16" s="7" customFormat="1" x14ac:dyDescent="0.2">
      <c r="A46" s="11" t="s">
        <v>54</v>
      </c>
      <c r="B46" s="12" t="s">
        <v>87</v>
      </c>
      <c r="C46" s="12" t="s">
        <v>82</v>
      </c>
      <c r="D46" s="11" t="s">
        <v>66</v>
      </c>
      <c r="E46" s="13">
        <v>554527</v>
      </c>
      <c r="F46" s="19">
        <v>5.8746159999999961</v>
      </c>
      <c r="G46" s="19">
        <v>0</v>
      </c>
      <c r="H46" s="20">
        <f t="shared" si="9"/>
        <v>5.8746159999999961</v>
      </c>
      <c r="I46" s="14">
        <v>0.5</v>
      </c>
      <c r="J46" s="20">
        <v>0</v>
      </c>
      <c r="K46" s="17">
        <f t="shared" si="10"/>
        <v>2.937307999999998</v>
      </c>
      <c r="L46" s="20">
        <v>0</v>
      </c>
      <c r="M46" s="20">
        <f t="shared" si="11"/>
        <v>0</v>
      </c>
      <c r="N46" s="15">
        <v>43101</v>
      </c>
    </row>
    <row r="47" spans="1:16" s="7" customFormat="1" x14ac:dyDescent="0.2">
      <c r="A47" s="11" t="s">
        <v>55</v>
      </c>
      <c r="B47" s="12" t="s">
        <v>87</v>
      </c>
      <c r="C47" s="12" t="s">
        <v>70</v>
      </c>
      <c r="D47" s="11" t="s">
        <v>66</v>
      </c>
      <c r="E47" s="13">
        <v>43929</v>
      </c>
      <c r="F47" s="19">
        <v>0.117559</v>
      </c>
      <c r="G47" s="19">
        <v>0</v>
      </c>
      <c r="H47" s="20">
        <f t="shared" ref="H47:H54" si="12">F47+G47</f>
        <v>0.117559</v>
      </c>
      <c r="I47" s="14">
        <v>0</v>
      </c>
      <c r="J47" s="20">
        <v>0</v>
      </c>
      <c r="K47" s="17">
        <f t="shared" ref="K47:K54" si="13">F47*(1-I47)+G47-J47</f>
        <v>0.117559</v>
      </c>
      <c r="L47" s="20">
        <v>0</v>
      </c>
      <c r="M47" s="20">
        <f t="shared" ref="M47:M54" si="14">IF(L47=0,0,L47-(F47*I47))</f>
        <v>0</v>
      </c>
      <c r="N47" s="15">
        <v>43132</v>
      </c>
    </row>
    <row r="48" spans="1:16" s="7" customFormat="1" x14ac:dyDescent="0.2">
      <c r="A48" s="11" t="s">
        <v>56</v>
      </c>
      <c r="B48" s="12" t="s">
        <v>87</v>
      </c>
      <c r="C48" s="12" t="s">
        <v>81</v>
      </c>
      <c r="D48" s="11" t="s">
        <v>66</v>
      </c>
      <c r="E48" s="13">
        <v>174669</v>
      </c>
      <c r="F48" s="19">
        <v>24.918037999999996</v>
      </c>
      <c r="G48" s="19">
        <v>0</v>
      </c>
      <c r="H48" s="20">
        <f t="shared" si="12"/>
        <v>24.918037999999996</v>
      </c>
      <c r="I48" s="14">
        <v>0.4</v>
      </c>
      <c r="J48" s="20">
        <v>0</v>
      </c>
      <c r="K48" s="17">
        <f t="shared" si="13"/>
        <v>14.950822799999997</v>
      </c>
      <c r="L48" s="20">
        <v>0</v>
      </c>
      <c r="M48" s="20">
        <f t="shared" si="14"/>
        <v>0</v>
      </c>
      <c r="N48" s="15">
        <v>43132</v>
      </c>
    </row>
    <row r="49" spans="1:14" s="7" customFormat="1" x14ac:dyDescent="0.2">
      <c r="A49" s="11" t="s">
        <v>57</v>
      </c>
      <c r="B49" s="12" t="s">
        <v>87</v>
      </c>
      <c r="C49" s="12" t="s">
        <v>70</v>
      </c>
      <c r="D49" s="11" t="s">
        <v>66</v>
      </c>
      <c r="E49" s="13">
        <v>200555</v>
      </c>
      <c r="F49" s="19">
        <v>20.966221999999998</v>
      </c>
      <c r="G49" s="19">
        <v>0</v>
      </c>
      <c r="H49" s="20">
        <f t="shared" si="12"/>
        <v>20.966221999999998</v>
      </c>
      <c r="I49" s="14">
        <v>0.4</v>
      </c>
      <c r="J49" s="20">
        <v>0</v>
      </c>
      <c r="K49" s="17">
        <f t="shared" si="13"/>
        <v>12.579733199999998</v>
      </c>
      <c r="L49" s="20">
        <v>0</v>
      </c>
      <c r="M49" s="20">
        <f t="shared" si="14"/>
        <v>0</v>
      </c>
      <c r="N49" s="15">
        <v>43132</v>
      </c>
    </row>
    <row r="50" spans="1:14" s="7" customFormat="1" x14ac:dyDescent="0.2">
      <c r="A50" s="11" t="s">
        <v>58</v>
      </c>
      <c r="B50" s="12" t="s">
        <v>87</v>
      </c>
      <c r="C50" s="12" t="s">
        <v>76</v>
      </c>
      <c r="D50" s="11" t="s">
        <v>66</v>
      </c>
      <c r="E50" s="13">
        <v>42993204</v>
      </c>
      <c r="F50" s="19">
        <v>9583.2462770000002</v>
      </c>
      <c r="G50" s="19">
        <v>0</v>
      </c>
      <c r="H50" s="20">
        <f t="shared" si="12"/>
        <v>9583.2462770000002</v>
      </c>
      <c r="I50" s="14">
        <v>0.5</v>
      </c>
      <c r="J50" s="20">
        <v>0</v>
      </c>
      <c r="K50" s="17">
        <f t="shared" si="13"/>
        <v>4791.6231385000001</v>
      </c>
      <c r="L50" s="20">
        <v>0</v>
      </c>
      <c r="M50" s="20">
        <f t="shared" si="14"/>
        <v>0</v>
      </c>
      <c r="N50" s="15">
        <v>43132</v>
      </c>
    </row>
    <row r="51" spans="1:14" s="7" customFormat="1" x14ac:dyDescent="0.2">
      <c r="A51" s="11" t="s">
        <v>59</v>
      </c>
      <c r="B51" s="12" t="s">
        <v>87</v>
      </c>
      <c r="C51" s="12" t="s">
        <v>83</v>
      </c>
      <c r="D51" s="11" t="s">
        <v>66</v>
      </c>
      <c r="E51" s="13">
        <v>1021718</v>
      </c>
      <c r="F51" s="19">
        <v>202.85711600000002</v>
      </c>
      <c r="G51" s="19">
        <v>0</v>
      </c>
      <c r="H51" s="20">
        <f t="shared" si="12"/>
        <v>202.85711600000002</v>
      </c>
      <c r="I51" s="14">
        <v>0.5</v>
      </c>
      <c r="J51" s="20">
        <v>0</v>
      </c>
      <c r="K51" s="17">
        <f t="shared" si="13"/>
        <v>101.42855800000001</v>
      </c>
      <c r="L51" s="20">
        <v>0</v>
      </c>
      <c r="M51" s="20">
        <f t="shared" si="14"/>
        <v>0</v>
      </c>
      <c r="N51" s="15">
        <v>43160</v>
      </c>
    </row>
    <row r="52" spans="1:14" s="7" customFormat="1" x14ac:dyDescent="0.2">
      <c r="A52" s="11" t="s">
        <v>60</v>
      </c>
      <c r="B52" s="12" t="s">
        <v>87</v>
      </c>
      <c r="C52" s="12" t="s">
        <v>84</v>
      </c>
      <c r="D52" s="11" t="s">
        <v>66</v>
      </c>
      <c r="E52" s="13">
        <v>267971</v>
      </c>
      <c r="F52" s="19">
        <v>29.166623999999999</v>
      </c>
      <c r="G52" s="19">
        <v>0</v>
      </c>
      <c r="H52" s="20">
        <f t="shared" si="12"/>
        <v>29.166623999999999</v>
      </c>
      <c r="I52" s="14">
        <v>0.7</v>
      </c>
      <c r="J52" s="20">
        <v>0</v>
      </c>
      <c r="K52" s="17">
        <f t="shared" si="13"/>
        <v>8.7499872000000014</v>
      </c>
      <c r="L52" s="20">
        <v>0</v>
      </c>
      <c r="M52" s="20">
        <f t="shared" si="14"/>
        <v>0</v>
      </c>
      <c r="N52" s="15">
        <v>43160</v>
      </c>
    </row>
    <row r="53" spans="1:14" s="7" customFormat="1" x14ac:dyDescent="0.2">
      <c r="A53" s="11" t="s">
        <v>61</v>
      </c>
      <c r="B53" s="12" t="s">
        <v>87</v>
      </c>
      <c r="C53" s="12" t="s">
        <v>81</v>
      </c>
      <c r="D53" s="11" t="s">
        <v>66</v>
      </c>
      <c r="E53" s="13">
        <v>440355</v>
      </c>
      <c r="F53" s="19">
        <v>66.216732999999991</v>
      </c>
      <c r="G53" s="19">
        <v>0</v>
      </c>
      <c r="H53" s="20">
        <f t="shared" si="12"/>
        <v>66.216732999999991</v>
      </c>
      <c r="I53" s="14">
        <v>0.4</v>
      </c>
      <c r="J53" s="20">
        <v>0</v>
      </c>
      <c r="K53" s="17">
        <f t="shared" si="13"/>
        <v>39.730039799999993</v>
      </c>
      <c r="L53" s="20">
        <v>0</v>
      </c>
      <c r="M53" s="20">
        <f t="shared" si="14"/>
        <v>0</v>
      </c>
      <c r="N53" s="15">
        <v>43160</v>
      </c>
    </row>
    <row r="54" spans="1:14" s="7" customFormat="1" x14ac:dyDescent="0.2">
      <c r="A54" s="11" t="s">
        <v>62</v>
      </c>
      <c r="B54" s="12" t="s">
        <v>87</v>
      </c>
      <c r="C54" s="12" t="s">
        <v>81</v>
      </c>
      <c r="D54" s="11" t="s">
        <v>66</v>
      </c>
      <c r="E54" s="13">
        <v>180851</v>
      </c>
      <c r="F54" s="19">
        <v>42.482376000000009</v>
      </c>
      <c r="G54" s="19">
        <v>0</v>
      </c>
      <c r="H54" s="20">
        <f t="shared" si="12"/>
        <v>42.482376000000009</v>
      </c>
      <c r="I54" s="14">
        <v>0.4</v>
      </c>
      <c r="J54" s="20">
        <v>0</v>
      </c>
      <c r="K54" s="17">
        <f t="shared" si="13"/>
        <v>25.489425600000004</v>
      </c>
      <c r="L54" s="20">
        <v>0</v>
      </c>
      <c r="M54" s="20">
        <f t="shared" si="14"/>
        <v>0</v>
      </c>
      <c r="N54" s="15">
        <v>43160</v>
      </c>
    </row>
    <row r="55" spans="1:14" x14ac:dyDescent="0.2">
      <c r="A55" s="27"/>
      <c r="B55" s="10"/>
      <c r="C55" s="10"/>
      <c r="D55" s="27"/>
      <c r="E55" s="10"/>
      <c r="F55" s="16"/>
      <c r="G55" s="16"/>
      <c r="H55" s="16"/>
      <c r="I55" s="34"/>
      <c r="J55" s="16"/>
      <c r="K55" s="16"/>
      <c r="L55" s="28"/>
      <c r="M55" s="16"/>
      <c r="N55" s="10"/>
    </row>
  </sheetData>
  <autoFilter ref="A4:M5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2018-05-31T10:09:19Z</dcterms:created>
  <dcterms:modified xsi:type="dcterms:W3CDTF">2018-05-31T22:35:05Z</dcterms:modified>
</cp:coreProperties>
</file>