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0" yWindow="130" windowWidth="8580" windowHeight="1140"/>
  </bookViews>
  <sheets>
    <sheet name="Mob_Db" sheetId="1" r:id="rId1"/>
    <sheet name="Codes" sheetId="2" r:id="rId2"/>
    <sheet name="Mob_Skills" sheetId="3" r:id="rId3"/>
  </sheets>
  <definedNames>
    <definedName name="_xlnm._FilterDatabase" localSheetId="0" hidden="1">Mob_Db!$A$1:$BF$58</definedName>
    <definedName name="MD_AGGRESSIVE">Codes!$E$9</definedName>
    <definedName name="MD_ASSIST">Codes!$E$10</definedName>
    <definedName name="MD_CANATTACK">Codes!$E$14</definedName>
    <definedName name="MD_CANMOVE">Codes!$E$7</definedName>
    <definedName name="MD_CASTSENSOR_IDLE">Codes!$E$11</definedName>
    <definedName name="MD_DETECTOR">Codes!$E$32</definedName>
    <definedName name="MD_LOOTER">Codes!$E$8</definedName>
    <definedName name="MD_NORANDOM_WALK">Codes!$E$12</definedName>
  </definedNames>
  <calcPr calcId="145621"/>
</workbook>
</file>

<file path=xl/calcChain.xml><?xml version="1.0" encoding="utf-8"?>
<calcChain xmlns="http://schemas.openxmlformats.org/spreadsheetml/2006/main">
  <c r="BF58" i="1" l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V3" i="3" l="1"/>
  <c r="V4" i="3"/>
  <c r="V2" i="3"/>
  <c r="U3" i="3"/>
  <c r="U4" i="3"/>
  <c r="U2" i="3"/>
  <c r="I3" i="3"/>
  <c r="I4" i="3"/>
  <c r="I2" i="3"/>
  <c r="H4" i="3"/>
  <c r="H3" i="3"/>
  <c r="H2" i="3"/>
  <c r="G4" i="3"/>
  <c r="G3" i="3"/>
  <c r="G2" i="3"/>
  <c r="AW2" i="1" l="1"/>
  <c r="AU2" i="1"/>
  <c r="AS2" i="1"/>
  <c r="AQ2" i="1"/>
  <c r="AO2" i="1"/>
  <c r="AM2" i="1"/>
  <c r="AS3" i="1"/>
  <c r="AQ3" i="1"/>
  <c r="AO3" i="1"/>
  <c r="Z3" i="1"/>
  <c r="BF3" i="1" s="1"/>
  <c r="Z2" i="1"/>
  <c r="BF2" i="1" s="1"/>
  <c r="I3" i="1"/>
  <c r="H3" i="1"/>
  <c r="I2" i="1"/>
  <c r="H2" i="1"/>
</calcChain>
</file>

<file path=xl/sharedStrings.xml><?xml version="1.0" encoding="utf-8"?>
<sst xmlns="http://schemas.openxmlformats.org/spreadsheetml/2006/main" count="466" uniqueCount="366">
  <si>
    <t>ID</t>
  </si>
  <si>
    <t>Sprite_Name</t>
  </si>
  <si>
    <t>kROName</t>
  </si>
  <si>
    <t>iROName</t>
  </si>
  <si>
    <t>LV</t>
  </si>
  <si>
    <t>HP</t>
  </si>
  <si>
    <t>SP</t>
  </si>
  <si>
    <t>EXP</t>
  </si>
  <si>
    <t>JEXP</t>
  </si>
  <si>
    <t>Range1</t>
  </si>
  <si>
    <t>ATK1</t>
  </si>
  <si>
    <t>ATK2</t>
  </si>
  <si>
    <t>DEF</t>
  </si>
  <si>
    <t>MDEF</t>
  </si>
  <si>
    <t>STR</t>
  </si>
  <si>
    <t>AGI</t>
  </si>
  <si>
    <t>VIT</t>
  </si>
  <si>
    <t>INT</t>
  </si>
  <si>
    <t>DEX</t>
  </si>
  <si>
    <t>LUK</t>
  </si>
  <si>
    <t>Range2</t>
  </si>
  <si>
    <t>Range3</t>
  </si>
  <si>
    <t>Scale</t>
  </si>
  <si>
    <t>Race</t>
  </si>
  <si>
    <t>Element</t>
  </si>
  <si>
    <t>Mode</t>
  </si>
  <si>
    <t>Speed</t>
  </si>
  <si>
    <t>aDelay</t>
  </si>
  <si>
    <t>aMotion</t>
  </si>
  <si>
    <t>dMotion</t>
  </si>
  <si>
    <t>MEXP</t>
  </si>
  <si>
    <t>MVP1id</t>
  </si>
  <si>
    <t>MVP1per</t>
  </si>
  <si>
    <t>MVP2id</t>
  </si>
  <si>
    <t>MVP2per</t>
  </si>
  <si>
    <t>MVP3id</t>
  </si>
  <si>
    <t>MVP3per</t>
  </si>
  <si>
    <t>Drop1id</t>
  </si>
  <si>
    <t>Drop1per</t>
  </si>
  <si>
    <t>Drop2id</t>
  </si>
  <si>
    <t>Drop2per</t>
  </si>
  <si>
    <t>Drop3id</t>
  </si>
  <si>
    <t>Drop3per</t>
  </si>
  <si>
    <t>Drop4id</t>
  </si>
  <si>
    <t>Drop4per</t>
  </si>
  <si>
    <t>Drop5id</t>
  </si>
  <si>
    <t>Drop5per</t>
  </si>
  <si>
    <t>Drop6id</t>
  </si>
  <si>
    <t>Drop6per</t>
  </si>
  <si>
    <t>Drop7id</t>
  </si>
  <si>
    <t>Drop7per</t>
  </si>
  <si>
    <t>Drop8id</t>
  </si>
  <si>
    <t>Drop8per</t>
  </si>
  <si>
    <t>Drop9id</t>
  </si>
  <si>
    <t>Drop9per</t>
  </si>
  <si>
    <t>DropCardid</t>
  </si>
  <si>
    <t>DropCardper</t>
  </si>
  <si>
    <t>aquaring</t>
  </si>
  <si>
    <t>Aquaring</t>
  </si>
  <si>
    <t>EVENT_RICECAKE</t>
  </si>
  <si>
    <t>Rice Cake</t>
  </si>
  <si>
    <t>Formless</t>
  </si>
  <si>
    <t>1</t>
  </si>
  <si>
    <t>Undead</t>
  </si>
  <si>
    <t>2</t>
  </si>
  <si>
    <t>Brute</t>
  </si>
  <si>
    <t>3</t>
  </si>
  <si>
    <t>Plant</t>
  </si>
  <si>
    <t>4</t>
  </si>
  <si>
    <t>Insect</t>
  </si>
  <si>
    <t>5</t>
  </si>
  <si>
    <t>Fish</t>
  </si>
  <si>
    <t>6</t>
  </si>
  <si>
    <t>Demon</t>
  </si>
  <si>
    <t>7</t>
  </si>
  <si>
    <t>Demi-Human</t>
  </si>
  <si>
    <t>8</t>
  </si>
  <si>
    <t>Angel</t>
  </si>
  <si>
    <t>9</t>
  </si>
  <si>
    <t>Dragon.</t>
  </si>
  <si>
    <t>10</t>
  </si>
  <si>
    <t>Player (default race for player)</t>
  </si>
  <si>
    <t>race_code</t>
  </si>
  <si>
    <t>race_name</t>
  </si>
  <si>
    <t>Small</t>
  </si>
  <si>
    <t>Medium</t>
  </si>
  <si>
    <t>Large</t>
  </si>
  <si>
    <t>size_name</t>
  </si>
  <si>
    <t>size_code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</si>
  <si>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</si>
  <si>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</si>
  <si>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</si>
  <si>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</si>
  <si>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</si>
  <si>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</si>
  <si>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</si>
  <si>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</si>
  <si>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</si>
  <si>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</si>
  <si>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Neutral_Lv1</t>
  </si>
  <si>
    <t>Water_Lv1</t>
  </si>
  <si>
    <t>Earth_Lv1</t>
  </si>
  <si>
    <t>Fire_Lv1</t>
  </si>
  <si>
    <t>Wind_Lv1</t>
  </si>
  <si>
    <t>Poison_Lv1</t>
  </si>
  <si>
    <t>Holy_Lv1</t>
  </si>
  <si>
    <t>Shadow_Lv1</t>
  </si>
  <si>
    <t>Ghost_Lv1</t>
  </si>
  <si>
    <t>Undead_Lv1</t>
  </si>
  <si>
    <t>Neutral_Lv2</t>
  </si>
  <si>
    <t>Water_Lv2</t>
  </si>
  <si>
    <t>Earth_Lv2</t>
  </si>
  <si>
    <t>Fire_Lv2</t>
  </si>
  <si>
    <t>Wind_Lv2</t>
  </si>
  <si>
    <t>Poison_Lv2</t>
  </si>
  <si>
    <t>Holy_Lv2</t>
  </si>
  <si>
    <t>Shadow_Lv2</t>
  </si>
  <si>
    <t>Ghost_Lv2</t>
  </si>
  <si>
    <t>Undead_Lv2</t>
  </si>
  <si>
    <t>Neutral_Lv3</t>
  </si>
  <si>
    <t>Water_Lv3</t>
  </si>
  <si>
    <t>Earth_Lv3</t>
  </si>
  <si>
    <t>Fire_Lv3</t>
  </si>
  <si>
    <t>Wind_Lv3</t>
  </si>
  <si>
    <t>Poison_Lv3</t>
  </si>
  <si>
    <t>Holy_Lv3</t>
  </si>
  <si>
    <t>Shadow_Lv3</t>
  </si>
  <si>
    <t>Ghost_Lv3</t>
  </si>
  <si>
    <t>Undead_Lv3</t>
  </si>
  <si>
    <t>Neutral_Lv4</t>
  </si>
  <si>
    <t>Water_Lv4</t>
  </si>
  <si>
    <t>Earth_Lv4</t>
  </si>
  <si>
    <t>Fire_Lv4</t>
  </si>
  <si>
    <t>Wind_Lv4</t>
  </si>
  <si>
    <t>Poison_Lv4</t>
  </si>
  <si>
    <t>Holy_Lv4</t>
  </si>
  <si>
    <t>Shadow_Lv4</t>
  </si>
  <si>
    <t>Ghost_Lv4</t>
  </si>
  <si>
    <t>Undead_Lv4</t>
  </si>
  <si>
    <t>elem_name</t>
  </si>
  <si>
    <t>elem_code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</si>
  <si>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</si>
  <si>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</si>
  <si>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</si>
  <si>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</si>
  <si>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</si>
  <si>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</si>
  <si>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</si>
  <si>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</si>
  <si>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</si>
  <si>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</si>
  <si>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</si>
  <si>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</si>
  <si>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</si>
  <si>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</si>
  <si>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</si>
  <si>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</si>
  <si>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</si>
  <si>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</si>
  <si>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</si>
  <si>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</si>
  <si>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</si>
  <si>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</si>
  <si>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</si>
  <si>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</si>
  <si>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</si>
  <si>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</si>
  <si>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</si>
  <si>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</si>
  <si>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</si>
  <si>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</si>
  <si>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MD_CANMOVE</t>
  </si>
  <si>
    <t>MD_LOOTER</t>
  </si>
  <si>
    <t>MD_AGGRESSIVE</t>
  </si>
  <si>
    <t>MD_ASSIST</t>
  </si>
  <si>
    <t>MD_CASTSENSOR_IDLE</t>
  </si>
  <si>
    <t>MD_NORANDOM_WALK</t>
  </si>
  <si>
    <t>MD_NOCAST_SKILL</t>
  </si>
  <si>
    <t>MD_CANATTACK</t>
  </si>
  <si>
    <t>FREE</t>
  </si>
  <si>
    <t>MD_CASTSENSOR_CHASE</t>
  </si>
  <si>
    <t>MD_CHANGECHASE</t>
  </si>
  <si>
    <t>MD_ANGRY</t>
  </si>
  <si>
    <t>MD_CHANGETARGET_MELEE</t>
  </si>
  <si>
    <t>MD_CHANGETARGET_CHASE</t>
  </si>
  <si>
    <t>MD_TARGETWEAK</t>
  </si>
  <si>
    <t>MD_RANDOMTARGET</t>
  </si>
  <si>
    <t>MD_IGNOREMELEE</t>
  </si>
  <si>
    <t>MD_IGNOREMAGIC</t>
  </si>
  <si>
    <t>MD_IGNORERANGED</t>
  </si>
  <si>
    <t>MD_MVP</t>
  </si>
  <si>
    <t>MD_IGNOREMISC</t>
  </si>
  <si>
    <t>MD_KNOCKBACK_IMMUNE</t>
  </si>
  <si>
    <t>MD_TELEPORT_BLOCK</t>
  </si>
  <si>
    <t>MD_FIXED_ITEMDROP</t>
  </si>
  <si>
    <t>MD_DETECTOR</t>
  </si>
  <si>
    <t>MD_STATUS_IMMUNE</t>
  </si>
  <si>
    <t>MD_SKILL_IMMUNE</t>
  </si>
  <si>
    <t>mode_code</t>
  </si>
  <si>
    <t>mode_name</t>
  </si>
  <si>
    <t>IFRIT</t>
  </si>
  <si>
    <t>Ifrit</t>
  </si>
  <si>
    <t>0x6283695</t>
  </si>
  <si>
    <t>Concat</t>
  </si>
  <si>
    <t>Aquaring@AL_HEAL</t>
  </si>
  <si>
    <t>attack</t>
  </si>
  <si>
    <t>self</t>
  </si>
  <si>
    <t>myhpltmaxrate</t>
  </si>
  <si>
    <t>Aquaring@NPC_WATERATTACK</t>
  </si>
  <si>
    <t>target</t>
  </si>
  <si>
    <t>always</t>
  </si>
  <si>
    <t>Aquaring@WZ_WATERBALL</t>
  </si>
  <si>
    <t>no</t>
  </si>
  <si>
    <t>MobID</t>
  </si>
  <si>
    <t>Dummy value (info only)</t>
  </si>
  <si>
    <t>State</t>
  </si>
  <si>
    <t>SkillID</t>
  </si>
  <si>
    <t>SkillLv</t>
  </si>
  <si>
    <t>Rate</t>
  </si>
  <si>
    <t>CastTime</t>
  </si>
  <si>
    <t>Delay</t>
  </si>
  <si>
    <t>Cancelable</t>
  </si>
  <si>
    <t>Target</t>
  </si>
  <si>
    <t>Condition type</t>
  </si>
  <si>
    <t>Condition value</t>
  </si>
  <si>
    <t>val1</t>
  </si>
  <si>
    <t>val2</t>
  </si>
  <si>
    <t>val3</t>
  </si>
  <si>
    <t>val4</t>
  </si>
  <si>
    <t>val5</t>
  </si>
  <si>
    <t>Emotion</t>
  </si>
  <si>
    <t>Chat</t>
  </si>
  <si>
    <t>Waterball</t>
  </si>
  <si>
    <t>Heal</t>
  </si>
  <si>
    <t>Water Attack</t>
  </si>
  <si>
    <t>BAPHOMET</t>
  </si>
  <si>
    <t>Baphomet</t>
  </si>
  <si>
    <t>DOPPELGANGER</t>
  </si>
  <si>
    <t>Doppelganger</t>
  </si>
  <si>
    <t>MISTRESS</t>
  </si>
  <si>
    <t>Mistress</t>
  </si>
  <si>
    <t>GOLDEN_BUG</t>
  </si>
  <si>
    <t>Golden Thief Bug</t>
  </si>
  <si>
    <t>ORK_HERO</t>
  </si>
  <si>
    <t>Orc Hero</t>
  </si>
  <si>
    <t>DRAKE</t>
  </si>
  <si>
    <t>Drake</t>
  </si>
  <si>
    <t>EDDGA</t>
  </si>
  <si>
    <t>Eddga</t>
  </si>
  <si>
    <t>MAYA</t>
  </si>
  <si>
    <t>Maya</t>
  </si>
  <si>
    <t>MOONLIGHT</t>
  </si>
  <si>
    <t>Moonlight Flower</t>
  </si>
  <si>
    <t>PHARAOH</t>
  </si>
  <si>
    <t>Pharaoh</t>
  </si>
  <si>
    <t>PHREEONI</t>
  </si>
  <si>
    <t>Phreeoni</t>
  </si>
  <si>
    <t>ORC_LORD</t>
  </si>
  <si>
    <t>Orc Lord</t>
  </si>
  <si>
    <t>KNIGHT_OF_WINDSTORM</t>
  </si>
  <si>
    <t>Knight of Windstorm</t>
  </si>
  <si>
    <t>Stormy Knight</t>
  </si>
  <si>
    <t>GARM</t>
  </si>
  <si>
    <t>Garm</t>
  </si>
  <si>
    <t>Hatii</t>
  </si>
  <si>
    <t>DARK_LORD</t>
  </si>
  <si>
    <t>Dark Lord</t>
  </si>
  <si>
    <t>TURTLE_GENERAL</t>
  </si>
  <si>
    <t>Turtle General</t>
  </si>
  <si>
    <t>LORD_OF_DEATH</t>
  </si>
  <si>
    <t>Lord of Death</t>
  </si>
  <si>
    <t>Lord of the Dead</t>
  </si>
  <si>
    <t>DRACULA</t>
  </si>
  <si>
    <t>Dracula</t>
  </si>
  <si>
    <t>DARK_SNAKE_LORD</t>
  </si>
  <si>
    <t>Evil Snake Lord</t>
  </si>
  <si>
    <t>INCANTATION_SAMURAI</t>
  </si>
  <si>
    <t>Incantation Samurai</t>
  </si>
  <si>
    <t>Samurai Specter</t>
  </si>
  <si>
    <t>AMON_RA</t>
  </si>
  <si>
    <t>Amon Ra</t>
  </si>
  <si>
    <t>0x6280085</t>
  </si>
  <si>
    <t>TAO_GUNKA</t>
  </si>
  <si>
    <t>Tao Gunka</t>
  </si>
  <si>
    <t>RSX_0806</t>
  </si>
  <si>
    <t>RSX 0806</t>
  </si>
  <si>
    <t>RSX-0806</t>
  </si>
  <si>
    <t>BACSOJIN_</t>
  </si>
  <si>
    <t>Bacsojin</t>
  </si>
  <si>
    <t>White Lady</t>
  </si>
  <si>
    <t>0x6283885</t>
  </si>
  <si>
    <t>B_SEYREN</t>
  </si>
  <si>
    <t>Lord Knight Seyren</t>
  </si>
  <si>
    <t>B_EREMES</t>
  </si>
  <si>
    <t>Assassin Cross Eremes</t>
  </si>
  <si>
    <t>B_HARWORD</t>
  </si>
  <si>
    <t>Whitesmith Harword</t>
  </si>
  <si>
    <t>Whitesmith Howard</t>
  </si>
  <si>
    <t>B_MAGALETA</t>
  </si>
  <si>
    <t>High Priest Magaleta</t>
  </si>
  <si>
    <t>High Priest Margaretha</t>
  </si>
  <si>
    <t>B_SHECIL</t>
  </si>
  <si>
    <t>Sniper Shecil</t>
  </si>
  <si>
    <t>Sniper Cecil</t>
  </si>
  <si>
    <t>B_KATRINN</t>
  </si>
  <si>
    <t>High Wizard Katrinn</t>
  </si>
  <si>
    <t>High Wizard Kathryne</t>
  </si>
  <si>
    <t>B_YGNIZEM</t>
  </si>
  <si>
    <t>Ygnizem</t>
  </si>
  <si>
    <t>Egnigem Cenia</t>
  </si>
  <si>
    <t>//1685</t>
  </si>
  <si>
    <t>APOCALIPS_H</t>
  </si>
  <si>
    <t>Vesper</t>
  </si>
  <si>
    <t>//1688</t>
  </si>
  <si>
    <t>LADY_TANEE</t>
  </si>
  <si>
    <t>Lady Tanee</t>
  </si>
  <si>
    <t>0x6280084</t>
  </si>
  <si>
    <t>THANATOS</t>
  </si>
  <si>
    <t>Thanatos</t>
  </si>
  <si>
    <t>Memory of Thanatos</t>
  </si>
  <si>
    <t>DETALE</t>
  </si>
  <si>
    <t>Detale</t>
  </si>
  <si>
    <t>Detardeurus</t>
  </si>
  <si>
    <t>KIEL_</t>
  </si>
  <si>
    <t>Kiel D-01</t>
  </si>
  <si>
    <t>RANDGRIS</t>
  </si>
  <si>
    <t>Valkyrie Randgris</t>
  </si>
  <si>
    <t>GLOOMUNDERNIGHT</t>
  </si>
  <si>
    <t>Gloom Under Night</t>
  </si>
  <si>
    <t>KTULLANUX</t>
  </si>
  <si>
    <t>Ktullanux</t>
  </si>
  <si>
    <t>ATROCE</t>
  </si>
  <si>
    <t>Atroce</t>
  </si>
  <si>
    <t>FALLINGBISHOP</t>
  </si>
  <si>
    <t>Fallen Bishop</t>
  </si>
  <si>
    <t>Fallen Bishop Hibram</t>
  </si>
  <si>
    <t>BEELZEBUB_</t>
  </si>
  <si>
    <t>Beelzebub</t>
  </si>
  <si>
    <t>GOPINICH</t>
  </si>
  <si>
    <t>Gopinich</t>
  </si>
  <si>
    <t>MOROCC_</t>
  </si>
  <si>
    <t>Wounded Morroc</t>
  </si>
  <si>
    <t>NAGHT_SIEGER</t>
  </si>
  <si>
    <t>Naght Sieger</t>
  </si>
  <si>
    <t>0x6203695</t>
  </si>
  <si>
    <t>ENTWEIHEN</t>
  </si>
  <si>
    <t>Entweihen Crothen</t>
  </si>
  <si>
    <t>0x6200084</t>
  </si>
  <si>
    <t>S_NYDHOG</t>
  </si>
  <si>
    <t>Nidhoggr's Shadow</t>
  </si>
  <si>
    <t>BANGUNGOT_1</t>
  </si>
  <si>
    <t>Bangungot</t>
  </si>
  <si>
    <t>BUWAYA</t>
  </si>
  <si>
    <t>Buwaya</t>
  </si>
  <si>
    <t>BAKONAWA_1</t>
  </si>
  <si>
    <t>Bakonawa</t>
  </si>
  <si>
    <t>//2475</t>
  </si>
  <si>
    <t>MG_CORRUPTION_ROOT</t>
  </si>
  <si>
    <t>Root of Corruption</t>
  </si>
  <si>
    <t>//2476</t>
  </si>
  <si>
    <t>MG_AMDARAIS</t>
  </si>
  <si>
    <t>Amdarias</t>
  </si>
  <si>
    <t>FACEWORM_QUEEN</t>
  </si>
  <si>
    <t>Faceworm Queen</t>
  </si>
  <si>
    <t>OSIRIS</t>
  </si>
  <si>
    <t>Osiris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</si>
</sst>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2"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race" displayName="race" ref="A1:B12" totalsRowShown="0">
  <autoFilter ref="A1:B12"/>
  <tableColumns count="2">
    <tableColumn id="2" name="race_name"/>
    <tableColumn id="1" name="race_code" dataDxfId="1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size" displayName="size" ref="D1:E4" totalsRowShown="0">
  <autoFilter ref="D1:E4"/>
  <tableColumns count="2">
    <tableColumn id="1" name="size_name"/>
    <tableColumn id="2" name="size_code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4:B54" totalsRowShown="0">
  <autoFilter ref="A14:B54"/>
  <tableColumns count="2">
    <tableColumn id="1" name="elem_name"/>
    <tableColumn id="2" name="elem_code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8"/>
  <sheetViews>
    <sheetView tabSelected="1" topLeftCell="AN1" workbookViewId="0">
      <pane ySplit="1" topLeftCell="A2" activePane="bottomLeft" state="frozen"/>
      <selection activeCell="O1" sqref="O1"/>
      <selection pane="bottomLeft" activeCell="BD8" sqref="BD8"/>
    </sheetView>
  </sheetViews>
  <sheetFormatPr defaultRowHeight="14.5" x14ac:dyDescent="0.35"/>
  <cols>
    <col min="26" max="26" width="9.90625" bestFit="1" customWidth="1"/>
    <col min="32" max="33" width="8.7265625" style="4"/>
    <col min="34" max="35" width="8.7265625" style="6"/>
    <col min="36" max="37" width="8.7265625" style="5"/>
  </cols>
  <sheetData>
    <row r="1" spans="1:5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s="4" t="s">
        <v>31</v>
      </c>
      <c r="AG1" s="4" t="s">
        <v>32</v>
      </c>
      <c r="AH1" s="6" t="s">
        <v>33</v>
      </c>
      <c r="AI1" s="6" t="s">
        <v>34</v>
      </c>
      <c r="AJ1" s="5" t="s">
        <v>35</v>
      </c>
      <c r="AK1" s="5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203</v>
      </c>
    </row>
    <row r="2" spans="1:58" x14ac:dyDescent="0.35">
      <c r="A2">
        <v>3950</v>
      </c>
      <c r="B2" t="s">
        <v>57</v>
      </c>
      <c r="C2" t="s">
        <v>58</v>
      </c>
      <c r="D2" t="s">
        <v>58</v>
      </c>
      <c r="E2">
        <v>67</v>
      </c>
      <c r="F2">
        <v>17320</v>
      </c>
      <c r="G2">
        <v>0</v>
      </c>
      <c r="H2">
        <f>594750/75</f>
        <v>7930</v>
      </c>
      <c r="I2">
        <f>604200/75</f>
        <v>8056</v>
      </c>
      <c r="J2">
        <v>1</v>
      </c>
      <c r="K2">
        <v>700</v>
      </c>
      <c r="L2">
        <v>1366</v>
      </c>
      <c r="M2">
        <v>9</v>
      </c>
      <c r="N2">
        <v>6</v>
      </c>
      <c r="O2">
        <v>60</v>
      </c>
      <c r="P2">
        <v>48</v>
      </c>
      <c r="Q2">
        <v>20</v>
      </c>
      <c r="R2">
        <v>34</v>
      </c>
      <c r="S2">
        <v>71</v>
      </c>
      <c r="T2">
        <v>10</v>
      </c>
      <c r="U2">
        <v>10</v>
      </c>
      <c r="V2">
        <v>12</v>
      </c>
      <c r="W2">
        <v>0</v>
      </c>
      <c r="X2">
        <v>3</v>
      </c>
      <c r="Y2">
        <v>21</v>
      </c>
      <c r="Z2" t="str">
        <f>"0x"&amp;DEC2HEX(MD_CANMOVE+MD_LOOTER+MD_AGGRESSIVE+MD_CANATTACK+MD_DETECTOR)</f>
        <v>0x2000087</v>
      </c>
      <c r="AA2">
        <v>300</v>
      </c>
      <c r="AB2">
        <v>1020</v>
      </c>
      <c r="AC2">
        <v>600</v>
      </c>
      <c r="AD2">
        <v>0</v>
      </c>
      <c r="AE2">
        <v>0</v>
      </c>
      <c r="AF2" s="4">
        <v>0</v>
      </c>
      <c r="AG2" s="4">
        <v>0</v>
      </c>
      <c r="AH2" s="6">
        <v>0</v>
      </c>
      <c r="AI2" s="6">
        <v>0</v>
      </c>
      <c r="AJ2" s="5">
        <v>0</v>
      </c>
      <c r="AK2" s="5">
        <v>0</v>
      </c>
      <c r="AL2">
        <v>995</v>
      </c>
      <c r="AM2">
        <f>(0.5*10000)/50</f>
        <v>100</v>
      </c>
      <c r="AN2">
        <v>991</v>
      </c>
      <c r="AO2">
        <f>(1*10000)/50</f>
        <v>200</v>
      </c>
      <c r="AP2">
        <v>2682</v>
      </c>
      <c r="AQ2">
        <f>(0.03*10000)/50</f>
        <v>6</v>
      </c>
      <c r="AR2">
        <v>963</v>
      </c>
      <c r="AS2">
        <f>(1*10000)/50</f>
        <v>200</v>
      </c>
      <c r="AT2">
        <v>46009</v>
      </c>
      <c r="AU2">
        <f>(0.005*10000)/50</f>
        <v>1</v>
      </c>
      <c r="AV2">
        <v>45013</v>
      </c>
      <c r="AW2">
        <f>(0.005*10000)/50</f>
        <v>1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47000</v>
      </c>
      <c r="BE2">
        <v>1</v>
      </c>
      <c r="BF2" t="str">
        <f>A2&amp;","&amp;B2&amp;","&amp;C2&amp;","&amp;D2&amp;","&amp;E2&amp;","&amp;F2&amp;","&amp;G2&amp;","&amp;H2&amp;","&amp;I2&amp;","&amp;J2&amp;","&amp;K2&amp;","&amp;L2&amp;","&amp;M2&amp;","&amp;N2&amp;","&amp;O2&amp;","&amp;P2&amp;","&amp;Q2&amp;","&amp;R2&amp;","&amp;S2&amp;","&amp;T2&amp;","&amp;U2&amp;","&amp;V2&amp;","&amp;W2&amp;","&amp;X2&amp;","&amp;Y2&amp;","&amp;Z2&amp;","&amp;AA2&amp;","&amp;AB2&amp;","&amp;AC2&amp;","&amp;AD2&amp;","&amp;AE2&amp;","&amp;AF2&amp;","&amp;AG2&amp;","&amp;AH2&amp;","&amp;AI2&amp;","&amp;AJ2&amp;","&amp;AK2&amp;","&amp;AL2&amp;","&amp;AM2&amp;","&amp;AN2&amp;","&amp;AO2&amp;","&amp;AP2&amp;","&amp;AQ2&amp;","&amp;AR2&amp;","&amp;AS2&amp;","&amp;AT2&amp;","&amp;AU2&amp;","&amp;AV2&amp;","&amp;AW2&amp;","&amp;AX2&amp;","&amp;AY2&amp;","&amp;AZ2&amp;","&amp;BA2&amp;","&amp;BB2&amp;","&amp;BC2&amp;","&amp;BD2&amp;","&amp;BE2</f>
        <v>3950,aquaring,Aquaring,Aquaring,67,17320,0,7930,8056,1,700,1366,9,6,60,48,20,34,71,10,10,12,0,3,21,0x2000087,300,1020,600,0,0,0,0,0,0,0,0,995,100,991,200,2682,6,963,200,46009,1,45013,1,0,0,0,0,0,0,47000,1</v>
      </c>
    </row>
    <row r="3" spans="1:58" x14ac:dyDescent="0.35">
      <c r="A3">
        <v>1815</v>
      </c>
      <c r="B3" t="s">
        <v>59</v>
      </c>
      <c r="C3" t="s">
        <v>60</v>
      </c>
      <c r="D3" t="s">
        <v>60</v>
      </c>
      <c r="E3">
        <v>12</v>
      </c>
      <c r="F3">
        <v>20</v>
      </c>
      <c r="G3">
        <v>0</v>
      </c>
      <c r="H3">
        <f>6075/75</f>
        <v>81</v>
      </c>
      <c r="I3">
        <f>3300/75</f>
        <v>44</v>
      </c>
      <c r="J3">
        <v>1</v>
      </c>
      <c r="K3">
        <v>59</v>
      </c>
      <c r="L3">
        <v>72</v>
      </c>
      <c r="M3">
        <v>100</v>
      </c>
      <c r="N3">
        <v>99</v>
      </c>
      <c r="O3">
        <v>1</v>
      </c>
      <c r="P3">
        <v>14</v>
      </c>
      <c r="Q3">
        <v>14</v>
      </c>
      <c r="R3">
        <v>0</v>
      </c>
      <c r="S3">
        <v>19</v>
      </c>
      <c r="T3">
        <v>15</v>
      </c>
      <c r="U3">
        <v>10</v>
      </c>
      <c r="V3">
        <v>12</v>
      </c>
      <c r="W3">
        <v>0</v>
      </c>
      <c r="X3">
        <v>0</v>
      </c>
      <c r="Y3">
        <v>20</v>
      </c>
      <c r="Z3" t="str">
        <f>"0x"&amp;DEC2HEX(MD_CANMOVE+MD_AGGRESSIVE+MD_CASTSENSOR_IDLE+MD_CANATTACK)</f>
        <v>0x95</v>
      </c>
      <c r="AA3">
        <v>2000</v>
      </c>
      <c r="AB3">
        <v>1320</v>
      </c>
      <c r="AC3">
        <v>0</v>
      </c>
      <c r="AD3">
        <v>0</v>
      </c>
      <c r="AE3">
        <v>0</v>
      </c>
      <c r="AF3" s="4">
        <v>0</v>
      </c>
      <c r="AG3" s="4">
        <v>0</v>
      </c>
      <c r="AH3" s="6">
        <v>0</v>
      </c>
      <c r="AI3" s="6">
        <v>0</v>
      </c>
      <c r="AJ3" s="5">
        <v>0</v>
      </c>
      <c r="AK3" s="5">
        <v>0</v>
      </c>
      <c r="AL3">
        <v>7613</v>
      </c>
      <c r="AM3">
        <v>10000</v>
      </c>
      <c r="AN3">
        <v>564</v>
      </c>
      <c r="AO3">
        <f>(1*10000)/50</f>
        <v>200</v>
      </c>
      <c r="AP3">
        <v>7272</v>
      </c>
      <c r="AQ3">
        <f>(0.4*10000)/50</f>
        <v>80</v>
      </c>
      <c r="AR3">
        <v>5102</v>
      </c>
      <c r="AS3">
        <f>(0.01*10000)/50</f>
        <v>2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t="str">
        <f>A3&amp;","&amp;B3&amp;","&amp;C3&amp;","&amp;D3&amp;","&amp;E3&amp;","&amp;F3&amp;","&amp;G3&amp;","&amp;H3&amp;","&amp;I3&amp;","&amp;J3&amp;","&amp;K3&amp;","&amp;L3&amp;","&amp;M3&amp;","&amp;N3&amp;","&amp;O3&amp;","&amp;P3&amp;","&amp;Q3&amp;","&amp;R3&amp;","&amp;S3&amp;","&amp;T3&amp;","&amp;U3&amp;","&amp;V3&amp;","&amp;W3&amp;","&amp;X3&amp;","&amp;Y3&amp;","&amp;Z3&amp;","&amp;AA3&amp;","&amp;AB3&amp;","&amp;AC3&amp;","&amp;AD3&amp;","&amp;AE3&amp;","&amp;AF3&amp;","&amp;AG3&amp;","&amp;AH3&amp;","&amp;AI3&amp;","&amp;AJ3&amp;","&amp;AK3&amp;","&amp;AL3&amp;","&amp;AM3&amp;","&amp;AN3&amp;","&amp;AO3&amp;","&amp;AP3&amp;","&amp;AQ3&amp;","&amp;AR3&amp;","&amp;AS3&amp;","&amp;AT3&amp;","&amp;AU3&amp;","&amp;AV3&amp;","&amp;AW3&amp;","&amp;AX3&amp;","&amp;AY3&amp;","&amp;AZ3&amp;","&amp;BA3&amp;","&amp;BB3&amp;","&amp;BC3&amp;","&amp;BD3&amp;","&amp;BE3</f>
        <v>1815,EVENT_RICECAKE,Rice Cake,Rice Cake,12,20,0,81,44,1,59,72,100,99,1,14,14,0,19,15,10,12,0,0,20,0x95,2000,1320,0,0,0,0,0,0,0,0,0,7613,10000,564,200,7272,80,5102,2,0,0,0,0,0,0,0,0,0,0,0,0</v>
      </c>
    </row>
    <row r="4" spans="1:58" x14ac:dyDescent="0.35">
      <c r="A4">
        <v>1038</v>
      </c>
      <c r="B4" t="s">
        <v>364</v>
      </c>
      <c r="C4" t="s">
        <v>365</v>
      </c>
      <c r="D4" t="s">
        <v>365</v>
      </c>
      <c r="E4">
        <v>78</v>
      </c>
      <c r="F4">
        <v>14469400</v>
      </c>
      <c r="G4">
        <v>0</v>
      </c>
      <c r="H4">
        <v>4798125</v>
      </c>
      <c r="I4">
        <v>2483975</v>
      </c>
      <c r="J4">
        <v>1</v>
      </c>
      <c r="K4">
        <v>1780</v>
      </c>
      <c r="L4">
        <v>5760</v>
      </c>
      <c r="M4">
        <v>10</v>
      </c>
      <c r="N4">
        <v>25</v>
      </c>
      <c r="O4">
        <v>49</v>
      </c>
      <c r="P4">
        <v>113</v>
      </c>
      <c r="Q4">
        <v>62</v>
      </c>
      <c r="R4">
        <v>137</v>
      </c>
      <c r="S4">
        <v>186</v>
      </c>
      <c r="T4">
        <v>60</v>
      </c>
      <c r="U4">
        <v>10</v>
      </c>
      <c r="V4">
        <v>12</v>
      </c>
      <c r="W4">
        <v>1</v>
      </c>
      <c r="X4">
        <v>1</v>
      </c>
      <c r="Y4">
        <v>89</v>
      </c>
      <c r="Z4" t="s">
        <v>202</v>
      </c>
      <c r="AA4">
        <v>100</v>
      </c>
      <c r="AB4">
        <v>1072</v>
      </c>
      <c r="AC4">
        <v>672</v>
      </c>
      <c r="AD4">
        <v>384</v>
      </c>
      <c r="AE4">
        <v>35750</v>
      </c>
      <c r="AF4" s="4">
        <v>46020</v>
      </c>
      <c r="AG4" s="4">
        <v>200</v>
      </c>
      <c r="AH4" s="6">
        <v>0</v>
      </c>
      <c r="AI4" s="6">
        <v>0</v>
      </c>
      <c r="AJ4" s="5">
        <v>0</v>
      </c>
      <c r="AK4" s="5">
        <v>0</v>
      </c>
      <c r="AL4">
        <v>2235</v>
      </c>
      <c r="AM4">
        <v>200</v>
      </c>
      <c r="AN4">
        <v>2624</v>
      </c>
      <c r="AO4">
        <v>200</v>
      </c>
      <c r="AP4">
        <v>1232</v>
      </c>
      <c r="AQ4">
        <v>150</v>
      </c>
      <c r="AR4">
        <v>1268</v>
      </c>
      <c r="AS4">
        <v>50</v>
      </c>
      <c r="AT4">
        <v>2356</v>
      </c>
      <c r="AU4">
        <v>20</v>
      </c>
      <c r="AV4">
        <v>13033</v>
      </c>
      <c r="AW4">
        <v>10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4144</v>
      </c>
      <c r="BE4">
        <v>1</v>
      </c>
      <c r="BF4" t="str">
        <f t="shared" ref="BF4:BF58" si="0">A4&amp;","&amp;B4&amp;","&amp;C4&amp;","&amp;D4&amp;","&amp;E4&amp;","&amp;F4&amp;","&amp;G4&amp;","&amp;H4&amp;","&amp;I4&amp;","&amp;J4&amp;","&amp;K4&amp;","&amp;L4&amp;","&amp;M4&amp;","&amp;N4&amp;","&amp;O4&amp;","&amp;P4&amp;","&amp;Q4&amp;","&amp;R4&amp;","&amp;S4&amp;","&amp;T4&amp;","&amp;U4&amp;","&amp;V4&amp;","&amp;W4&amp;","&amp;X4&amp;","&amp;Y4&amp;","&amp;Z4&amp;","&amp;AA4&amp;","&amp;AB4&amp;","&amp;AC4&amp;","&amp;AD4&amp;","&amp;AE4&amp;","&amp;AF4&amp;","&amp;AG4&amp;","&amp;AH4&amp;","&amp;AI4&amp;","&amp;AJ4&amp;","&amp;AK4&amp;","&amp;AL4&amp;","&amp;AM4&amp;","&amp;AN4&amp;","&amp;AO4&amp;","&amp;AP4&amp;","&amp;AQ4&amp;","&amp;AR4&amp;","&amp;AS4&amp;","&amp;AT4&amp;","&amp;AU4&amp;","&amp;AV4&amp;","&amp;AW4&amp;","&amp;AX4&amp;","&amp;AY4&amp;","&amp;AZ4&amp;","&amp;BA4&amp;","&amp;BB4&amp;","&amp;BC4&amp;","&amp;BD4&amp;","&amp;BE4</f>
        <v>1038,OSIRIS,Osiris,Osiris,78,14469400,0,4798125,2483975,1,1780,5760,10,25,49,113,62,137,186,60,10,12,1,1,89,0x6283695,100,1072,672,384,35750,46020,200,0,0,0,0,2235,200,2624,200,1232,150,1268,50,2356,20,13033,10,0,0,0,0,0,0,4144,1</v>
      </c>
    </row>
    <row r="5" spans="1:58" x14ac:dyDescent="0.35">
      <c r="A5">
        <v>1039</v>
      </c>
      <c r="B5" t="s">
        <v>235</v>
      </c>
      <c r="C5" t="s">
        <v>236</v>
      </c>
      <c r="D5" t="s">
        <v>236</v>
      </c>
      <c r="E5">
        <v>194</v>
      </c>
      <c r="F5">
        <v>19292000</v>
      </c>
      <c r="G5">
        <v>0</v>
      </c>
      <c r="H5">
        <v>7343364</v>
      </c>
      <c r="I5">
        <v>1343364</v>
      </c>
      <c r="J5">
        <v>2</v>
      </c>
      <c r="K5">
        <v>6440</v>
      </c>
      <c r="L5">
        <v>8080</v>
      </c>
      <c r="M5">
        <v>35</v>
      </c>
      <c r="N5">
        <v>45</v>
      </c>
      <c r="O5">
        <v>2</v>
      </c>
      <c r="P5">
        <v>228</v>
      </c>
      <c r="Q5">
        <v>45</v>
      </c>
      <c r="R5">
        <v>185</v>
      </c>
      <c r="S5">
        <v>200</v>
      </c>
      <c r="T5">
        <v>150</v>
      </c>
      <c r="U5">
        <v>10</v>
      </c>
      <c r="V5">
        <v>12</v>
      </c>
      <c r="W5">
        <v>2</v>
      </c>
      <c r="X5">
        <v>6</v>
      </c>
      <c r="Y5">
        <v>67</v>
      </c>
      <c r="Z5" t="s">
        <v>202</v>
      </c>
      <c r="AA5">
        <v>100</v>
      </c>
      <c r="AB5">
        <v>768</v>
      </c>
      <c r="AC5">
        <v>768</v>
      </c>
      <c r="AD5">
        <v>576</v>
      </c>
      <c r="AE5">
        <v>61662</v>
      </c>
      <c r="AF5" s="4">
        <v>46020</v>
      </c>
      <c r="AG5" s="4">
        <v>200</v>
      </c>
      <c r="AH5" s="6">
        <v>750</v>
      </c>
      <c r="AI5" s="6">
        <v>500</v>
      </c>
      <c r="AJ5" s="5">
        <v>923</v>
      </c>
      <c r="AK5" s="5">
        <v>5000</v>
      </c>
      <c r="AL5">
        <v>1466</v>
      </c>
      <c r="AM5">
        <v>400</v>
      </c>
      <c r="AN5">
        <v>2256</v>
      </c>
      <c r="AO5">
        <v>300</v>
      </c>
      <c r="AP5">
        <v>1476</v>
      </c>
      <c r="AQ5">
        <v>50</v>
      </c>
      <c r="AR5">
        <v>714</v>
      </c>
      <c r="AS5">
        <v>500</v>
      </c>
      <c r="AT5">
        <v>5160</v>
      </c>
      <c r="AU5">
        <v>10</v>
      </c>
      <c r="AV5">
        <v>985</v>
      </c>
      <c r="AW5">
        <v>5432</v>
      </c>
      <c r="AX5">
        <v>984</v>
      </c>
      <c r="AY5">
        <v>4171</v>
      </c>
      <c r="AZ5">
        <v>0</v>
      </c>
      <c r="BA5">
        <v>0</v>
      </c>
      <c r="BB5">
        <v>0</v>
      </c>
      <c r="BC5">
        <v>0</v>
      </c>
      <c r="BD5">
        <v>4147</v>
      </c>
      <c r="BE5">
        <v>1</v>
      </c>
      <c r="BF5" t="str">
        <f t="shared" si="0"/>
        <v>1039,BAPHOMET,Baphomet,Baphomet,194,19292000,0,7343364,1343364,2,6440,8080,35,45,2,228,45,185,200,150,10,12,2,6,67,0x6283695,100,768,768,576,61662,46020,200,750,500,923,5000,1466,400,2256,300,1476,50,714,500,5160,10,985,5432,984,4171,0,0,0,0,4147,1</v>
      </c>
    </row>
    <row r="6" spans="1:58" x14ac:dyDescent="0.35">
      <c r="A6">
        <v>1046</v>
      </c>
      <c r="B6" t="s">
        <v>237</v>
      </c>
      <c r="C6" t="s">
        <v>238</v>
      </c>
      <c r="D6" t="s">
        <v>238</v>
      </c>
      <c r="E6">
        <v>176</v>
      </c>
      <c r="F6">
        <v>12496000</v>
      </c>
      <c r="G6">
        <v>0</v>
      </c>
      <c r="H6">
        <v>5187125</v>
      </c>
      <c r="I6">
        <v>2387125</v>
      </c>
      <c r="J6">
        <v>1</v>
      </c>
      <c r="K6">
        <v>2680</v>
      </c>
      <c r="L6">
        <v>3890</v>
      </c>
      <c r="M6">
        <v>60</v>
      </c>
      <c r="N6">
        <v>35</v>
      </c>
      <c r="O6">
        <v>188</v>
      </c>
      <c r="P6">
        <v>135</v>
      </c>
      <c r="Q6">
        <v>90</v>
      </c>
      <c r="R6">
        <v>135</v>
      </c>
      <c r="S6">
        <v>255</v>
      </c>
      <c r="T6">
        <v>98</v>
      </c>
      <c r="U6">
        <v>10</v>
      </c>
      <c r="V6">
        <v>12</v>
      </c>
      <c r="W6">
        <v>1</v>
      </c>
      <c r="X6">
        <v>6</v>
      </c>
      <c r="Y6">
        <v>67</v>
      </c>
      <c r="Z6" t="s">
        <v>202</v>
      </c>
      <c r="AA6">
        <v>100</v>
      </c>
      <c r="AB6">
        <v>480</v>
      </c>
      <c r="AC6">
        <v>480</v>
      </c>
      <c r="AD6">
        <v>288</v>
      </c>
      <c r="AE6">
        <v>25740</v>
      </c>
      <c r="AF6" s="4">
        <v>46020</v>
      </c>
      <c r="AG6" s="4">
        <v>200</v>
      </c>
      <c r="AH6" s="6">
        <v>0</v>
      </c>
      <c r="AI6" s="6">
        <v>0</v>
      </c>
      <c r="AJ6" s="5">
        <v>0</v>
      </c>
      <c r="AK6" s="5">
        <v>0</v>
      </c>
      <c r="AL6">
        <v>2364</v>
      </c>
      <c r="AM6">
        <v>200</v>
      </c>
      <c r="AN6">
        <v>2342</v>
      </c>
      <c r="AO6">
        <v>200</v>
      </c>
      <c r="AP6">
        <v>2258</v>
      </c>
      <c r="AQ6">
        <v>200</v>
      </c>
      <c r="AR6">
        <v>1171</v>
      </c>
      <c r="AS6">
        <v>150</v>
      </c>
      <c r="AT6">
        <v>1422</v>
      </c>
      <c r="AU6">
        <v>80</v>
      </c>
      <c r="AV6">
        <v>1365</v>
      </c>
      <c r="AW6">
        <v>50</v>
      </c>
      <c r="AX6">
        <v>1181</v>
      </c>
      <c r="AY6">
        <v>10</v>
      </c>
      <c r="AZ6">
        <v>1139</v>
      </c>
      <c r="BA6">
        <v>4</v>
      </c>
      <c r="BB6">
        <v>0</v>
      </c>
      <c r="BC6">
        <v>0</v>
      </c>
      <c r="BD6">
        <v>4142</v>
      </c>
      <c r="BE6">
        <v>1</v>
      </c>
      <c r="BF6" t="str">
        <f t="shared" si="0"/>
        <v>1046,DOPPELGANGER,Doppelganger,Doppelganger,176,12496000,0,5187125,2387125,1,2680,3890,60,35,188,135,90,135,255,98,10,12,1,6,67,0x6283695,100,480,480,288,25740,46020,200,0,0,0,0,2364,200,2342,200,2258,200,1171,150,1422,80,1365,50,1181,10,1139,4,0,0,4142,1</v>
      </c>
    </row>
    <row r="7" spans="1:58" x14ac:dyDescent="0.35">
      <c r="A7">
        <v>1059</v>
      </c>
      <c r="B7" t="s">
        <v>239</v>
      </c>
      <c r="C7" t="s">
        <v>240</v>
      </c>
      <c r="D7" t="s">
        <v>240</v>
      </c>
      <c r="E7">
        <v>99</v>
      </c>
      <c r="F7">
        <v>18212000</v>
      </c>
      <c r="G7">
        <v>0</v>
      </c>
      <c r="H7">
        <v>3903205</v>
      </c>
      <c r="I7">
        <v>2471670</v>
      </c>
      <c r="J7">
        <v>1</v>
      </c>
      <c r="K7">
        <v>8801</v>
      </c>
      <c r="L7">
        <v>13110</v>
      </c>
      <c r="M7">
        <v>20</v>
      </c>
      <c r="N7">
        <v>70</v>
      </c>
      <c r="O7">
        <v>50</v>
      </c>
      <c r="P7">
        <v>265</v>
      </c>
      <c r="Q7">
        <v>60</v>
      </c>
      <c r="R7">
        <v>295</v>
      </c>
      <c r="S7">
        <v>270</v>
      </c>
      <c r="T7">
        <v>130</v>
      </c>
      <c r="U7">
        <v>10</v>
      </c>
      <c r="V7">
        <v>12</v>
      </c>
      <c r="W7">
        <v>0</v>
      </c>
      <c r="X7">
        <v>4</v>
      </c>
      <c r="Y7">
        <v>84</v>
      </c>
      <c r="Z7" t="s">
        <v>202</v>
      </c>
      <c r="AA7">
        <v>100</v>
      </c>
      <c r="AB7">
        <v>1148</v>
      </c>
      <c r="AC7">
        <v>448</v>
      </c>
      <c r="AD7">
        <v>200</v>
      </c>
      <c r="AE7">
        <v>1966462</v>
      </c>
      <c r="AF7" s="4">
        <v>46020</v>
      </c>
      <c r="AG7" s="4">
        <v>200</v>
      </c>
      <c r="AH7" s="6">
        <v>526</v>
      </c>
      <c r="AI7" s="6">
        <v>4000</v>
      </c>
      <c r="AJ7" s="5">
        <v>722</v>
      </c>
      <c r="AK7" s="5">
        <v>3000</v>
      </c>
      <c r="AL7">
        <v>1413</v>
      </c>
      <c r="AM7">
        <v>150</v>
      </c>
      <c r="AN7">
        <v>518</v>
      </c>
      <c r="AO7">
        <v>10000</v>
      </c>
      <c r="AP7">
        <v>2249</v>
      </c>
      <c r="AQ7">
        <v>250</v>
      </c>
      <c r="AR7">
        <v>13009</v>
      </c>
      <c r="AS7">
        <v>150</v>
      </c>
      <c r="AT7">
        <v>7018</v>
      </c>
      <c r="AU7">
        <v>20</v>
      </c>
      <c r="AV7">
        <v>2684</v>
      </c>
      <c r="AW7">
        <v>30</v>
      </c>
      <c r="AX7">
        <v>2530</v>
      </c>
      <c r="AY7">
        <v>100</v>
      </c>
      <c r="AZ7">
        <v>1820</v>
      </c>
      <c r="BA7">
        <v>200</v>
      </c>
      <c r="BB7">
        <v>0</v>
      </c>
      <c r="BC7">
        <v>0</v>
      </c>
      <c r="BD7">
        <v>4132</v>
      </c>
      <c r="BE7">
        <v>1</v>
      </c>
      <c r="BF7" t="str">
        <f t="shared" si="0"/>
        <v>1059,MISTRESS,Mistress,Mistress,99,18212000,0,3903205,2471670,1,8801,13110,20,70,50,265,60,295,270,130,10,12,0,4,84,0x6283695,100,1148,448,200,1966462,46020,200,526,4000,722,3000,1413,150,518,10000,2249,250,13009,150,7018,20,2684,30,2530,100,1820,200,0,0,4132,1</v>
      </c>
    </row>
    <row r="8" spans="1:58" x14ac:dyDescent="0.35">
      <c r="A8">
        <v>1086</v>
      </c>
      <c r="B8" t="s">
        <v>241</v>
      </c>
      <c r="C8" t="s">
        <v>242</v>
      </c>
      <c r="D8" t="s">
        <v>242</v>
      </c>
      <c r="E8">
        <v>192</v>
      </c>
      <c r="F8">
        <v>32876621</v>
      </c>
      <c r="G8">
        <v>0</v>
      </c>
      <c r="H8">
        <v>4005032</v>
      </c>
      <c r="I8">
        <v>1005032</v>
      </c>
      <c r="J8">
        <v>1</v>
      </c>
      <c r="K8">
        <v>8700</v>
      </c>
      <c r="L8">
        <v>11450</v>
      </c>
      <c r="M8">
        <v>60</v>
      </c>
      <c r="N8">
        <v>99</v>
      </c>
      <c r="O8">
        <v>196</v>
      </c>
      <c r="P8">
        <v>226</v>
      </c>
      <c r="Q8">
        <v>106</v>
      </c>
      <c r="R8">
        <v>264</v>
      </c>
      <c r="S8">
        <v>256</v>
      </c>
      <c r="T8">
        <v>450</v>
      </c>
      <c r="U8">
        <v>10</v>
      </c>
      <c r="V8">
        <v>12</v>
      </c>
      <c r="W8">
        <v>2</v>
      </c>
      <c r="X8">
        <v>4</v>
      </c>
      <c r="Y8">
        <v>43</v>
      </c>
      <c r="Z8" t="s">
        <v>202</v>
      </c>
      <c r="AA8">
        <v>100</v>
      </c>
      <c r="AB8">
        <v>768</v>
      </c>
      <c r="AC8">
        <v>768</v>
      </c>
      <c r="AD8">
        <v>480</v>
      </c>
      <c r="AE8">
        <v>59662</v>
      </c>
      <c r="AF8" s="4">
        <v>46020</v>
      </c>
      <c r="AG8" s="4">
        <v>200</v>
      </c>
      <c r="AH8" s="6">
        <v>0</v>
      </c>
      <c r="AI8" s="6">
        <v>0</v>
      </c>
      <c r="AJ8" s="5">
        <v>0</v>
      </c>
      <c r="AK8" s="5">
        <v>0</v>
      </c>
      <c r="AL8">
        <v>969</v>
      </c>
      <c r="AM8">
        <v>200</v>
      </c>
      <c r="AN8">
        <v>2246</v>
      </c>
      <c r="AO8">
        <v>200</v>
      </c>
      <c r="AP8">
        <v>10016</v>
      </c>
      <c r="AQ8">
        <v>200</v>
      </c>
      <c r="AR8">
        <v>1524</v>
      </c>
      <c r="AS8">
        <v>150</v>
      </c>
      <c r="AT8">
        <v>969</v>
      </c>
      <c r="AU8">
        <v>100</v>
      </c>
      <c r="AV8">
        <v>985</v>
      </c>
      <c r="AW8">
        <v>200</v>
      </c>
      <c r="AX8">
        <v>984</v>
      </c>
      <c r="AY8">
        <v>200</v>
      </c>
      <c r="AZ8">
        <v>989</v>
      </c>
      <c r="BA8">
        <v>20</v>
      </c>
      <c r="BB8">
        <v>0</v>
      </c>
      <c r="BC8">
        <v>0</v>
      </c>
      <c r="BD8">
        <v>4128</v>
      </c>
      <c r="BE8">
        <v>1</v>
      </c>
      <c r="BF8" t="str">
        <f t="shared" si="0"/>
        <v>1086,GOLDEN_BUG,Golden Thief Bug,Golden Thief Bug,192,32876621,0,4005032,1005032,1,8700,11450,60,99,196,226,106,264,256,450,10,12,2,4,43,0x6283695,100,768,768,480,59662,46020,200,0,0,0,0,969,200,2246,200,10016,200,1524,150,969,100,985,200,984,200,989,20,0,0,4128,1</v>
      </c>
    </row>
    <row r="9" spans="1:58" x14ac:dyDescent="0.35">
      <c r="A9">
        <v>1087</v>
      </c>
      <c r="B9" t="s">
        <v>243</v>
      </c>
      <c r="C9" t="s">
        <v>244</v>
      </c>
      <c r="D9" t="s">
        <v>244</v>
      </c>
      <c r="E9">
        <v>166</v>
      </c>
      <c r="F9">
        <v>18757050</v>
      </c>
      <c r="G9">
        <v>0</v>
      </c>
      <c r="H9">
        <v>4983550</v>
      </c>
      <c r="I9">
        <v>2795650</v>
      </c>
      <c r="J9">
        <v>1</v>
      </c>
      <c r="K9">
        <v>4514</v>
      </c>
      <c r="L9">
        <v>5084</v>
      </c>
      <c r="M9">
        <v>40</v>
      </c>
      <c r="N9">
        <v>45</v>
      </c>
      <c r="O9">
        <v>2</v>
      </c>
      <c r="P9">
        <v>137</v>
      </c>
      <c r="Q9">
        <v>150</v>
      </c>
      <c r="R9">
        <v>150</v>
      </c>
      <c r="S9">
        <v>245</v>
      </c>
      <c r="T9">
        <v>135</v>
      </c>
      <c r="U9">
        <v>10</v>
      </c>
      <c r="V9">
        <v>12</v>
      </c>
      <c r="W9">
        <v>2</v>
      </c>
      <c r="X9">
        <v>7</v>
      </c>
      <c r="Y9">
        <v>42</v>
      </c>
      <c r="Z9" t="s">
        <v>202</v>
      </c>
      <c r="AA9">
        <v>150</v>
      </c>
      <c r="AB9">
        <v>1678</v>
      </c>
      <c r="AC9">
        <v>780</v>
      </c>
      <c r="AD9">
        <v>648</v>
      </c>
      <c r="AE9">
        <v>29315</v>
      </c>
      <c r="AF9" s="4">
        <v>46020</v>
      </c>
      <c r="AG9" s="4">
        <v>200</v>
      </c>
      <c r="AH9" s="6">
        <v>0</v>
      </c>
      <c r="AI9" s="6">
        <v>0</v>
      </c>
      <c r="AJ9" s="5">
        <v>0</v>
      </c>
      <c r="AK9" s="5">
        <v>0</v>
      </c>
      <c r="AL9">
        <v>968</v>
      </c>
      <c r="AM9">
        <v>200</v>
      </c>
      <c r="AN9">
        <v>1124</v>
      </c>
      <c r="AO9">
        <v>200</v>
      </c>
      <c r="AP9">
        <v>7620</v>
      </c>
      <c r="AQ9">
        <v>150</v>
      </c>
      <c r="AR9">
        <v>1366</v>
      </c>
      <c r="AS9">
        <v>150</v>
      </c>
      <c r="AT9">
        <v>1271</v>
      </c>
      <c r="AU9">
        <v>60</v>
      </c>
      <c r="AV9">
        <v>2125</v>
      </c>
      <c r="AW9">
        <v>10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4143</v>
      </c>
      <c r="BE9">
        <v>1</v>
      </c>
      <c r="BF9" t="str">
        <f t="shared" si="0"/>
        <v>1087,ORK_HERO,Orc Hero,Orc Hero,166,18757050,0,4983550,2795650,1,4514,5084,40,45,2,137,150,150,245,135,10,12,2,7,42,0x6283695,150,1678,780,648,29315,46020,200,0,0,0,0,968,200,1124,200,7620,150,1366,150,1271,60,2125,10,0,0,0,0,0,0,4143,1</v>
      </c>
    </row>
    <row r="10" spans="1:58" x14ac:dyDescent="0.35">
      <c r="A10">
        <v>1112</v>
      </c>
      <c r="B10" t="s">
        <v>245</v>
      </c>
      <c r="C10" t="s">
        <v>246</v>
      </c>
      <c r="D10" t="s">
        <v>246</v>
      </c>
      <c r="E10">
        <v>140</v>
      </c>
      <c r="F10">
        <v>13493326</v>
      </c>
      <c r="G10">
        <v>0</v>
      </c>
      <c r="H10">
        <v>4523425</v>
      </c>
      <c r="I10">
        <v>2979325</v>
      </c>
      <c r="J10">
        <v>1</v>
      </c>
      <c r="K10">
        <v>3600</v>
      </c>
      <c r="L10">
        <v>4200</v>
      </c>
      <c r="M10">
        <v>20</v>
      </c>
      <c r="N10">
        <v>35</v>
      </c>
      <c r="O10">
        <v>128</v>
      </c>
      <c r="P10">
        <v>120</v>
      </c>
      <c r="Q10">
        <v>128</v>
      </c>
      <c r="R10">
        <v>170</v>
      </c>
      <c r="S10">
        <v>179</v>
      </c>
      <c r="T10">
        <v>75</v>
      </c>
      <c r="U10">
        <v>10</v>
      </c>
      <c r="V10">
        <v>12</v>
      </c>
      <c r="W10">
        <v>1</v>
      </c>
      <c r="X10">
        <v>1</v>
      </c>
      <c r="Y10">
        <v>29</v>
      </c>
      <c r="Z10" t="s">
        <v>202</v>
      </c>
      <c r="AA10">
        <v>400</v>
      </c>
      <c r="AB10">
        <v>607</v>
      </c>
      <c r="AC10">
        <v>420</v>
      </c>
      <c r="AD10">
        <v>360</v>
      </c>
      <c r="AE10">
        <v>14300</v>
      </c>
      <c r="AF10" s="4">
        <v>46020</v>
      </c>
      <c r="AG10" s="4">
        <v>25</v>
      </c>
      <c r="AH10" s="6">
        <v>0</v>
      </c>
      <c r="AI10" s="6">
        <v>0</v>
      </c>
      <c r="AJ10" s="5">
        <v>0</v>
      </c>
      <c r="AK10" s="5">
        <v>0</v>
      </c>
      <c r="AL10">
        <v>1128</v>
      </c>
      <c r="AM10">
        <v>10000</v>
      </c>
      <c r="AN10">
        <v>5019</v>
      </c>
      <c r="AO10">
        <v>10000</v>
      </c>
      <c r="AP10">
        <v>1149</v>
      </c>
      <c r="AQ10">
        <v>10000</v>
      </c>
      <c r="AR10">
        <v>13400</v>
      </c>
      <c r="AS10">
        <v>150</v>
      </c>
      <c r="AT10">
        <v>1421</v>
      </c>
      <c r="AU10">
        <v>100</v>
      </c>
      <c r="AV10">
        <v>2528</v>
      </c>
      <c r="AW10">
        <v>80</v>
      </c>
      <c r="AX10">
        <v>13027</v>
      </c>
      <c r="AY10">
        <v>30</v>
      </c>
      <c r="AZ10">
        <v>1137</v>
      </c>
      <c r="BA10">
        <v>60</v>
      </c>
      <c r="BB10">
        <v>0</v>
      </c>
      <c r="BC10">
        <v>0</v>
      </c>
      <c r="BD10">
        <v>4137</v>
      </c>
      <c r="BE10">
        <v>1</v>
      </c>
      <c r="BF10" t="str">
        <f t="shared" si="0"/>
        <v>1112,DRAKE,Drake,Drake,140,13493326,0,4523425,2979325,1,3600,4200,20,35,128,120,128,170,179,75,10,12,1,1,29,0x6283695,400,607,420,360,14300,46020,25,0,0,0,0,1128,10000,5019,10000,1149,10000,13400,150,1421,100,2528,80,13027,30,1137,60,0,0,4137,1</v>
      </c>
    </row>
    <row r="11" spans="1:58" x14ac:dyDescent="0.35">
      <c r="A11">
        <v>1115</v>
      </c>
      <c r="B11" t="s">
        <v>247</v>
      </c>
      <c r="C11" t="s">
        <v>248</v>
      </c>
      <c r="D11" t="s">
        <v>248</v>
      </c>
      <c r="E11">
        <v>99</v>
      </c>
      <c r="F11">
        <v>15202100</v>
      </c>
      <c r="G11">
        <v>0</v>
      </c>
      <c r="H11">
        <v>2500025</v>
      </c>
      <c r="I11">
        <v>1200870</v>
      </c>
      <c r="J11">
        <v>1</v>
      </c>
      <c r="K11">
        <v>14215</v>
      </c>
      <c r="L11">
        <v>21165</v>
      </c>
      <c r="M11">
        <v>15</v>
      </c>
      <c r="N11">
        <v>15</v>
      </c>
      <c r="O11">
        <v>78</v>
      </c>
      <c r="P11">
        <v>250</v>
      </c>
      <c r="Q11">
        <v>85</v>
      </c>
      <c r="R11">
        <v>266</v>
      </c>
      <c r="S11">
        <v>390</v>
      </c>
      <c r="T11">
        <v>85</v>
      </c>
      <c r="U11">
        <v>10</v>
      </c>
      <c r="V11">
        <v>12</v>
      </c>
      <c r="W11">
        <v>2</v>
      </c>
      <c r="X11">
        <v>2</v>
      </c>
      <c r="Y11">
        <v>23</v>
      </c>
      <c r="Z11" t="s">
        <v>202</v>
      </c>
      <c r="AA11">
        <v>300</v>
      </c>
      <c r="AB11">
        <v>872</v>
      </c>
      <c r="AC11">
        <v>344</v>
      </c>
      <c r="AD11">
        <v>232</v>
      </c>
      <c r="AE11">
        <v>1251002</v>
      </c>
      <c r="AF11" s="4">
        <v>46020</v>
      </c>
      <c r="AG11" s="4">
        <v>200</v>
      </c>
      <c r="AH11" s="6">
        <v>1030</v>
      </c>
      <c r="AI11" s="6">
        <v>1000</v>
      </c>
      <c r="AJ11" s="5">
        <v>994</v>
      </c>
      <c r="AK11" s="5">
        <v>3000</v>
      </c>
      <c r="AL11">
        <v>1133</v>
      </c>
      <c r="AM11">
        <v>150</v>
      </c>
      <c r="AN11">
        <v>2268</v>
      </c>
      <c r="AO11">
        <v>250</v>
      </c>
      <c r="AP11">
        <v>518</v>
      </c>
      <c r="AQ11">
        <v>10000</v>
      </c>
      <c r="AR11">
        <v>1258</v>
      </c>
      <c r="AS11">
        <v>500</v>
      </c>
      <c r="AT11">
        <v>1030</v>
      </c>
      <c r="AU11">
        <v>250</v>
      </c>
      <c r="AV11">
        <v>985</v>
      </c>
      <c r="AW11">
        <v>2300</v>
      </c>
      <c r="AX11">
        <v>13046</v>
      </c>
      <c r="AY11">
        <v>100</v>
      </c>
      <c r="AZ11">
        <v>0</v>
      </c>
      <c r="BA11">
        <v>0</v>
      </c>
      <c r="BB11">
        <v>0</v>
      </c>
      <c r="BC11">
        <v>0</v>
      </c>
      <c r="BD11">
        <v>4123</v>
      </c>
      <c r="BE11">
        <v>1</v>
      </c>
      <c r="BF11" t="str">
        <f t="shared" si="0"/>
        <v>1115,EDDGA,Eddga,Eddga,99,15202100,0,2500025,1200870,1,14215,21165,15,15,78,250,85,266,390,85,10,12,2,2,23,0x6283695,300,872,344,232,1251002,46020,200,1030,1000,994,3000,1133,150,2268,250,518,10000,1258,500,1030,250,985,2300,13046,100,0,0,0,0,4123,1</v>
      </c>
    </row>
    <row r="12" spans="1:58" x14ac:dyDescent="0.35">
      <c r="A12">
        <v>1147</v>
      </c>
      <c r="B12" t="s">
        <v>249</v>
      </c>
      <c r="C12" t="s">
        <v>250</v>
      </c>
      <c r="D12" t="s">
        <v>250</v>
      </c>
      <c r="E12">
        <v>99</v>
      </c>
      <c r="F12">
        <v>16690000</v>
      </c>
      <c r="G12">
        <v>0</v>
      </c>
      <c r="H12">
        <v>4129050</v>
      </c>
      <c r="I12">
        <v>1678725</v>
      </c>
      <c r="J12">
        <v>1</v>
      </c>
      <c r="K12">
        <v>11060</v>
      </c>
      <c r="L12">
        <v>13070</v>
      </c>
      <c r="M12">
        <v>60</v>
      </c>
      <c r="N12">
        <v>25</v>
      </c>
      <c r="O12">
        <v>95</v>
      </c>
      <c r="P12">
        <v>597</v>
      </c>
      <c r="Q12">
        <v>326</v>
      </c>
      <c r="R12">
        <v>295</v>
      </c>
      <c r="S12">
        <v>482</v>
      </c>
      <c r="T12">
        <v>105</v>
      </c>
      <c r="U12">
        <v>10</v>
      </c>
      <c r="V12">
        <v>12</v>
      </c>
      <c r="W12">
        <v>2</v>
      </c>
      <c r="X12">
        <v>4</v>
      </c>
      <c r="Y12">
        <v>82</v>
      </c>
      <c r="Z12" t="s">
        <v>202</v>
      </c>
      <c r="AA12">
        <v>100</v>
      </c>
      <c r="AB12">
        <v>864</v>
      </c>
      <c r="AC12">
        <v>500</v>
      </c>
      <c r="AD12">
        <v>240</v>
      </c>
      <c r="AE12">
        <v>2104550</v>
      </c>
      <c r="AF12" s="4">
        <v>46020</v>
      </c>
      <c r="AG12" s="4">
        <v>200</v>
      </c>
      <c r="AH12" s="6">
        <v>603</v>
      </c>
      <c r="AI12" s="6">
        <v>3000</v>
      </c>
      <c r="AJ12" s="5">
        <v>617</v>
      </c>
      <c r="AK12" s="5">
        <v>2000</v>
      </c>
      <c r="AL12">
        <v>10006</v>
      </c>
      <c r="AM12">
        <v>500</v>
      </c>
      <c r="AN12">
        <v>2615</v>
      </c>
      <c r="AO12">
        <v>200</v>
      </c>
      <c r="AP12">
        <v>2234</v>
      </c>
      <c r="AQ12">
        <v>200</v>
      </c>
      <c r="AR12">
        <v>639</v>
      </c>
      <c r="AS12">
        <v>500</v>
      </c>
      <c r="AT12">
        <v>7020</v>
      </c>
      <c r="AU12">
        <v>10</v>
      </c>
      <c r="AV12">
        <v>985</v>
      </c>
      <c r="AW12">
        <v>3500</v>
      </c>
      <c r="AX12">
        <v>2005</v>
      </c>
      <c r="AY12">
        <v>100</v>
      </c>
      <c r="AZ12">
        <v>45172</v>
      </c>
      <c r="BA12">
        <v>5</v>
      </c>
      <c r="BB12">
        <v>0</v>
      </c>
      <c r="BC12">
        <v>0</v>
      </c>
      <c r="BD12">
        <v>4146</v>
      </c>
      <c r="BE12">
        <v>1</v>
      </c>
      <c r="BF12" t="str">
        <f t="shared" si="0"/>
        <v>1147,MAYA,Maya,Maya,99,16690000,0,4129050,1678725,1,11060,13070,60,25,95,597,326,295,482,105,10,12,2,4,82,0x6283695,100,864,500,240,2104550,46020,200,603,3000,617,2000,10006,500,2615,200,2234,200,639,500,7020,10,985,3500,2005,100,45172,5,0,0,4146,1</v>
      </c>
    </row>
    <row r="13" spans="1:58" x14ac:dyDescent="0.35">
      <c r="A13">
        <v>1150</v>
      </c>
      <c r="B13" t="s">
        <v>251</v>
      </c>
      <c r="C13" t="s">
        <v>252</v>
      </c>
      <c r="D13" t="s">
        <v>252</v>
      </c>
      <c r="E13">
        <v>168</v>
      </c>
      <c r="F13">
        <v>10340000</v>
      </c>
      <c r="G13">
        <v>0</v>
      </c>
      <c r="H13">
        <v>4585073</v>
      </c>
      <c r="I13">
        <v>2602600</v>
      </c>
      <c r="J13">
        <v>1</v>
      </c>
      <c r="K13">
        <v>2400</v>
      </c>
      <c r="L13">
        <v>3400</v>
      </c>
      <c r="M13">
        <v>10</v>
      </c>
      <c r="N13">
        <v>83</v>
      </c>
      <c r="O13">
        <v>83</v>
      </c>
      <c r="P13">
        <v>149</v>
      </c>
      <c r="Q13">
        <v>123</v>
      </c>
      <c r="R13">
        <v>143</v>
      </c>
      <c r="S13">
        <v>272</v>
      </c>
      <c r="T13">
        <v>50</v>
      </c>
      <c r="U13">
        <v>10</v>
      </c>
      <c r="V13">
        <v>12</v>
      </c>
      <c r="W13">
        <v>1</v>
      </c>
      <c r="X13">
        <v>6</v>
      </c>
      <c r="Y13">
        <v>63</v>
      </c>
      <c r="Z13" t="s">
        <v>202</v>
      </c>
      <c r="AA13">
        <v>150</v>
      </c>
      <c r="AB13">
        <v>1276</v>
      </c>
      <c r="AC13">
        <v>576</v>
      </c>
      <c r="AD13">
        <v>288</v>
      </c>
      <c r="AE13">
        <v>725003</v>
      </c>
      <c r="AF13" s="4">
        <v>46020</v>
      </c>
      <c r="AG13" s="4">
        <v>200</v>
      </c>
      <c r="AH13" s="6">
        <v>0</v>
      </c>
      <c r="AI13" s="6">
        <v>0</v>
      </c>
      <c r="AJ13" s="5">
        <v>0</v>
      </c>
      <c r="AK13" s="5">
        <v>0</v>
      </c>
      <c r="AL13">
        <v>1234</v>
      </c>
      <c r="AM13">
        <v>200</v>
      </c>
      <c r="AN13">
        <v>1479</v>
      </c>
      <c r="AO13">
        <v>200</v>
      </c>
      <c r="AP13">
        <v>2366</v>
      </c>
      <c r="AQ13">
        <v>150</v>
      </c>
      <c r="AR13">
        <v>1525</v>
      </c>
      <c r="AS13">
        <v>100</v>
      </c>
      <c r="AT13">
        <v>2424</v>
      </c>
      <c r="AU13">
        <v>80</v>
      </c>
      <c r="AV13">
        <v>1631</v>
      </c>
      <c r="AW13">
        <v>30</v>
      </c>
      <c r="AX13">
        <v>45173</v>
      </c>
      <c r="AY13">
        <v>10</v>
      </c>
      <c r="AZ13">
        <v>0</v>
      </c>
      <c r="BA13">
        <v>0</v>
      </c>
      <c r="BB13">
        <v>0</v>
      </c>
      <c r="BC13">
        <v>0</v>
      </c>
      <c r="BD13">
        <v>4131</v>
      </c>
      <c r="BE13">
        <v>1</v>
      </c>
      <c r="BF13" t="str">
        <f t="shared" si="0"/>
        <v>1150,MOONLIGHT,Moonlight Flower,Moonlight Flower,168,10340000,0,4585073,2602600,1,2400,3400,10,83,83,149,123,143,272,50,10,12,1,6,63,0x6283695,150,1276,576,288,725003,46020,200,0,0,0,0,1234,200,1479,200,2366,150,1525,100,2424,80,1631,30,45173,10,0,0,0,0,4131,1</v>
      </c>
    </row>
    <row r="14" spans="1:58" x14ac:dyDescent="0.35">
      <c r="A14">
        <v>1157</v>
      </c>
      <c r="B14" t="s">
        <v>253</v>
      </c>
      <c r="C14" t="s">
        <v>254</v>
      </c>
      <c r="D14" t="s">
        <v>254</v>
      </c>
      <c r="E14">
        <v>99</v>
      </c>
      <c r="F14">
        <v>17320096</v>
      </c>
      <c r="G14">
        <v>0</v>
      </c>
      <c r="H14">
        <v>22114990</v>
      </c>
      <c r="I14">
        <v>41899</v>
      </c>
      <c r="J14">
        <v>1</v>
      </c>
      <c r="K14">
        <v>7267</v>
      </c>
      <c r="L14">
        <v>10015</v>
      </c>
      <c r="M14">
        <v>67</v>
      </c>
      <c r="N14">
        <v>70</v>
      </c>
      <c r="O14">
        <v>1</v>
      </c>
      <c r="P14">
        <v>143</v>
      </c>
      <c r="Q14">
        <v>120</v>
      </c>
      <c r="R14">
        <v>204</v>
      </c>
      <c r="S14">
        <v>229</v>
      </c>
      <c r="T14">
        <v>112</v>
      </c>
      <c r="U14">
        <v>10</v>
      </c>
      <c r="V14">
        <v>12</v>
      </c>
      <c r="W14">
        <v>2</v>
      </c>
      <c r="X14">
        <v>7</v>
      </c>
      <c r="Y14">
        <v>67</v>
      </c>
      <c r="Z14" t="s">
        <v>202</v>
      </c>
      <c r="AA14">
        <v>125</v>
      </c>
      <c r="AB14">
        <v>868</v>
      </c>
      <c r="AC14">
        <v>468</v>
      </c>
      <c r="AD14">
        <v>288</v>
      </c>
      <c r="AE14">
        <v>57495</v>
      </c>
      <c r="AF14" s="4">
        <v>46020</v>
      </c>
      <c r="AG14" s="4">
        <v>200</v>
      </c>
      <c r="AH14" s="6">
        <v>0</v>
      </c>
      <c r="AI14" s="6">
        <v>0</v>
      </c>
      <c r="AJ14" s="5">
        <v>0</v>
      </c>
      <c r="AK14" s="5">
        <v>0</v>
      </c>
      <c r="AL14">
        <v>7113</v>
      </c>
      <c r="AM14">
        <v>200</v>
      </c>
      <c r="AN14">
        <v>7114</v>
      </c>
      <c r="AO14">
        <v>200</v>
      </c>
      <c r="AP14">
        <v>5002</v>
      </c>
      <c r="AQ14">
        <v>200</v>
      </c>
      <c r="AR14">
        <v>1552</v>
      </c>
      <c r="AS14">
        <v>200</v>
      </c>
      <c r="AT14">
        <v>2327</v>
      </c>
      <c r="AU14">
        <v>150</v>
      </c>
      <c r="AV14">
        <v>1624</v>
      </c>
      <c r="AW14">
        <v>100</v>
      </c>
      <c r="AX14">
        <v>1231</v>
      </c>
      <c r="AY14">
        <v>100</v>
      </c>
      <c r="AZ14">
        <v>1528</v>
      </c>
      <c r="BA14">
        <v>50</v>
      </c>
      <c r="BB14">
        <v>1377</v>
      </c>
      <c r="BC14">
        <v>5</v>
      </c>
      <c r="BD14">
        <v>4148</v>
      </c>
      <c r="BE14">
        <v>1</v>
      </c>
      <c r="BF14" t="str">
        <f t="shared" si="0"/>
        <v>1157,PHARAOH,Pharaoh,Pharaoh,99,17320096,0,22114990,41899,1,7267,10015,67,70,1,143,120,204,229,112,10,12,2,7,67,0x6283695,125,868,468,288,57495,46020,200,0,0,0,0,7113,200,7114,200,5002,200,1552,200,2327,150,1624,100,1231,100,1528,50,1377,5,4148,1</v>
      </c>
    </row>
    <row r="15" spans="1:58" x14ac:dyDescent="0.35">
      <c r="A15">
        <v>1159</v>
      </c>
      <c r="B15" t="s">
        <v>255</v>
      </c>
      <c r="C15" t="s">
        <v>256</v>
      </c>
      <c r="D15" t="s">
        <v>256</v>
      </c>
      <c r="E15">
        <v>99</v>
      </c>
      <c r="F15">
        <v>18880000</v>
      </c>
      <c r="G15">
        <v>0</v>
      </c>
      <c r="H15">
        <v>6432175</v>
      </c>
      <c r="I15">
        <v>3216445</v>
      </c>
      <c r="J15">
        <v>1</v>
      </c>
      <c r="K15">
        <v>7880</v>
      </c>
      <c r="L15">
        <v>9530</v>
      </c>
      <c r="M15">
        <v>10</v>
      </c>
      <c r="N15">
        <v>20</v>
      </c>
      <c r="O15">
        <v>1</v>
      </c>
      <c r="P15">
        <v>145</v>
      </c>
      <c r="Q15">
        <v>78</v>
      </c>
      <c r="R15">
        <v>135</v>
      </c>
      <c r="S15">
        <v>230</v>
      </c>
      <c r="T15">
        <v>60</v>
      </c>
      <c r="U15">
        <v>10</v>
      </c>
      <c r="V15">
        <v>12</v>
      </c>
      <c r="W15">
        <v>2</v>
      </c>
      <c r="X15">
        <v>2</v>
      </c>
      <c r="Y15">
        <v>60</v>
      </c>
      <c r="Z15" t="s">
        <v>202</v>
      </c>
      <c r="AA15">
        <v>175</v>
      </c>
      <c r="AB15">
        <v>1020</v>
      </c>
      <c r="AC15">
        <v>520</v>
      </c>
      <c r="AD15">
        <v>288</v>
      </c>
      <c r="AE15">
        <v>16087</v>
      </c>
      <c r="AF15" s="4">
        <v>46020</v>
      </c>
      <c r="AG15" s="4">
        <v>200</v>
      </c>
      <c r="AH15" s="6">
        <v>730</v>
      </c>
      <c r="AI15" s="6">
        <v>1000</v>
      </c>
      <c r="AJ15" s="5">
        <v>1000</v>
      </c>
      <c r="AK15" s="5">
        <v>4000</v>
      </c>
      <c r="AL15">
        <v>1015</v>
      </c>
      <c r="AM15">
        <v>9700</v>
      </c>
      <c r="AN15">
        <v>1223</v>
      </c>
      <c r="AO15">
        <v>500</v>
      </c>
      <c r="AP15">
        <v>1236</v>
      </c>
      <c r="AQ15">
        <v>150</v>
      </c>
      <c r="AR15">
        <v>1014</v>
      </c>
      <c r="AS15">
        <v>5000</v>
      </c>
      <c r="AT15">
        <v>13027</v>
      </c>
      <c r="AU15">
        <v>30</v>
      </c>
      <c r="AV15">
        <v>985</v>
      </c>
      <c r="AW15">
        <v>2900</v>
      </c>
      <c r="AX15">
        <v>13047</v>
      </c>
      <c r="AY15">
        <v>100</v>
      </c>
      <c r="AZ15">
        <v>45369</v>
      </c>
      <c r="BA15">
        <v>5</v>
      </c>
      <c r="BB15">
        <v>2434</v>
      </c>
      <c r="BC15">
        <v>65</v>
      </c>
      <c r="BD15">
        <v>4121</v>
      </c>
      <c r="BE15">
        <v>1</v>
      </c>
      <c r="BF15" t="str">
        <f t="shared" si="0"/>
        <v>1159,PHREEONI,Phreeoni,Phreeoni,99,18880000,0,6432175,3216445,1,7880,9530,10,20,1,145,78,135,230,60,10,12,2,2,60,0x6283695,175,1020,520,288,16087,46020,200,730,1000,1000,4000,1015,9700,1223,500,1236,150,1014,5000,13027,30,985,2900,13047,100,45369,5,2434,65,4121,1</v>
      </c>
    </row>
    <row r="16" spans="1:58" x14ac:dyDescent="0.35">
      <c r="A16">
        <v>1190</v>
      </c>
      <c r="B16" t="s">
        <v>257</v>
      </c>
      <c r="C16" t="s">
        <v>258</v>
      </c>
      <c r="D16" t="s">
        <v>258</v>
      </c>
      <c r="E16">
        <v>168</v>
      </c>
      <c r="F16">
        <v>18498000</v>
      </c>
      <c r="G16">
        <v>0</v>
      </c>
      <c r="H16">
        <v>4983550</v>
      </c>
      <c r="I16">
        <v>2983550</v>
      </c>
      <c r="J16">
        <v>1</v>
      </c>
      <c r="K16">
        <v>7400</v>
      </c>
      <c r="L16">
        <v>8300</v>
      </c>
      <c r="M16">
        <v>65</v>
      </c>
      <c r="N16">
        <v>5</v>
      </c>
      <c r="O16">
        <v>128</v>
      </c>
      <c r="P16">
        <v>123</v>
      </c>
      <c r="Q16">
        <v>45</v>
      </c>
      <c r="R16">
        <v>150</v>
      </c>
      <c r="S16">
        <v>245</v>
      </c>
      <c r="T16">
        <v>128</v>
      </c>
      <c r="U16">
        <v>10</v>
      </c>
      <c r="V16">
        <v>12</v>
      </c>
      <c r="W16">
        <v>2</v>
      </c>
      <c r="X16">
        <v>7</v>
      </c>
      <c r="Y16">
        <v>82</v>
      </c>
      <c r="Z16" t="s">
        <v>202</v>
      </c>
      <c r="AA16">
        <v>100</v>
      </c>
      <c r="AB16">
        <v>1248</v>
      </c>
      <c r="AC16">
        <v>500</v>
      </c>
      <c r="AD16">
        <v>360</v>
      </c>
      <c r="AE16">
        <v>311020</v>
      </c>
      <c r="AF16" s="4">
        <v>46020</v>
      </c>
      <c r="AG16" s="4">
        <v>200</v>
      </c>
      <c r="AH16" s="6">
        <v>0</v>
      </c>
      <c r="AI16" s="6">
        <v>0</v>
      </c>
      <c r="AJ16" s="5">
        <v>0</v>
      </c>
      <c r="AK16" s="5">
        <v>0</v>
      </c>
      <c r="AL16">
        <v>2666</v>
      </c>
      <c r="AM16">
        <v>200</v>
      </c>
      <c r="AN16">
        <v>2621</v>
      </c>
      <c r="AO16">
        <v>200</v>
      </c>
      <c r="AP16">
        <v>5007</v>
      </c>
      <c r="AQ16">
        <v>200</v>
      </c>
      <c r="AR16">
        <v>1822</v>
      </c>
      <c r="AS16">
        <v>150</v>
      </c>
      <c r="AT16">
        <v>7620</v>
      </c>
      <c r="AU16">
        <v>150</v>
      </c>
      <c r="AV16">
        <v>2364</v>
      </c>
      <c r="AW16">
        <v>100</v>
      </c>
      <c r="AX16">
        <v>2124</v>
      </c>
      <c r="AY16">
        <v>50</v>
      </c>
      <c r="AZ16">
        <v>2683</v>
      </c>
      <c r="BA16">
        <v>40</v>
      </c>
      <c r="BB16">
        <v>1371</v>
      </c>
      <c r="BC16">
        <v>20</v>
      </c>
      <c r="BD16">
        <v>4135</v>
      </c>
      <c r="BE16">
        <v>1</v>
      </c>
      <c r="BF16" t="str">
        <f t="shared" si="0"/>
        <v>1190,ORC_LORD,Orc Lord,Orc Lord,168,18498000,0,4983550,2983550,1,7400,8300,65,5,128,123,45,150,245,128,10,12,2,7,82,0x6283695,100,1248,500,360,311020,46020,200,0,0,0,0,2666,200,2621,200,5007,200,1822,150,7620,150,2364,100,2124,50,2683,40,1371,20,4135,1</v>
      </c>
    </row>
    <row r="17" spans="1:58" x14ac:dyDescent="0.35">
      <c r="A17">
        <v>1251</v>
      </c>
      <c r="B17" t="s">
        <v>259</v>
      </c>
      <c r="C17" t="s">
        <v>260</v>
      </c>
      <c r="D17" t="s">
        <v>261</v>
      </c>
      <c r="E17">
        <v>77</v>
      </c>
      <c r="F17">
        <v>240000</v>
      </c>
      <c r="G17">
        <v>0</v>
      </c>
      <c r="H17">
        <v>64350</v>
      </c>
      <c r="I17">
        <v>21450</v>
      </c>
      <c r="J17">
        <v>2</v>
      </c>
      <c r="K17">
        <v>1425</v>
      </c>
      <c r="L17">
        <v>1585</v>
      </c>
      <c r="M17">
        <v>35</v>
      </c>
      <c r="N17">
        <v>60</v>
      </c>
      <c r="O17">
        <v>75</v>
      </c>
      <c r="P17">
        <v>185</v>
      </c>
      <c r="Q17">
        <v>83</v>
      </c>
      <c r="R17">
        <v>55</v>
      </c>
      <c r="S17">
        <v>130</v>
      </c>
      <c r="T17">
        <v>79</v>
      </c>
      <c r="U17">
        <v>10</v>
      </c>
      <c r="V17">
        <v>12</v>
      </c>
      <c r="W17">
        <v>2</v>
      </c>
      <c r="X17">
        <v>0</v>
      </c>
      <c r="Y17">
        <v>84</v>
      </c>
      <c r="Z17" t="s">
        <v>202</v>
      </c>
      <c r="AA17">
        <v>200</v>
      </c>
      <c r="AB17">
        <v>468</v>
      </c>
      <c r="AC17">
        <v>468</v>
      </c>
      <c r="AD17">
        <v>288</v>
      </c>
      <c r="AE17">
        <v>32175</v>
      </c>
      <c r="AF17" s="4">
        <v>46020</v>
      </c>
      <c r="AG17" s="4">
        <v>200</v>
      </c>
      <c r="AH17" s="6">
        <v>2406</v>
      </c>
      <c r="AI17" s="6">
        <v>500</v>
      </c>
      <c r="AJ17" s="5">
        <v>995</v>
      </c>
      <c r="AK17" s="5">
        <v>3000</v>
      </c>
      <c r="AL17">
        <v>1468</v>
      </c>
      <c r="AM17">
        <v>150</v>
      </c>
      <c r="AN17">
        <v>603</v>
      </c>
      <c r="AO17">
        <v>3000</v>
      </c>
      <c r="AP17">
        <v>617</v>
      </c>
      <c r="AQ17">
        <v>4000</v>
      </c>
      <c r="AR17">
        <v>2621</v>
      </c>
      <c r="AS17">
        <v>200</v>
      </c>
      <c r="AT17">
        <v>2506</v>
      </c>
      <c r="AU17">
        <v>500</v>
      </c>
      <c r="AV17">
        <v>985</v>
      </c>
      <c r="AW17">
        <v>4559</v>
      </c>
      <c r="AX17">
        <v>5007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4318</v>
      </c>
      <c r="BE17">
        <v>1</v>
      </c>
      <c r="BF17" t="str">
        <f t="shared" si="0"/>
        <v>1251,KNIGHT_OF_WINDSTORM,Knight of Windstorm,Stormy Knight,77,240000,0,64350,21450,2,1425,1585,35,60,75,185,83,55,130,79,10,12,2,0,84,0x6283695,200,468,468,288,32175,46020,200,2406,500,995,3000,1468,150,603,3000,617,4000,2621,200,2506,500,985,4559,5007,1,0,0,0,0,4318,1</v>
      </c>
    </row>
    <row r="18" spans="1:58" x14ac:dyDescent="0.35">
      <c r="A18">
        <v>1252</v>
      </c>
      <c r="B18" t="s">
        <v>262</v>
      </c>
      <c r="C18" t="s">
        <v>263</v>
      </c>
      <c r="D18" t="s">
        <v>264</v>
      </c>
      <c r="E18">
        <v>99</v>
      </c>
      <c r="F18">
        <v>19707040</v>
      </c>
      <c r="G18">
        <v>0</v>
      </c>
      <c r="H18">
        <v>5015050</v>
      </c>
      <c r="I18">
        <v>2067020</v>
      </c>
      <c r="J18">
        <v>2</v>
      </c>
      <c r="K18">
        <v>16700</v>
      </c>
      <c r="L18">
        <v>22100</v>
      </c>
      <c r="M18">
        <v>70</v>
      </c>
      <c r="N18">
        <v>25</v>
      </c>
      <c r="O18">
        <v>85</v>
      </c>
      <c r="P18">
        <v>376</v>
      </c>
      <c r="Q18">
        <v>182</v>
      </c>
      <c r="R18">
        <v>265</v>
      </c>
      <c r="S18">
        <v>245</v>
      </c>
      <c r="T18">
        <v>60</v>
      </c>
      <c r="U18">
        <v>10</v>
      </c>
      <c r="V18">
        <v>12</v>
      </c>
      <c r="W18">
        <v>2</v>
      </c>
      <c r="X18">
        <v>2</v>
      </c>
      <c r="Y18">
        <v>81</v>
      </c>
      <c r="Z18" t="s">
        <v>202</v>
      </c>
      <c r="AA18">
        <v>400</v>
      </c>
      <c r="AB18">
        <v>608</v>
      </c>
      <c r="AC18">
        <v>208</v>
      </c>
      <c r="AD18">
        <v>136</v>
      </c>
      <c r="AE18">
        <v>2050205</v>
      </c>
      <c r="AF18" s="4">
        <v>46020</v>
      </c>
      <c r="AG18" s="4">
        <v>200</v>
      </c>
      <c r="AH18" s="6">
        <v>603</v>
      </c>
      <c r="AI18" s="6">
        <v>3000</v>
      </c>
      <c r="AJ18" s="5">
        <v>995</v>
      </c>
      <c r="AK18" s="5">
        <v>3000</v>
      </c>
      <c r="AL18">
        <v>7036</v>
      </c>
      <c r="AM18">
        <v>5500</v>
      </c>
      <c r="AN18">
        <v>1256</v>
      </c>
      <c r="AO18">
        <v>200</v>
      </c>
      <c r="AP18">
        <v>1815</v>
      </c>
      <c r="AQ18">
        <v>500</v>
      </c>
      <c r="AR18">
        <v>1131</v>
      </c>
      <c r="AS18">
        <v>150</v>
      </c>
      <c r="AT18">
        <v>2128</v>
      </c>
      <c r="AU18">
        <v>100</v>
      </c>
      <c r="AV18">
        <v>985</v>
      </c>
      <c r="AW18">
        <v>3977</v>
      </c>
      <c r="AX18">
        <v>45285</v>
      </c>
      <c r="AY18">
        <v>10</v>
      </c>
      <c r="AZ18">
        <v>45559</v>
      </c>
      <c r="BA18">
        <v>50</v>
      </c>
      <c r="BB18">
        <v>7574</v>
      </c>
      <c r="BC18">
        <v>100</v>
      </c>
      <c r="BD18">
        <v>4324</v>
      </c>
      <c r="BE18">
        <v>1</v>
      </c>
      <c r="BF18" t="str">
        <f t="shared" si="0"/>
        <v>1252,GARM,Garm,Hatii,99,19707040,0,5015050,2067020,2,16700,22100,70,25,85,376,182,265,245,60,10,12,2,2,81,0x6283695,400,608,208,136,2050205,46020,200,603,3000,995,3000,7036,5500,1256,200,1815,500,1131,150,2128,100,985,3977,45285,10,45559,50,7574,100,4324,1</v>
      </c>
    </row>
    <row r="19" spans="1:58" x14ac:dyDescent="0.35">
      <c r="A19">
        <v>1272</v>
      </c>
      <c r="B19" t="s">
        <v>265</v>
      </c>
      <c r="C19" t="s">
        <v>266</v>
      </c>
      <c r="D19" t="s">
        <v>266</v>
      </c>
      <c r="E19">
        <v>188</v>
      </c>
      <c r="F19">
        <v>18120000</v>
      </c>
      <c r="G19">
        <v>0</v>
      </c>
      <c r="H19">
        <v>5019300</v>
      </c>
      <c r="I19">
        <v>1673100</v>
      </c>
      <c r="J19">
        <v>2</v>
      </c>
      <c r="K19">
        <v>5600</v>
      </c>
      <c r="L19">
        <v>6640</v>
      </c>
      <c r="M19">
        <v>30</v>
      </c>
      <c r="N19">
        <v>70</v>
      </c>
      <c r="O19">
        <v>2</v>
      </c>
      <c r="P19">
        <v>180</v>
      </c>
      <c r="Q19">
        <v>64</v>
      </c>
      <c r="R19">
        <v>177</v>
      </c>
      <c r="S19">
        <v>278</v>
      </c>
      <c r="T19">
        <v>90</v>
      </c>
      <c r="U19">
        <v>10</v>
      </c>
      <c r="V19">
        <v>12</v>
      </c>
      <c r="W19">
        <v>2</v>
      </c>
      <c r="X19">
        <v>6</v>
      </c>
      <c r="Y19">
        <v>89</v>
      </c>
      <c r="Z19" t="s">
        <v>202</v>
      </c>
      <c r="AA19">
        <v>100</v>
      </c>
      <c r="AB19">
        <v>868</v>
      </c>
      <c r="AC19">
        <v>768</v>
      </c>
      <c r="AD19">
        <v>480</v>
      </c>
      <c r="AE19">
        <v>59662</v>
      </c>
      <c r="AF19" s="4">
        <v>46020</v>
      </c>
      <c r="AG19" s="4">
        <v>200</v>
      </c>
      <c r="AH19" s="6">
        <v>5093</v>
      </c>
      <c r="AI19" s="6">
        <v>500</v>
      </c>
      <c r="AJ19" s="5">
        <v>617</v>
      </c>
      <c r="AK19" s="5">
        <v>2000</v>
      </c>
      <c r="AL19">
        <v>1615</v>
      </c>
      <c r="AM19">
        <v>800</v>
      </c>
      <c r="AN19">
        <v>2004</v>
      </c>
      <c r="AO19">
        <v>100</v>
      </c>
      <c r="AP19">
        <v>1237</v>
      </c>
      <c r="AQ19">
        <v>300</v>
      </c>
      <c r="AR19">
        <v>2334</v>
      </c>
      <c r="AS19">
        <v>300</v>
      </c>
      <c r="AT19">
        <v>2507</v>
      </c>
      <c r="AU19">
        <v>100</v>
      </c>
      <c r="AV19">
        <v>985</v>
      </c>
      <c r="AW19">
        <v>5141</v>
      </c>
      <c r="AX19">
        <v>5162</v>
      </c>
      <c r="AY19">
        <v>10</v>
      </c>
      <c r="AZ19">
        <v>0</v>
      </c>
      <c r="BA19">
        <v>0</v>
      </c>
      <c r="BB19">
        <v>0</v>
      </c>
      <c r="BC19">
        <v>0</v>
      </c>
      <c r="BD19">
        <v>4168</v>
      </c>
      <c r="BE19">
        <v>1</v>
      </c>
      <c r="BF19" t="str">
        <f t="shared" si="0"/>
        <v>1272,DARK_LORD,Dark Lord,Dark Lord,188,18120000,0,5019300,1673100,2,5600,6640,30,70,2,180,64,177,278,90,10,12,2,6,89,0x6283695,100,868,768,480,59662,46020,200,5093,500,617,2000,1615,800,2004,100,1237,300,2334,300,2507,100,985,5141,5162,10,0,0,0,0,4168,1</v>
      </c>
    </row>
    <row r="20" spans="1:58" x14ac:dyDescent="0.35">
      <c r="A20">
        <v>1312</v>
      </c>
      <c r="B20" t="s">
        <v>267</v>
      </c>
      <c r="C20" t="s">
        <v>268</v>
      </c>
      <c r="D20" t="s">
        <v>268</v>
      </c>
      <c r="E20">
        <v>186</v>
      </c>
      <c r="F20">
        <v>14648400</v>
      </c>
      <c r="G20">
        <v>0</v>
      </c>
      <c r="H20">
        <v>4005032</v>
      </c>
      <c r="I20">
        <v>1005032</v>
      </c>
      <c r="J20">
        <v>2</v>
      </c>
      <c r="K20">
        <v>4876</v>
      </c>
      <c r="L20">
        <v>6956</v>
      </c>
      <c r="M20">
        <v>50</v>
      </c>
      <c r="N20">
        <v>54</v>
      </c>
      <c r="O20">
        <v>150</v>
      </c>
      <c r="P20">
        <v>68</v>
      </c>
      <c r="Q20">
        <v>83</v>
      </c>
      <c r="R20">
        <v>98</v>
      </c>
      <c r="S20">
        <v>250</v>
      </c>
      <c r="T20">
        <v>246</v>
      </c>
      <c r="U20">
        <v>10</v>
      </c>
      <c r="V20">
        <v>12</v>
      </c>
      <c r="W20">
        <v>2</v>
      </c>
      <c r="X20">
        <v>2</v>
      </c>
      <c r="Y20">
        <v>42</v>
      </c>
      <c r="Z20" t="s">
        <v>202</v>
      </c>
      <c r="AA20">
        <v>200</v>
      </c>
      <c r="AB20">
        <v>690</v>
      </c>
      <c r="AC20">
        <v>800</v>
      </c>
      <c r="AD20">
        <v>500</v>
      </c>
      <c r="AE20">
        <v>59662</v>
      </c>
      <c r="AF20" s="4">
        <v>46020</v>
      </c>
      <c r="AG20" s="4">
        <v>200</v>
      </c>
      <c r="AH20" s="6">
        <v>0</v>
      </c>
      <c r="AI20" s="6">
        <v>0</v>
      </c>
      <c r="AJ20" s="5">
        <v>0</v>
      </c>
      <c r="AK20" s="5">
        <v>0</v>
      </c>
      <c r="AL20">
        <v>1306</v>
      </c>
      <c r="AM20">
        <v>200</v>
      </c>
      <c r="AN20">
        <v>658</v>
      </c>
      <c r="AO20">
        <v>200</v>
      </c>
      <c r="AP20">
        <v>2342</v>
      </c>
      <c r="AQ20">
        <v>180</v>
      </c>
      <c r="AR20">
        <v>1529</v>
      </c>
      <c r="AS20">
        <v>150</v>
      </c>
      <c r="AT20">
        <v>2666</v>
      </c>
      <c r="AU20">
        <v>100</v>
      </c>
      <c r="AV20">
        <v>1422</v>
      </c>
      <c r="AW20">
        <v>100</v>
      </c>
      <c r="AX20">
        <v>1228</v>
      </c>
      <c r="AY20">
        <v>10</v>
      </c>
      <c r="AZ20">
        <v>2719</v>
      </c>
      <c r="BA20">
        <v>50</v>
      </c>
      <c r="BB20">
        <v>45479</v>
      </c>
      <c r="BC20">
        <v>5</v>
      </c>
      <c r="BD20">
        <v>4305</v>
      </c>
      <c r="BE20">
        <v>1</v>
      </c>
      <c r="BF20" t="str">
        <f t="shared" si="0"/>
        <v>1312,TURTLE_GENERAL,Turtle General,Turtle General,186,14648400,0,4005032,1005032,2,4876,6956,50,54,150,68,83,98,250,246,10,12,2,2,42,0x6283695,200,690,800,500,59662,46020,200,0,0,0,0,1306,200,658,200,2342,180,1529,150,2666,100,1422,100,1228,10,2719,50,45479,5,4305,1</v>
      </c>
    </row>
    <row r="21" spans="1:58" x14ac:dyDescent="0.35">
      <c r="A21">
        <v>1373</v>
      </c>
      <c r="B21" t="s">
        <v>269</v>
      </c>
      <c r="C21" t="s">
        <v>270</v>
      </c>
      <c r="D21" t="s">
        <v>271</v>
      </c>
      <c r="E21">
        <v>94</v>
      </c>
      <c r="F21">
        <v>603383</v>
      </c>
      <c r="G21">
        <v>0</v>
      </c>
      <c r="H21">
        <v>131343</v>
      </c>
      <c r="I21">
        <v>43345</v>
      </c>
      <c r="J21">
        <v>3</v>
      </c>
      <c r="K21">
        <v>3430</v>
      </c>
      <c r="L21">
        <v>4232</v>
      </c>
      <c r="M21">
        <v>77</v>
      </c>
      <c r="N21">
        <v>73</v>
      </c>
      <c r="O21">
        <v>1</v>
      </c>
      <c r="P21">
        <v>99</v>
      </c>
      <c r="Q21">
        <v>30</v>
      </c>
      <c r="R21">
        <v>109</v>
      </c>
      <c r="S21">
        <v>100</v>
      </c>
      <c r="T21">
        <v>106</v>
      </c>
      <c r="U21">
        <v>10</v>
      </c>
      <c r="V21">
        <v>12</v>
      </c>
      <c r="W21">
        <v>2</v>
      </c>
      <c r="X21">
        <v>6</v>
      </c>
      <c r="Y21">
        <v>67</v>
      </c>
      <c r="Z21" t="s">
        <v>202</v>
      </c>
      <c r="AA21">
        <v>180</v>
      </c>
      <c r="AB21">
        <v>1446</v>
      </c>
      <c r="AC21">
        <v>1296</v>
      </c>
      <c r="AD21">
        <v>360</v>
      </c>
      <c r="AE21">
        <v>65671</v>
      </c>
      <c r="AF21" s="4">
        <v>46020</v>
      </c>
      <c r="AG21" s="4">
        <v>200</v>
      </c>
      <c r="AH21" s="6">
        <v>732</v>
      </c>
      <c r="AI21" s="6">
        <v>5000</v>
      </c>
      <c r="AJ21" s="5">
        <v>617</v>
      </c>
      <c r="AK21" s="5">
        <v>5000</v>
      </c>
      <c r="AL21">
        <v>7108</v>
      </c>
      <c r="AM21">
        <v>5335</v>
      </c>
      <c r="AN21">
        <v>1417</v>
      </c>
      <c r="AO21">
        <v>5</v>
      </c>
      <c r="AP21">
        <v>1230</v>
      </c>
      <c r="AQ21">
        <v>10</v>
      </c>
      <c r="AR21">
        <v>2621</v>
      </c>
      <c r="AS21">
        <v>2</v>
      </c>
      <c r="AT21">
        <v>7109</v>
      </c>
      <c r="AU21">
        <v>10</v>
      </c>
      <c r="AV21">
        <v>1306</v>
      </c>
      <c r="AW21">
        <v>1</v>
      </c>
      <c r="AX21">
        <v>1529</v>
      </c>
      <c r="AY21">
        <v>2</v>
      </c>
      <c r="AZ21">
        <v>0</v>
      </c>
      <c r="BA21">
        <v>0</v>
      </c>
      <c r="BB21">
        <v>0</v>
      </c>
      <c r="BC21">
        <v>0</v>
      </c>
      <c r="BD21">
        <v>4276</v>
      </c>
      <c r="BE21">
        <v>1</v>
      </c>
      <c r="BF21" t="str">
        <f t="shared" si="0"/>
        <v>1373,LORD_OF_DEATH,Lord of Death,Lord of the Dead,94,603383,0,131343,43345,3,3430,4232,77,73,1,99,30,109,100,106,10,12,2,6,67,0x6283695,180,1446,1296,360,65671,46020,200,732,5000,617,5000,7108,5335,1417,5,1230,10,2621,2,7109,10,1306,1,1529,2,0,0,0,0,4276,1</v>
      </c>
    </row>
    <row r="22" spans="1:58" x14ac:dyDescent="0.35">
      <c r="A22">
        <v>1389</v>
      </c>
      <c r="B22" t="s">
        <v>272</v>
      </c>
      <c r="C22" t="s">
        <v>273</v>
      </c>
      <c r="D22" t="s">
        <v>273</v>
      </c>
      <c r="E22">
        <v>99</v>
      </c>
      <c r="F22">
        <v>17320096</v>
      </c>
      <c r="G22">
        <v>0</v>
      </c>
      <c r="H22">
        <v>12015700</v>
      </c>
      <c r="I22">
        <v>3887000</v>
      </c>
      <c r="J22">
        <v>3</v>
      </c>
      <c r="K22">
        <v>9625</v>
      </c>
      <c r="L22">
        <v>14190</v>
      </c>
      <c r="M22">
        <v>45</v>
      </c>
      <c r="N22">
        <v>76</v>
      </c>
      <c r="O22">
        <v>1</v>
      </c>
      <c r="P22">
        <v>195</v>
      </c>
      <c r="Q22">
        <v>90</v>
      </c>
      <c r="R22">
        <v>237</v>
      </c>
      <c r="S22">
        <v>285</v>
      </c>
      <c r="T22">
        <v>100</v>
      </c>
      <c r="U22">
        <v>10</v>
      </c>
      <c r="V22">
        <v>12</v>
      </c>
      <c r="W22">
        <v>2</v>
      </c>
      <c r="X22">
        <v>6</v>
      </c>
      <c r="Y22">
        <v>87</v>
      </c>
      <c r="Z22" t="s">
        <v>202</v>
      </c>
      <c r="AA22">
        <v>145</v>
      </c>
      <c r="AB22">
        <v>1290</v>
      </c>
      <c r="AC22">
        <v>640</v>
      </c>
      <c r="AD22">
        <v>57600</v>
      </c>
      <c r="AE22">
        <v>60078</v>
      </c>
      <c r="AF22" s="4">
        <v>46020</v>
      </c>
      <c r="AG22" s="4">
        <v>200</v>
      </c>
      <c r="AH22" s="6">
        <v>732</v>
      </c>
      <c r="AI22" s="6">
        <v>5000</v>
      </c>
      <c r="AJ22" s="5">
        <v>522</v>
      </c>
      <c r="AK22" s="5">
        <v>5000</v>
      </c>
      <c r="AL22">
        <v>607</v>
      </c>
      <c r="AM22">
        <v>4700</v>
      </c>
      <c r="AN22">
        <v>1624</v>
      </c>
      <c r="AO22">
        <v>100</v>
      </c>
      <c r="AP22">
        <v>1722</v>
      </c>
      <c r="AQ22">
        <v>1000</v>
      </c>
      <c r="AR22">
        <v>2525</v>
      </c>
      <c r="AS22">
        <v>1000</v>
      </c>
      <c r="AT22">
        <v>2625</v>
      </c>
      <c r="AU22">
        <v>1000</v>
      </c>
      <c r="AV22">
        <v>1557</v>
      </c>
      <c r="AW22">
        <v>60</v>
      </c>
      <c r="AX22">
        <v>2528</v>
      </c>
      <c r="AY22">
        <v>90</v>
      </c>
      <c r="AZ22">
        <v>0</v>
      </c>
      <c r="BA22">
        <v>0</v>
      </c>
      <c r="BB22">
        <v>0</v>
      </c>
      <c r="BC22">
        <v>0</v>
      </c>
      <c r="BD22">
        <v>4134</v>
      </c>
      <c r="BE22">
        <v>1</v>
      </c>
      <c r="BF22" t="str">
        <f t="shared" si="0"/>
        <v>1389,DRACULA,Dracula,Dracula,99,17320096,0,12015700,3887000,3,9625,14190,45,76,1,195,90,237,285,100,10,12,2,6,87,0x6283695,145,1290,640,57600,60078,46020,200,732,5000,522,5000,607,4700,1624,100,1722,1000,2525,1000,2625,1000,1557,60,2528,90,0,0,0,0,4134,1</v>
      </c>
    </row>
    <row r="23" spans="1:58" x14ac:dyDescent="0.35">
      <c r="A23">
        <v>1418</v>
      </c>
      <c r="B23" t="s">
        <v>274</v>
      </c>
      <c r="C23" t="s">
        <v>275</v>
      </c>
      <c r="D23" t="s">
        <v>275</v>
      </c>
      <c r="E23">
        <v>73</v>
      </c>
      <c r="F23">
        <v>13859916</v>
      </c>
      <c r="G23">
        <v>0</v>
      </c>
      <c r="H23">
        <v>137152</v>
      </c>
      <c r="I23">
        <v>71800</v>
      </c>
      <c r="J23">
        <v>3</v>
      </c>
      <c r="K23">
        <v>4866</v>
      </c>
      <c r="L23">
        <v>8420</v>
      </c>
      <c r="M23">
        <v>25</v>
      </c>
      <c r="N23">
        <v>55</v>
      </c>
      <c r="O23">
        <v>105</v>
      </c>
      <c r="P23">
        <v>125</v>
      </c>
      <c r="Q23">
        <v>45</v>
      </c>
      <c r="R23">
        <v>120</v>
      </c>
      <c r="S23">
        <v>246</v>
      </c>
      <c r="T23">
        <v>132</v>
      </c>
      <c r="U23">
        <v>10</v>
      </c>
      <c r="V23">
        <v>12</v>
      </c>
      <c r="W23">
        <v>2</v>
      </c>
      <c r="X23">
        <v>2</v>
      </c>
      <c r="Y23">
        <v>68</v>
      </c>
      <c r="Z23" t="s">
        <v>202</v>
      </c>
      <c r="AA23">
        <v>200</v>
      </c>
      <c r="AB23">
        <v>588</v>
      </c>
      <c r="AC23">
        <v>816</v>
      </c>
      <c r="AD23">
        <v>420</v>
      </c>
      <c r="AE23">
        <v>59662</v>
      </c>
      <c r="AF23" s="4">
        <v>46020</v>
      </c>
      <c r="AG23" s="4">
        <v>200</v>
      </c>
      <c r="AH23" s="6">
        <v>0</v>
      </c>
      <c r="AI23" s="6">
        <v>0</v>
      </c>
      <c r="AJ23" s="5">
        <v>0</v>
      </c>
      <c r="AK23" s="5">
        <v>0</v>
      </c>
      <c r="AL23">
        <v>10020</v>
      </c>
      <c r="AM23">
        <v>200</v>
      </c>
      <c r="AN23">
        <v>7169</v>
      </c>
      <c r="AO23">
        <v>200</v>
      </c>
      <c r="AP23">
        <v>2123</v>
      </c>
      <c r="AQ23">
        <v>150</v>
      </c>
      <c r="AR23">
        <v>1474</v>
      </c>
      <c r="AS23">
        <v>150</v>
      </c>
      <c r="AT23">
        <v>1141</v>
      </c>
      <c r="AU23">
        <v>150</v>
      </c>
      <c r="AV23">
        <v>5012</v>
      </c>
      <c r="AW23">
        <v>80</v>
      </c>
      <c r="AX23">
        <v>2702</v>
      </c>
      <c r="AY23">
        <v>40</v>
      </c>
      <c r="AZ23">
        <v>5364</v>
      </c>
      <c r="BA23">
        <v>30</v>
      </c>
      <c r="BB23">
        <v>1138</v>
      </c>
      <c r="BC23">
        <v>20</v>
      </c>
      <c r="BD23">
        <v>4330</v>
      </c>
      <c r="BE23">
        <v>1</v>
      </c>
      <c r="BF23" t="str">
        <f t="shared" si="0"/>
        <v>1418,DARK_SNAKE_LORD,Evil Snake Lord,Evil Snake Lord,73,13859916,0,137152,71800,3,4866,8420,25,55,105,125,45,120,246,132,10,12,2,2,68,0x6283695,200,588,816,420,59662,46020,200,0,0,0,0,10020,200,7169,200,2123,150,1474,150,1141,150,5012,80,2702,40,5364,30,1138,20,4330,1</v>
      </c>
    </row>
    <row r="24" spans="1:58" x14ac:dyDescent="0.35">
      <c r="A24">
        <v>1492</v>
      </c>
      <c r="B24" t="s">
        <v>276</v>
      </c>
      <c r="C24" t="s">
        <v>277</v>
      </c>
      <c r="D24" t="s">
        <v>278</v>
      </c>
      <c r="E24">
        <v>186</v>
      </c>
      <c r="F24">
        <v>14176214</v>
      </c>
      <c r="G24">
        <v>0</v>
      </c>
      <c r="H24">
        <v>5019300</v>
      </c>
      <c r="I24">
        <v>1019300</v>
      </c>
      <c r="J24">
        <v>3</v>
      </c>
      <c r="K24">
        <v>4438</v>
      </c>
      <c r="L24">
        <v>6338</v>
      </c>
      <c r="M24">
        <v>10</v>
      </c>
      <c r="N24">
        <v>51</v>
      </c>
      <c r="O24">
        <v>137</v>
      </c>
      <c r="P24">
        <v>128</v>
      </c>
      <c r="Q24">
        <v>78</v>
      </c>
      <c r="R24">
        <v>128</v>
      </c>
      <c r="S24">
        <v>280</v>
      </c>
      <c r="T24">
        <v>90</v>
      </c>
      <c r="U24">
        <v>10</v>
      </c>
      <c r="V24">
        <v>12</v>
      </c>
      <c r="W24">
        <v>2</v>
      </c>
      <c r="X24">
        <v>7</v>
      </c>
      <c r="Y24">
        <v>67</v>
      </c>
      <c r="Z24" t="s">
        <v>202</v>
      </c>
      <c r="AA24">
        <v>135</v>
      </c>
      <c r="AB24">
        <v>430</v>
      </c>
      <c r="AC24">
        <v>1344</v>
      </c>
      <c r="AD24">
        <v>576</v>
      </c>
      <c r="AE24">
        <v>59662</v>
      </c>
      <c r="AF24" s="4">
        <v>46020</v>
      </c>
      <c r="AG24" s="4">
        <v>200</v>
      </c>
      <c r="AH24" s="6">
        <v>0</v>
      </c>
      <c r="AI24" s="6">
        <v>0</v>
      </c>
      <c r="AJ24" s="5">
        <v>0</v>
      </c>
      <c r="AK24" s="5">
        <v>0</v>
      </c>
      <c r="AL24">
        <v>13400</v>
      </c>
      <c r="AM24">
        <v>200</v>
      </c>
      <c r="AN24">
        <v>1170</v>
      </c>
      <c r="AO24">
        <v>200</v>
      </c>
      <c r="AP24">
        <v>5096</v>
      </c>
      <c r="AQ24">
        <v>200</v>
      </c>
      <c r="AR24">
        <v>2359</v>
      </c>
      <c r="AS24">
        <v>150</v>
      </c>
      <c r="AT24">
        <v>1235</v>
      </c>
      <c r="AU24">
        <v>80</v>
      </c>
      <c r="AV24">
        <v>1178</v>
      </c>
      <c r="AW24">
        <v>30</v>
      </c>
      <c r="AX24">
        <v>1132</v>
      </c>
      <c r="AY24">
        <v>10</v>
      </c>
      <c r="AZ24">
        <v>0</v>
      </c>
      <c r="BA24">
        <v>0</v>
      </c>
      <c r="BB24">
        <v>0</v>
      </c>
      <c r="BC24">
        <v>0</v>
      </c>
      <c r="BD24">
        <v>4263</v>
      </c>
      <c r="BE24">
        <v>1</v>
      </c>
      <c r="BF24" t="str">
        <f t="shared" si="0"/>
        <v>1492,INCANTATION_SAMURAI,Incantation Samurai,Samurai Specter,186,14176214,0,5019300,1019300,3,4438,6338,10,51,137,128,78,128,280,90,10,12,2,7,67,0x6283695,135,430,1344,576,59662,46020,200,0,0,0,0,13400,200,1170,200,5096,200,2359,150,1235,80,1178,30,1132,10,0,0,0,0,4263,1</v>
      </c>
    </row>
    <row r="25" spans="1:58" x14ac:dyDescent="0.35">
      <c r="A25">
        <v>1511</v>
      </c>
      <c r="B25" t="s">
        <v>279</v>
      </c>
      <c r="C25" t="s">
        <v>280</v>
      </c>
      <c r="D25" t="s">
        <v>280</v>
      </c>
      <c r="E25">
        <v>186</v>
      </c>
      <c r="F25">
        <v>21170897</v>
      </c>
      <c r="G25">
        <v>0</v>
      </c>
      <c r="H25">
        <v>5019300</v>
      </c>
      <c r="I25">
        <v>1019300</v>
      </c>
      <c r="J25">
        <v>3</v>
      </c>
      <c r="K25">
        <v>3294</v>
      </c>
      <c r="L25">
        <v>5152</v>
      </c>
      <c r="M25">
        <v>26</v>
      </c>
      <c r="N25">
        <v>52</v>
      </c>
      <c r="O25">
        <v>0</v>
      </c>
      <c r="P25">
        <v>1</v>
      </c>
      <c r="Q25">
        <v>135</v>
      </c>
      <c r="R25">
        <v>186</v>
      </c>
      <c r="S25">
        <v>244</v>
      </c>
      <c r="T25">
        <v>68</v>
      </c>
      <c r="U25">
        <v>14</v>
      </c>
      <c r="V25">
        <v>12</v>
      </c>
      <c r="W25">
        <v>2</v>
      </c>
      <c r="X25">
        <v>7</v>
      </c>
      <c r="Y25">
        <v>62</v>
      </c>
      <c r="Z25" t="s">
        <v>281</v>
      </c>
      <c r="AA25">
        <v>170</v>
      </c>
      <c r="AB25">
        <v>854</v>
      </c>
      <c r="AC25">
        <v>2016</v>
      </c>
      <c r="AD25">
        <v>480</v>
      </c>
      <c r="AE25">
        <v>59662</v>
      </c>
      <c r="AF25" s="4">
        <v>46020</v>
      </c>
      <c r="AG25" s="4">
        <v>200</v>
      </c>
      <c r="AH25" s="6">
        <v>0</v>
      </c>
      <c r="AI25" s="6">
        <v>0</v>
      </c>
      <c r="AJ25" s="5">
        <v>0</v>
      </c>
      <c r="AK25" s="5">
        <v>0</v>
      </c>
      <c r="AL25">
        <v>5053</v>
      </c>
      <c r="AM25">
        <v>200</v>
      </c>
      <c r="AN25">
        <v>7211</v>
      </c>
      <c r="AO25">
        <v>200</v>
      </c>
      <c r="AP25">
        <v>1552</v>
      </c>
      <c r="AQ25">
        <v>200</v>
      </c>
      <c r="AR25">
        <v>7021</v>
      </c>
      <c r="AS25">
        <v>200</v>
      </c>
      <c r="AT25">
        <v>1622</v>
      </c>
      <c r="AU25">
        <v>150</v>
      </c>
      <c r="AV25">
        <v>2615</v>
      </c>
      <c r="AW25">
        <v>100</v>
      </c>
      <c r="AX25">
        <v>1414</v>
      </c>
      <c r="AY25">
        <v>100</v>
      </c>
      <c r="AZ25">
        <v>7102</v>
      </c>
      <c r="BA25">
        <v>60</v>
      </c>
      <c r="BB25">
        <v>2345</v>
      </c>
      <c r="BC25">
        <v>10</v>
      </c>
      <c r="BD25">
        <v>4236</v>
      </c>
      <c r="BE25">
        <v>1</v>
      </c>
      <c r="BF25" t="str">
        <f t="shared" si="0"/>
        <v>1511,AMON_RA,Amon Ra,Amon Ra,186,21170897,0,5019300,1019300,3,3294,5152,26,52,0,1,135,186,244,68,14,12,2,7,62,0x6280085,170,854,2016,480,59662,46020,200,0,0,0,0,5053,200,7211,200,1552,200,7021,200,1622,150,2615,100,1414,100,7102,60,2345,10,4236,1</v>
      </c>
    </row>
    <row r="26" spans="1:58" x14ac:dyDescent="0.35">
      <c r="A26">
        <v>1583</v>
      </c>
      <c r="B26" t="s">
        <v>282</v>
      </c>
      <c r="C26" t="s">
        <v>283</v>
      </c>
      <c r="D26" t="s">
        <v>283</v>
      </c>
      <c r="E26">
        <v>70</v>
      </c>
      <c r="F26">
        <v>193000</v>
      </c>
      <c r="G26">
        <v>0</v>
      </c>
      <c r="H26">
        <v>59175</v>
      </c>
      <c r="I26">
        <v>10445</v>
      </c>
      <c r="J26">
        <v>2</v>
      </c>
      <c r="K26">
        <v>1450</v>
      </c>
      <c r="L26">
        <v>1770</v>
      </c>
      <c r="M26">
        <v>20</v>
      </c>
      <c r="N26">
        <v>20</v>
      </c>
      <c r="O26">
        <v>1</v>
      </c>
      <c r="P26">
        <v>85</v>
      </c>
      <c r="Q26">
        <v>78</v>
      </c>
      <c r="R26">
        <v>35</v>
      </c>
      <c r="S26">
        <v>140</v>
      </c>
      <c r="T26">
        <v>60</v>
      </c>
      <c r="U26">
        <v>10</v>
      </c>
      <c r="V26">
        <v>12</v>
      </c>
      <c r="W26">
        <v>2</v>
      </c>
      <c r="X26">
        <v>6</v>
      </c>
      <c r="Y26">
        <v>60</v>
      </c>
      <c r="Z26" t="s">
        <v>202</v>
      </c>
      <c r="AA26">
        <v>150</v>
      </c>
      <c r="AB26">
        <v>1020</v>
      </c>
      <c r="AC26">
        <v>288</v>
      </c>
      <c r="AD26">
        <v>144</v>
      </c>
      <c r="AE26">
        <v>29587</v>
      </c>
      <c r="AF26" s="4">
        <v>46020</v>
      </c>
      <c r="AG26" s="4">
        <v>200</v>
      </c>
      <c r="AH26" s="6">
        <v>617</v>
      </c>
      <c r="AI26" s="6">
        <v>3000</v>
      </c>
      <c r="AJ26" s="5">
        <v>505</v>
      </c>
      <c r="AK26" s="5">
        <v>6000</v>
      </c>
      <c r="AL26">
        <v>7300</v>
      </c>
      <c r="AM26">
        <v>4850</v>
      </c>
      <c r="AN26">
        <v>7067</v>
      </c>
      <c r="AO26">
        <v>4850</v>
      </c>
      <c r="AP26">
        <v>728</v>
      </c>
      <c r="AQ26">
        <v>1000</v>
      </c>
      <c r="AR26">
        <v>2296</v>
      </c>
      <c r="AS26">
        <v>400</v>
      </c>
      <c r="AT26">
        <v>504</v>
      </c>
      <c r="AU26">
        <v>3000</v>
      </c>
      <c r="AV26">
        <v>1002</v>
      </c>
      <c r="AW26">
        <v>1000</v>
      </c>
      <c r="AX26">
        <v>2231</v>
      </c>
      <c r="AY26">
        <v>5</v>
      </c>
      <c r="AZ26">
        <v>0</v>
      </c>
      <c r="BA26">
        <v>0</v>
      </c>
      <c r="BB26">
        <v>0</v>
      </c>
      <c r="BC26">
        <v>0</v>
      </c>
      <c r="BD26">
        <v>4302</v>
      </c>
      <c r="BE26">
        <v>1</v>
      </c>
      <c r="BF26" t="str">
        <f t="shared" si="0"/>
        <v>1583,TAO_GUNKA,Tao Gunka,Tao Gunka,70,193000,0,59175,10445,2,1450,1770,20,20,1,85,78,35,140,60,10,12,2,6,60,0x6283695,150,1020,288,144,29587,46020,200,617,3000,505,6000,7300,4850,7067,4850,728,1000,2296,400,504,3000,1002,1000,2231,5,0,0,0,0,4302,1</v>
      </c>
    </row>
    <row r="27" spans="1:58" x14ac:dyDescent="0.35">
      <c r="A27">
        <v>1623</v>
      </c>
      <c r="B27" t="s">
        <v>284</v>
      </c>
      <c r="C27" t="s">
        <v>285</v>
      </c>
      <c r="D27" t="s">
        <v>286</v>
      </c>
      <c r="E27">
        <v>99</v>
      </c>
      <c r="F27">
        <v>20560733</v>
      </c>
      <c r="G27">
        <v>0</v>
      </c>
      <c r="H27">
        <v>6231010</v>
      </c>
      <c r="I27">
        <v>6432011</v>
      </c>
      <c r="J27">
        <v>1</v>
      </c>
      <c r="K27">
        <v>17740</v>
      </c>
      <c r="L27">
        <v>25620</v>
      </c>
      <c r="M27">
        <v>39</v>
      </c>
      <c r="N27">
        <v>41</v>
      </c>
      <c r="O27">
        <v>85</v>
      </c>
      <c r="P27">
        <v>171</v>
      </c>
      <c r="Q27">
        <v>320</v>
      </c>
      <c r="R27">
        <v>125</v>
      </c>
      <c r="S27">
        <v>293</v>
      </c>
      <c r="T27">
        <v>84</v>
      </c>
      <c r="U27">
        <v>10</v>
      </c>
      <c r="V27">
        <v>12</v>
      </c>
      <c r="W27">
        <v>2</v>
      </c>
      <c r="X27">
        <v>0</v>
      </c>
      <c r="Y27">
        <v>60</v>
      </c>
      <c r="Z27" t="s">
        <v>202</v>
      </c>
      <c r="AA27">
        <v>180</v>
      </c>
      <c r="AB27">
        <v>128</v>
      </c>
      <c r="AC27">
        <v>604</v>
      </c>
      <c r="AD27">
        <v>240</v>
      </c>
      <c r="AE27">
        <v>15505</v>
      </c>
      <c r="AF27" s="4">
        <v>46020</v>
      </c>
      <c r="AG27" s="4">
        <v>200</v>
      </c>
      <c r="AH27" s="6">
        <v>5104</v>
      </c>
      <c r="AI27" s="6">
        <v>3500</v>
      </c>
      <c r="AJ27" s="5">
        <v>732</v>
      </c>
      <c r="AK27" s="5">
        <v>5500</v>
      </c>
      <c r="AL27">
        <v>7093</v>
      </c>
      <c r="AM27">
        <v>6000</v>
      </c>
      <c r="AN27">
        <v>1230</v>
      </c>
      <c r="AO27">
        <v>10</v>
      </c>
      <c r="AP27">
        <v>13017</v>
      </c>
      <c r="AQ27">
        <v>1</v>
      </c>
      <c r="AR27">
        <v>617</v>
      </c>
      <c r="AS27">
        <v>1000</v>
      </c>
      <c r="AT27">
        <v>7327</v>
      </c>
      <c r="AU27">
        <v>5000</v>
      </c>
      <c r="AV27">
        <v>1242</v>
      </c>
      <c r="AW27">
        <v>50</v>
      </c>
      <c r="AX27">
        <v>1531</v>
      </c>
      <c r="AY27">
        <v>20</v>
      </c>
      <c r="AZ27">
        <v>5104</v>
      </c>
      <c r="BA27">
        <v>60</v>
      </c>
      <c r="BB27">
        <v>0</v>
      </c>
      <c r="BC27">
        <v>0</v>
      </c>
      <c r="BD27">
        <v>4342</v>
      </c>
      <c r="BE27">
        <v>1</v>
      </c>
      <c r="BF27" t="str">
        <f t="shared" si="0"/>
        <v>1623,RSX_0806,RSX 0806,RSX-0806,99,20560733,0,6231010,6432011,1,17740,25620,39,41,85,171,320,125,293,84,10,12,2,0,60,0x6283695,180,128,604,240,15505,46020,200,5104,3500,732,5500,7093,6000,1230,10,13017,1,617,1000,7327,5000,1242,50,1531,20,5104,60,0,0,4342,1</v>
      </c>
    </row>
    <row r="28" spans="1:58" x14ac:dyDescent="0.35">
      <c r="A28">
        <v>1630</v>
      </c>
      <c r="B28" t="s">
        <v>287</v>
      </c>
      <c r="C28" t="s">
        <v>288</v>
      </c>
      <c r="D28" t="s">
        <v>289</v>
      </c>
      <c r="E28">
        <v>188</v>
      </c>
      <c r="F28">
        <v>13838652</v>
      </c>
      <c r="G28">
        <v>0</v>
      </c>
      <c r="H28">
        <v>5019300</v>
      </c>
      <c r="I28">
        <v>1019300</v>
      </c>
      <c r="J28">
        <v>5</v>
      </c>
      <c r="K28">
        <v>3736</v>
      </c>
      <c r="L28">
        <v>12248</v>
      </c>
      <c r="M28">
        <v>20</v>
      </c>
      <c r="N28">
        <v>55</v>
      </c>
      <c r="O28">
        <v>78</v>
      </c>
      <c r="P28">
        <v>98</v>
      </c>
      <c r="Q28">
        <v>66</v>
      </c>
      <c r="R28">
        <v>280</v>
      </c>
      <c r="S28">
        <v>228</v>
      </c>
      <c r="T28">
        <v>53</v>
      </c>
      <c r="U28">
        <v>10</v>
      </c>
      <c r="V28">
        <v>12</v>
      </c>
      <c r="W28">
        <v>2</v>
      </c>
      <c r="X28">
        <v>7</v>
      </c>
      <c r="Y28">
        <v>46</v>
      </c>
      <c r="Z28" t="s">
        <v>290</v>
      </c>
      <c r="AA28">
        <v>130</v>
      </c>
      <c r="AB28">
        <v>523</v>
      </c>
      <c r="AC28">
        <v>960</v>
      </c>
      <c r="AD28">
        <v>480</v>
      </c>
      <c r="AE28">
        <v>59662</v>
      </c>
      <c r="AF28" s="4">
        <v>46020</v>
      </c>
      <c r="AG28" s="4">
        <v>200</v>
      </c>
      <c r="AH28" s="6">
        <v>0</v>
      </c>
      <c r="AI28" s="6">
        <v>0</v>
      </c>
      <c r="AJ28" s="5">
        <v>0</v>
      </c>
      <c r="AK28" s="5">
        <v>0</v>
      </c>
      <c r="AL28">
        <v>7166</v>
      </c>
      <c r="AM28">
        <v>200</v>
      </c>
      <c r="AN28">
        <v>5164</v>
      </c>
      <c r="AO28">
        <v>150</v>
      </c>
      <c r="AP28">
        <v>13027</v>
      </c>
      <c r="AQ28">
        <v>100</v>
      </c>
      <c r="AR28">
        <v>2700</v>
      </c>
      <c r="AS28">
        <v>100</v>
      </c>
      <c r="AT28">
        <v>1470</v>
      </c>
      <c r="AU28">
        <v>80</v>
      </c>
      <c r="AV28">
        <v>1528</v>
      </c>
      <c r="AW28">
        <v>50</v>
      </c>
      <c r="AX28">
        <v>1560</v>
      </c>
      <c r="AY28">
        <v>40</v>
      </c>
      <c r="AZ28">
        <v>2129</v>
      </c>
      <c r="BA28">
        <v>20</v>
      </c>
      <c r="BB28">
        <v>5464</v>
      </c>
      <c r="BC28">
        <v>10</v>
      </c>
      <c r="BD28">
        <v>4372</v>
      </c>
      <c r="BE28">
        <v>1</v>
      </c>
      <c r="BF28" t="str">
        <f t="shared" si="0"/>
        <v>1630,BACSOJIN_,Bacsojin,White Lady,188,13838652,0,5019300,1019300,5,3736,12248,20,55,78,98,66,280,228,53,10,12,2,7,46,0x6283885,130,523,960,480,59662,46020,200,0,0,0,0,7166,200,5164,150,13027,100,2700,100,1470,80,1528,50,1560,40,2129,20,5464,10,4372,1</v>
      </c>
    </row>
    <row r="29" spans="1:58" x14ac:dyDescent="0.35">
      <c r="A29">
        <v>1646</v>
      </c>
      <c r="B29" t="s">
        <v>291</v>
      </c>
      <c r="C29" t="s">
        <v>292</v>
      </c>
      <c r="D29" t="s">
        <v>292</v>
      </c>
      <c r="E29">
        <v>99</v>
      </c>
      <c r="F29">
        <v>1647590</v>
      </c>
      <c r="G29">
        <v>0</v>
      </c>
      <c r="H29">
        <v>4835600</v>
      </c>
      <c r="I29">
        <v>1569970</v>
      </c>
      <c r="J29">
        <v>1</v>
      </c>
      <c r="K29">
        <v>7238</v>
      </c>
      <c r="L29">
        <v>11040</v>
      </c>
      <c r="M29">
        <v>72</v>
      </c>
      <c r="N29">
        <v>37</v>
      </c>
      <c r="O29">
        <v>120</v>
      </c>
      <c r="P29">
        <v>110</v>
      </c>
      <c r="Q29">
        <v>81</v>
      </c>
      <c r="R29">
        <v>65</v>
      </c>
      <c r="S29">
        <v>130</v>
      </c>
      <c r="T29">
        <v>52</v>
      </c>
      <c r="U29">
        <v>10</v>
      </c>
      <c r="V29">
        <v>12</v>
      </c>
      <c r="W29">
        <v>1</v>
      </c>
      <c r="X29">
        <v>7</v>
      </c>
      <c r="Y29">
        <v>83</v>
      </c>
      <c r="Z29" t="s">
        <v>202</v>
      </c>
      <c r="AA29">
        <v>100</v>
      </c>
      <c r="AB29">
        <v>76</v>
      </c>
      <c r="AC29">
        <v>384</v>
      </c>
      <c r="AD29">
        <v>288</v>
      </c>
      <c r="AE29">
        <v>2417800</v>
      </c>
      <c r="AF29" s="4">
        <v>46020</v>
      </c>
      <c r="AG29" s="4">
        <v>200</v>
      </c>
      <c r="AH29" s="6">
        <v>603</v>
      </c>
      <c r="AI29" s="6">
        <v>5000</v>
      </c>
      <c r="AJ29" s="5">
        <v>732</v>
      </c>
      <c r="AK29" s="5">
        <v>2000</v>
      </c>
      <c r="AL29">
        <v>1132</v>
      </c>
      <c r="AM29">
        <v>2500</v>
      </c>
      <c r="AN29">
        <v>2342</v>
      </c>
      <c r="AO29">
        <v>3500</v>
      </c>
      <c r="AP29">
        <v>2412</v>
      </c>
      <c r="AQ29">
        <v>9000</v>
      </c>
      <c r="AR29">
        <v>1470</v>
      </c>
      <c r="AS29">
        <v>3500</v>
      </c>
      <c r="AT29">
        <v>1469</v>
      </c>
      <c r="AU29">
        <v>3000</v>
      </c>
      <c r="AV29">
        <v>1166</v>
      </c>
      <c r="AW29">
        <v>2500</v>
      </c>
      <c r="AX29">
        <v>1415</v>
      </c>
      <c r="AY29">
        <v>1500</v>
      </c>
      <c r="AZ29">
        <v>0</v>
      </c>
      <c r="BA29">
        <v>0</v>
      </c>
      <c r="BB29">
        <v>0</v>
      </c>
      <c r="BC29">
        <v>0</v>
      </c>
      <c r="BD29">
        <v>4357</v>
      </c>
      <c r="BE29">
        <v>1</v>
      </c>
      <c r="BF29" t="str">
        <f t="shared" si="0"/>
        <v>1646,B_SEYREN,Lord Knight Seyren,Lord Knight Seyren,99,1647590,0,4835600,1569970,1,7238,11040,72,37,120,110,81,65,130,52,10,12,1,7,83,0x6283695,100,76,384,288,2417800,46020,200,603,5000,732,2000,1132,2500,2342,3500,2412,9000,1470,3500,1469,3000,1166,2500,1415,1500,0,0,0,0,4357,1</v>
      </c>
    </row>
    <row r="30" spans="1:58" x14ac:dyDescent="0.35">
      <c r="A30">
        <v>1647</v>
      </c>
      <c r="B30" t="s">
        <v>293</v>
      </c>
      <c r="C30" t="s">
        <v>294</v>
      </c>
      <c r="D30" t="s">
        <v>294</v>
      </c>
      <c r="E30">
        <v>99</v>
      </c>
      <c r="F30">
        <v>1411230</v>
      </c>
      <c r="G30">
        <v>0</v>
      </c>
      <c r="H30">
        <v>4083400</v>
      </c>
      <c r="I30">
        <v>1592380</v>
      </c>
      <c r="J30">
        <v>1</v>
      </c>
      <c r="K30">
        <v>4189</v>
      </c>
      <c r="L30">
        <v>8289</v>
      </c>
      <c r="M30">
        <v>37</v>
      </c>
      <c r="N30">
        <v>39</v>
      </c>
      <c r="O30">
        <v>90</v>
      </c>
      <c r="P30">
        <v>181</v>
      </c>
      <c r="Q30">
        <v>62</v>
      </c>
      <c r="R30">
        <v>37</v>
      </c>
      <c r="S30">
        <v>122</v>
      </c>
      <c r="T30">
        <v>60</v>
      </c>
      <c r="U30">
        <v>10</v>
      </c>
      <c r="V30">
        <v>12</v>
      </c>
      <c r="W30">
        <v>1</v>
      </c>
      <c r="X30">
        <v>7</v>
      </c>
      <c r="Y30">
        <v>85</v>
      </c>
      <c r="Z30" t="s">
        <v>202</v>
      </c>
      <c r="AA30">
        <v>100</v>
      </c>
      <c r="AB30">
        <v>76</v>
      </c>
      <c r="AC30">
        <v>384</v>
      </c>
      <c r="AD30">
        <v>288</v>
      </c>
      <c r="AE30">
        <v>2041700</v>
      </c>
      <c r="AF30" s="4">
        <v>46020</v>
      </c>
      <c r="AG30" s="4">
        <v>200</v>
      </c>
      <c r="AH30" s="6">
        <v>603</v>
      </c>
      <c r="AI30" s="6">
        <v>5000</v>
      </c>
      <c r="AJ30" s="5">
        <v>732</v>
      </c>
      <c r="AK30" s="5">
        <v>2000</v>
      </c>
      <c r="AL30">
        <v>1234</v>
      </c>
      <c r="AM30">
        <v>1500</v>
      </c>
      <c r="AN30">
        <v>1230</v>
      </c>
      <c r="AO30">
        <v>1500</v>
      </c>
      <c r="AP30">
        <v>2319</v>
      </c>
      <c r="AQ30">
        <v>9000</v>
      </c>
      <c r="AR30">
        <v>1233</v>
      </c>
      <c r="AS30">
        <v>3500</v>
      </c>
      <c r="AT30">
        <v>1232</v>
      </c>
      <c r="AU30">
        <v>3500</v>
      </c>
      <c r="AV30">
        <v>1265</v>
      </c>
      <c r="AW30">
        <v>3500</v>
      </c>
      <c r="AX30">
        <v>13002</v>
      </c>
      <c r="AY30">
        <v>3500</v>
      </c>
      <c r="AZ30">
        <v>0</v>
      </c>
      <c r="BA30">
        <v>0</v>
      </c>
      <c r="BB30">
        <v>0</v>
      </c>
      <c r="BC30">
        <v>0</v>
      </c>
      <c r="BD30">
        <v>4359</v>
      </c>
      <c r="BE30">
        <v>1</v>
      </c>
      <c r="BF30" t="str">
        <f t="shared" si="0"/>
        <v>1647,B_EREMES,Assassin Cross Eremes,Assassin Cross Eremes,99,1411230,0,4083400,1592380,1,4189,8289,37,39,90,181,62,37,122,60,10,12,1,7,85,0x6283695,100,76,384,288,2041700,46020,200,603,5000,732,2000,1234,1500,1230,1500,2319,9000,1233,3500,1232,3500,1265,3500,13002,3500,0,0,0,0,4359,1</v>
      </c>
    </row>
    <row r="31" spans="1:58" x14ac:dyDescent="0.35">
      <c r="A31">
        <v>1648</v>
      </c>
      <c r="B31" t="s">
        <v>295</v>
      </c>
      <c r="C31" t="s">
        <v>296</v>
      </c>
      <c r="D31" t="s">
        <v>297</v>
      </c>
      <c r="E31">
        <v>99</v>
      </c>
      <c r="F31">
        <v>1460000</v>
      </c>
      <c r="G31">
        <v>0</v>
      </c>
      <c r="H31">
        <v>4002340</v>
      </c>
      <c r="I31">
        <v>1421000</v>
      </c>
      <c r="J31">
        <v>1</v>
      </c>
      <c r="K31">
        <v>7822</v>
      </c>
      <c r="L31">
        <v>8251</v>
      </c>
      <c r="M31">
        <v>66</v>
      </c>
      <c r="N31">
        <v>36</v>
      </c>
      <c r="O31">
        <v>100</v>
      </c>
      <c r="P31">
        <v>73</v>
      </c>
      <c r="Q31">
        <v>112</v>
      </c>
      <c r="R31">
        <v>35</v>
      </c>
      <c r="S31">
        <v>136</v>
      </c>
      <c r="T31">
        <v>60</v>
      </c>
      <c r="U31">
        <v>10</v>
      </c>
      <c r="V31">
        <v>12</v>
      </c>
      <c r="W31">
        <v>1</v>
      </c>
      <c r="X31">
        <v>7</v>
      </c>
      <c r="Y31">
        <v>82</v>
      </c>
      <c r="Z31" t="s">
        <v>202</v>
      </c>
      <c r="AA31">
        <v>100</v>
      </c>
      <c r="AB31">
        <v>76</v>
      </c>
      <c r="AC31">
        <v>384</v>
      </c>
      <c r="AD31">
        <v>288</v>
      </c>
      <c r="AE31">
        <v>2001170</v>
      </c>
      <c r="AF31" s="4">
        <v>46020</v>
      </c>
      <c r="AG31" s="4">
        <v>200</v>
      </c>
      <c r="AH31" s="6">
        <v>603</v>
      </c>
      <c r="AI31" s="6">
        <v>5000</v>
      </c>
      <c r="AJ31" s="5">
        <v>732</v>
      </c>
      <c r="AK31" s="5">
        <v>2000</v>
      </c>
      <c r="AL31">
        <v>1138</v>
      </c>
      <c r="AM31">
        <v>3500</v>
      </c>
      <c r="AN31">
        <v>1140</v>
      </c>
      <c r="AO31">
        <v>2500</v>
      </c>
      <c r="AP31">
        <v>2318</v>
      </c>
      <c r="AQ31">
        <v>9000</v>
      </c>
      <c r="AR31">
        <v>1365</v>
      </c>
      <c r="AS31">
        <v>3500</v>
      </c>
      <c r="AT31">
        <v>1364</v>
      </c>
      <c r="AU31">
        <v>3500</v>
      </c>
      <c r="AV31">
        <v>1369</v>
      </c>
      <c r="AW31">
        <v>2500</v>
      </c>
      <c r="AX31">
        <v>1368</v>
      </c>
      <c r="AY31">
        <v>3500</v>
      </c>
      <c r="AZ31">
        <v>0</v>
      </c>
      <c r="BA31">
        <v>0</v>
      </c>
      <c r="BB31">
        <v>0</v>
      </c>
      <c r="BC31">
        <v>0</v>
      </c>
      <c r="BD31">
        <v>4361</v>
      </c>
      <c r="BE31">
        <v>1</v>
      </c>
      <c r="BF31" t="str">
        <f t="shared" si="0"/>
        <v>1648,B_HARWORD,Whitesmith Harword,Whitesmith Howard,99,1460000,0,4002340,1421000,1,7822,8251,66,36,100,73,112,35,136,60,10,12,1,7,82,0x6283695,100,76,384,288,2001170,46020,200,603,5000,732,2000,1138,3500,1140,2500,2318,9000,1365,3500,1364,3500,1369,2500,1368,3500,0,0,0,0,4361,1</v>
      </c>
    </row>
    <row r="32" spans="1:58" x14ac:dyDescent="0.35">
      <c r="A32">
        <v>1649</v>
      </c>
      <c r="B32" t="s">
        <v>298</v>
      </c>
      <c r="C32" t="s">
        <v>299</v>
      </c>
      <c r="D32" t="s">
        <v>300</v>
      </c>
      <c r="E32">
        <v>99</v>
      </c>
      <c r="F32">
        <v>1092910</v>
      </c>
      <c r="G32">
        <v>0</v>
      </c>
      <c r="H32">
        <v>4257000</v>
      </c>
      <c r="I32">
        <v>1318800</v>
      </c>
      <c r="J32">
        <v>1</v>
      </c>
      <c r="K32">
        <v>4688</v>
      </c>
      <c r="L32">
        <v>5580</v>
      </c>
      <c r="M32">
        <v>35</v>
      </c>
      <c r="N32">
        <v>78</v>
      </c>
      <c r="O32">
        <v>1</v>
      </c>
      <c r="P32">
        <v>84</v>
      </c>
      <c r="Q32">
        <v>64</v>
      </c>
      <c r="R32">
        <v>182</v>
      </c>
      <c r="S32">
        <v>92</v>
      </c>
      <c r="T32">
        <v>100</v>
      </c>
      <c r="U32">
        <v>10</v>
      </c>
      <c r="V32">
        <v>12</v>
      </c>
      <c r="W32">
        <v>1</v>
      </c>
      <c r="X32">
        <v>7</v>
      </c>
      <c r="Y32">
        <v>86</v>
      </c>
      <c r="Z32" t="s">
        <v>202</v>
      </c>
      <c r="AA32">
        <v>125</v>
      </c>
      <c r="AB32">
        <v>1152</v>
      </c>
      <c r="AC32">
        <v>384</v>
      </c>
      <c r="AD32">
        <v>288</v>
      </c>
      <c r="AE32">
        <v>2128500</v>
      </c>
      <c r="AF32" s="4">
        <v>46020</v>
      </c>
      <c r="AG32" s="4">
        <v>200</v>
      </c>
      <c r="AH32" s="6">
        <v>603</v>
      </c>
      <c r="AI32" s="6">
        <v>5000</v>
      </c>
      <c r="AJ32" s="5">
        <v>732</v>
      </c>
      <c r="AK32" s="5">
        <v>2000</v>
      </c>
      <c r="AL32">
        <v>1814</v>
      </c>
      <c r="AM32">
        <v>3500</v>
      </c>
      <c r="AN32">
        <v>2615</v>
      </c>
      <c r="AO32">
        <v>2500</v>
      </c>
      <c r="AP32">
        <v>2513</v>
      </c>
      <c r="AQ32">
        <v>9000</v>
      </c>
      <c r="AR32">
        <v>1557</v>
      </c>
      <c r="AS32">
        <v>3500</v>
      </c>
      <c r="AT32">
        <v>1527</v>
      </c>
      <c r="AU32">
        <v>3500</v>
      </c>
      <c r="AV32">
        <v>1528</v>
      </c>
      <c r="AW32">
        <v>2500</v>
      </c>
      <c r="AX32">
        <v>1560</v>
      </c>
      <c r="AY32">
        <v>3500</v>
      </c>
      <c r="AZ32">
        <v>0</v>
      </c>
      <c r="BA32">
        <v>0</v>
      </c>
      <c r="BB32">
        <v>0</v>
      </c>
      <c r="BC32">
        <v>0</v>
      </c>
      <c r="BD32">
        <v>4363</v>
      </c>
      <c r="BE32">
        <v>1</v>
      </c>
      <c r="BF32" t="str">
        <f t="shared" si="0"/>
        <v>1649,B_MAGALETA,High Priest Magaleta,High Priest Margaretha,99,1092910,0,4257000,1318800,1,4688,5580,35,78,1,84,64,182,92,100,10,12,1,7,86,0x6283695,125,1152,384,288,2128500,46020,200,603,5000,732,2000,1814,3500,2615,2500,2513,9000,1557,3500,1527,3500,1528,2500,1560,3500,0,0,0,0,4363,1</v>
      </c>
    </row>
    <row r="33" spans="1:58" x14ac:dyDescent="0.35">
      <c r="A33">
        <v>1650</v>
      </c>
      <c r="B33" t="s">
        <v>301</v>
      </c>
      <c r="C33" t="s">
        <v>302</v>
      </c>
      <c r="D33" t="s">
        <v>303</v>
      </c>
      <c r="E33">
        <v>99</v>
      </c>
      <c r="F33">
        <v>1349000</v>
      </c>
      <c r="G33">
        <v>0</v>
      </c>
      <c r="H33">
        <v>4093000</v>
      </c>
      <c r="I33">
        <v>1526000</v>
      </c>
      <c r="J33">
        <v>14</v>
      </c>
      <c r="K33">
        <v>4892</v>
      </c>
      <c r="L33">
        <v>9113</v>
      </c>
      <c r="M33">
        <v>22</v>
      </c>
      <c r="N33">
        <v>35</v>
      </c>
      <c r="O33">
        <v>1</v>
      </c>
      <c r="P33">
        <v>180</v>
      </c>
      <c r="Q33">
        <v>39</v>
      </c>
      <c r="R33">
        <v>67</v>
      </c>
      <c r="S33">
        <v>193</v>
      </c>
      <c r="T33">
        <v>130</v>
      </c>
      <c r="U33">
        <v>10</v>
      </c>
      <c r="V33">
        <v>12</v>
      </c>
      <c r="W33">
        <v>1</v>
      </c>
      <c r="X33">
        <v>7</v>
      </c>
      <c r="Y33">
        <v>84</v>
      </c>
      <c r="Z33" t="s">
        <v>202</v>
      </c>
      <c r="AA33">
        <v>100</v>
      </c>
      <c r="AB33">
        <v>76</v>
      </c>
      <c r="AC33">
        <v>384</v>
      </c>
      <c r="AD33">
        <v>288</v>
      </c>
      <c r="AE33">
        <v>2046500</v>
      </c>
      <c r="AF33" s="4">
        <v>46020</v>
      </c>
      <c r="AG33" s="4">
        <v>200</v>
      </c>
      <c r="AH33" s="6">
        <v>603</v>
      </c>
      <c r="AI33" s="6">
        <v>5000</v>
      </c>
      <c r="AJ33" s="5">
        <v>1723</v>
      </c>
      <c r="AK33" s="5">
        <v>2000</v>
      </c>
      <c r="AL33">
        <v>1228</v>
      </c>
      <c r="AM33">
        <v>3500</v>
      </c>
      <c r="AN33">
        <v>1236</v>
      </c>
      <c r="AO33">
        <v>3500</v>
      </c>
      <c r="AP33">
        <v>617</v>
      </c>
      <c r="AQ33">
        <v>9000</v>
      </c>
      <c r="AR33">
        <v>1234</v>
      </c>
      <c r="AS33">
        <v>1500</v>
      </c>
      <c r="AT33">
        <v>1237</v>
      </c>
      <c r="AU33">
        <v>3500</v>
      </c>
      <c r="AV33">
        <v>1720</v>
      </c>
      <c r="AW33">
        <v>1500</v>
      </c>
      <c r="AX33">
        <v>1724</v>
      </c>
      <c r="AY33">
        <v>2500</v>
      </c>
      <c r="AZ33">
        <v>0</v>
      </c>
      <c r="BA33">
        <v>0</v>
      </c>
      <c r="BB33">
        <v>0</v>
      </c>
      <c r="BC33">
        <v>0</v>
      </c>
      <c r="BD33">
        <v>4367</v>
      </c>
      <c r="BE33">
        <v>1</v>
      </c>
      <c r="BF33" t="str">
        <f t="shared" si="0"/>
        <v>1650,B_SHECIL,Sniper Shecil,Sniper Cecil,99,1349000,0,4093000,1526000,14,4892,9113,22,35,1,180,39,67,193,130,10,12,1,7,84,0x6283695,100,76,384,288,2046500,46020,200,603,5000,1723,2000,1228,3500,1236,3500,617,9000,1234,1500,1237,3500,1720,1500,1724,2500,0,0,0,0,4367,1</v>
      </c>
    </row>
    <row r="34" spans="1:58" x14ac:dyDescent="0.35">
      <c r="A34">
        <v>1651</v>
      </c>
      <c r="B34" t="s">
        <v>304</v>
      </c>
      <c r="C34" t="s">
        <v>305</v>
      </c>
      <c r="D34" t="s">
        <v>306</v>
      </c>
      <c r="E34">
        <v>99</v>
      </c>
      <c r="F34">
        <v>1069920</v>
      </c>
      <c r="G34">
        <v>0</v>
      </c>
      <c r="H34">
        <v>4008200</v>
      </c>
      <c r="I34">
        <v>1636700</v>
      </c>
      <c r="J34">
        <v>1</v>
      </c>
      <c r="K34">
        <v>1197</v>
      </c>
      <c r="L34">
        <v>4394</v>
      </c>
      <c r="M34">
        <v>10</v>
      </c>
      <c r="N34">
        <v>88</v>
      </c>
      <c r="O34">
        <v>1</v>
      </c>
      <c r="P34">
        <v>89</v>
      </c>
      <c r="Q34">
        <v>42</v>
      </c>
      <c r="R34">
        <v>223</v>
      </c>
      <c r="S34">
        <v>128</v>
      </c>
      <c r="T34">
        <v>93</v>
      </c>
      <c r="U34">
        <v>10</v>
      </c>
      <c r="V34">
        <v>12</v>
      </c>
      <c r="W34">
        <v>1</v>
      </c>
      <c r="X34">
        <v>7</v>
      </c>
      <c r="Y34">
        <v>68</v>
      </c>
      <c r="Z34" t="s">
        <v>202</v>
      </c>
      <c r="AA34">
        <v>150</v>
      </c>
      <c r="AB34">
        <v>1152</v>
      </c>
      <c r="AC34">
        <v>384</v>
      </c>
      <c r="AD34">
        <v>288</v>
      </c>
      <c r="AE34">
        <v>2004100</v>
      </c>
      <c r="AF34" s="4">
        <v>46020</v>
      </c>
      <c r="AG34" s="4">
        <v>200</v>
      </c>
      <c r="AH34" s="6">
        <v>603</v>
      </c>
      <c r="AI34" s="6">
        <v>5000</v>
      </c>
      <c r="AJ34" s="5">
        <v>732</v>
      </c>
      <c r="AK34" s="5">
        <v>2000</v>
      </c>
      <c r="AL34">
        <v>1241</v>
      </c>
      <c r="AM34">
        <v>3500</v>
      </c>
      <c r="AN34">
        <v>1242</v>
      </c>
      <c r="AO34">
        <v>3500</v>
      </c>
      <c r="AP34">
        <v>2616</v>
      </c>
      <c r="AQ34">
        <v>9000</v>
      </c>
      <c r="AR34">
        <v>2343</v>
      </c>
      <c r="AS34">
        <v>2500</v>
      </c>
      <c r="AT34">
        <v>2513</v>
      </c>
      <c r="AU34">
        <v>2500</v>
      </c>
      <c r="AV34">
        <v>1618</v>
      </c>
      <c r="AW34">
        <v>3000</v>
      </c>
      <c r="AX34">
        <v>2319</v>
      </c>
      <c r="AY34">
        <v>3500</v>
      </c>
      <c r="AZ34">
        <v>0</v>
      </c>
      <c r="BA34">
        <v>0</v>
      </c>
      <c r="BB34">
        <v>0</v>
      </c>
      <c r="BC34">
        <v>0</v>
      </c>
      <c r="BD34">
        <v>4365</v>
      </c>
      <c r="BE34">
        <v>1</v>
      </c>
      <c r="BF34" t="str">
        <f t="shared" si="0"/>
        <v>1651,B_KATRINN,High Wizard Katrinn,High Wizard Kathryne,99,1069920,0,4008200,1636700,1,1197,4394,10,88,1,89,42,223,128,93,10,12,1,7,68,0x6283695,150,1152,384,288,2004100,46020,200,603,5000,732,2000,1241,3500,1242,3500,2616,9000,2343,2500,2513,2500,1618,3000,2319,3500,0,0,0,0,4365,1</v>
      </c>
    </row>
    <row r="35" spans="1:58" x14ac:dyDescent="0.35">
      <c r="A35">
        <v>1658</v>
      </c>
      <c r="B35" t="s">
        <v>307</v>
      </c>
      <c r="C35" t="s">
        <v>308</v>
      </c>
      <c r="D35" t="s">
        <v>309</v>
      </c>
      <c r="E35">
        <v>119</v>
      </c>
      <c r="F35">
        <v>11921800</v>
      </c>
      <c r="G35">
        <v>0</v>
      </c>
      <c r="H35">
        <v>4876540</v>
      </c>
      <c r="I35">
        <v>4863000</v>
      </c>
      <c r="J35">
        <v>1</v>
      </c>
      <c r="K35">
        <v>7780</v>
      </c>
      <c r="L35">
        <v>11380</v>
      </c>
      <c r="M35">
        <v>48</v>
      </c>
      <c r="N35">
        <v>25</v>
      </c>
      <c r="O35">
        <v>123</v>
      </c>
      <c r="P35">
        <v>90</v>
      </c>
      <c r="Q35">
        <v>68</v>
      </c>
      <c r="R35">
        <v>121</v>
      </c>
      <c r="S35">
        <v>175</v>
      </c>
      <c r="T35">
        <v>60</v>
      </c>
      <c r="U35">
        <v>10</v>
      </c>
      <c r="V35">
        <v>12</v>
      </c>
      <c r="W35">
        <v>1</v>
      </c>
      <c r="X35">
        <v>7</v>
      </c>
      <c r="Y35">
        <v>43</v>
      </c>
      <c r="Z35" t="s">
        <v>202</v>
      </c>
      <c r="AA35">
        <v>100</v>
      </c>
      <c r="AB35">
        <v>1008</v>
      </c>
      <c r="AC35">
        <v>864</v>
      </c>
      <c r="AD35">
        <v>288</v>
      </c>
      <c r="AE35">
        <v>129380</v>
      </c>
      <c r="AF35" s="4">
        <v>46020</v>
      </c>
      <c r="AG35" s="4">
        <v>200</v>
      </c>
      <c r="AH35" s="6">
        <v>603</v>
      </c>
      <c r="AI35" s="6">
        <v>5000</v>
      </c>
      <c r="AJ35" s="5">
        <v>732</v>
      </c>
      <c r="AK35" s="5">
        <v>2000</v>
      </c>
      <c r="AL35">
        <v>1162</v>
      </c>
      <c r="AM35">
        <v>1000</v>
      </c>
      <c r="AN35">
        <v>644</v>
      </c>
      <c r="AO35">
        <v>5000</v>
      </c>
      <c r="AP35">
        <v>603</v>
      </c>
      <c r="AQ35">
        <v>5000</v>
      </c>
      <c r="AR35">
        <v>1167</v>
      </c>
      <c r="AS35">
        <v>1000</v>
      </c>
      <c r="AT35">
        <v>2320</v>
      </c>
      <c r="AU35">
        <v>1000</v>
      </c>
      <c r="AV35">
        <v>2406</v>
      </c>
      <c r="AW35">
        <v>1000</v>
      </c>
      <c r="AX35">
        <v>1130</v>
      </c>
      <c r="AY35">
        <v>1000</v>
      </c>
      <c r="AZ35">
        <v>0</v>
      </c>
      <c r="BA35">
        <v>0</v>
      </c>
      <c r="BB35">
        <v>0</v>
      </c>
      <c r="BC35">
        <v>0</v>
      </c>
      <c r="BD35">
        <v>4352</v>
      </c>
      <c r="BE35">
        <v>1</v>
      </c>
      <c r="BF35" t="str">
        <f t="shared" si="0"/>
        <v>1658,B_YGNIZEM,Ygnizem,Egnigem Cenia,119,11921800,0,4876540,4863000,1,7780,11380,48,25,123,90,68,121,175,60,10,12,1,7,43,0x6283695,100,1008,864,288,129380,46020,200,603,5000,732,2000,1162,1000,644,5000,603,5000,1167,1000,2320,1000,2406,1000,1130,1000,0,0,0,0,4352,1</v>
      </c>
    </row>
    <row r="36" spans="1:58" x14ac:dyDescent="0.35">
      <c r="A36" t="s">
        <v>310</v>
      </c>
      <c r="B36" t="s">
        <v>311</v>
      </c>
      <c r="C36" t="s">
        <v>312</v>
      </c>
      <c r="D36" t="s">
        <v>312</v>
      </c>
      <c r="E36">
        <v>97</v>
      </c>
      <c r="F36">
        <v>640700</v>
      </c>
      <c r="G36">
        <v>0</v>
      </c>
      <c r="H36">
        <v>200000</v>
      </c>
      <c r="I36">
        <v>100000</v>
      </c>
      <c r="J36">
        <v>3</v>
      </c>
      <c r="K36">
        <v>4000</v>
      </c>
      <c r="L36">
        <v>10000</v>
      </c>
      <c r="M36">
        <v>50</v>
      </c>
      <c r="N36">
        <v>54</v>
      </c>
      <c r="O36">
        <v>100</v>
      </c>
      <c r="P36">
        <v>50</v>
      </c>
      <c r="Q36">
        <v>30</v>
      </c>
      <c r="R36">
        <v>70</v>
      </c>
      <c r="S36">
        <v>160</v>
      </c>
      <c r="T36">
        <v>150</v>
      </c>
      <c r="U36">
        <v>10</v>
      </c>
      <c r="V36">
        <v>12</v>
      </c>
      <c r="W36">
        <v>2</v>
      </c>
      <c r="X36">
        <v>2</v>
      </c>
      <c r="Y36">
        <v>46</v>
      </c>
      <c r="Z36" t="s">
        <v>202</v>
      </c>
      <c r="AA36">
        <v>180</v>
      </c>
      <c r="AB36">
        <v>504</v>
      </c>
      <c r="AC36">
        <v>912</v>
      </c>
      <c r="AD36">
        <v>432</v>
      </c>
      <c r="AE36">
        <v>100000</v>
      </c>
      <c r="AF36" s="4">
        <v>46020</v>
      </c>
      <c r="AG36" s="4">
        <v>200</v>
      </c>
      <c r="AH36" s="6">
        <v>603</v>
      </c>
      <c r="AI36" s="6">
        <v>5000</v>
      </c>
      <c r="AJ36" s="5">
        <v>732</v>
      </c>
      <c r="AK36" s="5">
        <v>2000</v>
      </c>
      <c r="AL36">
        <v>7095</v>
      </c>
      <c r="AM36">
        <v>5000</v>
      </c>
      <c r="AN36">
        <v>7094</v>
      </c>
      <c r="AO36">
        <v>3000</v>
      </c>
      <c r="AP36">
        <v>617</v>
      </c>
      <c r="AQ36">
        <v>1000</v>
      </c>
      <c r="AR36">
        <v>2659</v>
      </c>
      <c r="AS36">
        <v>100</v>
      </c>
      <c r="AT36">
        <v>2660</v>
      </c>
      <c r="AU36">
        <v>100</v>
      </c>
      <c r="AV36">
        <v>2661</v>
      </c>
      <c r="AW36">
        <v>100</v>
      </c>
      <c r="AX36">
        <v>2662</v>
      </c>
      <c r="AY36">
        <v>100</v>
      </c>
      <c r="AZ36">
        <v>0</v>
      </c>
      <c r="BA36">
        <v>0</v>
      </c>
      <c r="BB36">
        <v>0</v>
      </c>
      <c r="BC36">
        <v>0</v>
      </c>
      <c r="BD36">
        <v>4374</v>
      </c>
      <c r="BE36">
        <v>1</v>
      </c>
      <c r="BF36" t="str">
        <f t="shared" si="0"/>
        <v>//1685,APOCALIPS_H,Vesper,Vesper,97,640700,0,200000,100000,3,4000,10000,50,54,100,50,30,70,160,150,10,12,2,2,46,0x6283695,180,504,912,432,100000,46020,200,603,5000,732,2000,7095,5000,7094,3000,617,1000,2659,100,2660,100,2661,100,2662,100,0,0,0,0,4374,1</v>
      </c>
    </row>
    <row r="37" spans="1:58" x14ac:dyDescent="0.35">
      <c r="A37" t="s">
        <v>313</v>
      </c>
      <c r="B37" t="s">
        <v>314</v>
      </c>
      <c r="C37" t="s">
        <v>315</v>
      </c>
      <c r="D37" t="s">
        <v>315</v>
      </c>
      <c r="E37">
        <v>89</v>
      </c>
      <c r="F37">
        <v>493000</v>
      </c>
      <c r="G37">
        <v>0</v>
      </c>
      <c r="H37">
        <v>64995</v>
      </c>
      <c r="I37">
        <v>43222</v>
      </c>
      <c r="J37">
        <v>14</v>
      </c>
      <c r="K37">
        <v>450</v>
      </c>
      <c r="L37">
        <v>2170</v>
      </c>
      <c r="M37">
        <v>20</v>
      </c>
      <c r="N37">
        <v>44</v>
      </c>
      <c r="O37">
        <v>1</v>
      </c>
      <c r="P37">
        <v>125</v>
      </c>
      <c r="Q37">
        <v>48</v>
      </c>
      <c r="R37">
        <v>78</v>
      </c>
      <c r="S37">
        <v>210</v>
      </c>
      <c r="T37">
        <v>38</v>
      </c>
      <c r="U37">
        <v>10</v>
      </c>
      <c r="V37">
        <v>12</v>
      </c>
      <c r="W37">
        <v>2</v>
      </c>
      <c r="X37">
        <v>3</v>
      </c>
      <c r="Y37">
        <v>64</v>
      </c>
      <c r="Z37" t="s">
        <v>316</v>
      </c>
      <c r="AA37">
        <v>100</v>
      </c>
      <c r="AB37">
        <v>576</v>
      </c>
      <c r="AC37">
        <v>432</v>
      </c>
      <c r="AD37">
        <v>360</v>
      </c>
      <c r="AE37">
        <v>32497</v>
      </c>
      <c r="AF37" s="4">
        <v>46020</v>
      </c>
      <c r="AG37" s="4">
        <v>200</v>
      </c>
      <c r="AH37" s="6">
        <v>12095</v>
      </c>
      <c r="AI37" s="6">
        <v>5000</v>
      </c>
      <c r="AJ37" s="5">
        <v>732</v>
      </c>
      <c r="AK37" s="5">
        <v>2000</v>
      </c>
      <c r="AL37">
        <v>12090</v>
      </c>
      <c r="AM37">
        <v>5000</v>
      </c>
      <c r="AN37">
        <v>634</v>
      </c>
      <c r="AO37">
        <v>4000</v>
      </c>
      <c r="AP37">
        <v>12129</v>
      </c>
      <c r="AQ37">
        <v>1000</v>
      </c>
      <c r="AR37">
        <v>5116</v>
      </c>
      <c r="AS37">
        <v>1000</v>
      </c>
      <c r="AT37">
        <v>985</v>
      </c>
      <c r="AU37">
        <v>5000</v>
      </c>
      <c r="AV37">
        <v>617</v>
      </c>
      <c r="AW37">
        <v>2000</v>
      </c>
      <c r="AX37">
        <v>1716</v>
      </c>
      <c r="AY37">
        <v>6000</v>
      </c>
      <c r="AZ37">
        <v>0</v>
      </c>
      <c r="BA37">
        <v>0</v>
      </c>
      <c r="BB37">
        <v>0</v>
      </c>
      <c r="BC37">
        <v>0</v>
      </c>
      <c r="BD37">
        <v>4376</v>
      </c>
      <c r="BE37">
        <v>1</v>
      </c>
      <c r="BF37" t="str">
        <f t="shared" si="0"/>
        <v>//1688,LADY_TANEE,Lady Tanee,Lady Tanee,89,493000,0,64995,43222,14,450,2170,20,44,1,125,48,78,210,38,10,12,2,3,64,0x6280084,100,576,432,360,32497,46020,200,12095,5000,732,2000,12090,5000,634,4000,12129,1000,5116,1000,985,5000,617,2000,1716,6000,0,0,0,0,4376,1</v>
      </c>
    </row>
    <row r="38" spans="1:58" x14ac:dyDescent="0.35">
      <c r="A38">
        <v>1708</v>
      </c>
      <c r="B38" t="s">
        <v>317</v>
      </c>
      <c r="C38" t="s">
        <v>318</v>
      </c>
      <c r="D38" t="s">
        <v>319</v>
      </c>
      <c r="E38">
        <v>99</v>
      </c>
      <c r="F38">
        <v>445660</v>
      </c>
      <c r="G38">
        <v>0</v>
      </c>
      <c r="H38">
        <v>3666000</v>
      </c>
      <c r="I38">
        <v>2145060</v>
      </c>
      <c r="J38">
        <v>3</v>
      </c>
      <c r="K38">
        <v>3812</v>
      </c>
      <c r="L38">
        <v>7483</v>
      </c>
      <c r="M38">
        <v>35</v>
      </c>
      <c r="N38">
        <v>35</v>
      </c>
      <c r="O38">
        <v>100</v>
      </c>
      <c r="P38">
        <v>108</v>
      </c>
      <c r="Q38">
        <v>30</v>
      </c>
      <c r="R38">
        <v>86</v>
      </c>
      <c r="S38">
        <v>147</v>
      </c>
      <c r="T38">
        <v>32</v>
      </c>
      <c r="U38">
        <v>10</v>
      </c>
      <c r="V38">
        <v>12</v>
      </c>
      <c r="W38">
        <v>2</v>
      </c>
      <c r="X38">
        <v>6</v>
      </c>
      <c r="Y38">
        <v>88</v>
      </c>
      <c r="Z38" t="s">
        <v>202</v>
      </c>
      <c r="AA38">
        <v>120</v>
      </c>
      <c r="AB38">
        <v>115</v>
      </c>
      <c r="AC38">
        <v>816</v>
      </c>
      <c r="AD38">
        <v>504</v>
      </c>
      <c r="AE38">
        <v>1833000</v>
      </c>
      <c r="AF38" s="4">
        <v>46020</v>
      </c>
      <c r="AG38" s="4">
        <v>200</v>
      </c>
      <c r="AH38" s="6">
        <v>603</v>
      </c>
      <c r="AI38" s="6">
        <v>5000</v>
      </c>
      <c r="AJ38" s="5">
        <v>732</v>
      </c>
      <c r="AK38" s="5">
        <v>2000</v>
      </c>
      <c r="AL38">
        <v>7444</v>
      </c>
      <c r="AM38">
        <v>1000</v>
      </c>
      <c r="AN38">
        <v>2519</v>
      </c>
      <c r="AO38">
        <v>1000</v>
      </c>
      <c r="AP38">
        <v>7450</v>
      </c>
      <c r="AQ38">
        <v>5000</v>
      </c>
      <c r="AR38">
        <v>2342</v>
      </c>
      <c r="AS38">
        <v>5000</v>
      </c>
      <c r="AT38">
        <v>2412</v>
      </c>
      <c r="AU38">
        <v>5000</v>
      </c>
      <c r="AV38">
        <v>2515</v>
      </c>
      <c r="AW38">
        <v>1000</v>
      </c>
      <c r="AX38">
        <v>2655</v>
      </c>
      <c r="AY38">
        <v>500</v>
      </c>
      <c r="AZ38">
        <v>0</v>
      </c>
      <c r="BA38">
        <v>0</v>
      </c>
      <c r="BB38">
        <v>0</v>
      </c>
      <c r="BC38">
        <v>0</v>
      </c>
      <c r="BD38">
        <v>4399</v>
      </c>
      <c r="BE38">
        <v>1</v>
      </c>
      <c r="BF38" t="str">
        <f t="shared" si="0"/>
        <v>1708,THANATOS,Thanatos,Memory of Thanatos,99,445660,0,3666000,2145060,3,3812,7483,35,35,100,108,30,86,147,32,10,12,2,6,88,0x6283695,120,115,816,504,1833000,46020,200,603,5000,732,2000,7444,1000,2519,1000,7450,5000,2342,5000,2412,5000,2515,1000,2655,500,0,0,0,0,4399,1</v>
      </c>
    </row>
    <row r="39" spans="1:58" x14ac:dyDescent="0.35">
      <c r="A39">
        <v>1719</v>
      </c>
      <c r="B39" t="s">
        <v>320</v>
      </c>
      <c r="C39" t="s">
        <v>321</v>
      </c>
      <c r="D39" t="s">
        <v>322</v>
      </c>
      <c r="E39">
        <v>99</v>
      </c>
      <c r="F39">
        <v>22960000</v>
      </c>
      <c r="G39">
        <v>0</v>
      </c>
      <c r="H39">
        <v>48291850</v>
      </c>
      <c r="I39">
        <v>21123304</v>
      </c>
      <c r="J39">
        <v>3</v>
      </c>
      <c r="K39">
        <v>9560</v>
      </c>
      <c r="L39">
        <v>12548</v>
      </c>
      <c r="M39">
        <v>66</v>
      </c>
      <c r="N39">
        <v>59</v>
      </c>
      <c r="O39">
        <v>100</v>
      </c>
      <c r="P39">
        <v>140</v>
      </c>
      <c r="Q39">
        <v>330</v>
      </c>
      <c r="R39">
        <v>236</v>
      </c>
      <c r="S39">
        <v>280</v>
      </c>
      <c r="T39">
        <v>56</v>
      </c>
      <c r="U39">
        <v>10</v>
      </c>
      <c r="V39">
        <v>12</v>
      </c>
      <c r="W39">
        <v>2</v>
      </c>
      <c r="X39">
        <v>9</v>
      </c>
      <c r="Y39">
        <v>67</v>
      </c>
      <c r="Z39" t="s">
        <v>202</v>
      </c>
      <c r="AA39">
        <v>200</v>
      </c>
      <c r="AB39">
        <v>432</v>
      </c>
      <c r="AC39">
        <v>536</v>
      </c>
      <c r="AD39">
        <v>360</v>
      </c>
      <c r="AE39">
        <v>145925</v>
      </c>
      <c r="AF39" s="4">
        <v>46020</v>
      </c>
      <c r="AG39" s="4">
        <v>200</v>
      </c>
      <c r="AH39" s="6">
        <v>603</v>
      </c>
      <c r="AI39" s="6">
        <v>5000</v>
      </c>
      <c r="AJ39" s="5">
        <v>732</v>
      </c>
      <c r="AK39" s="5">
        <v>2000</v>
      </c>
      <c r="AL39">
        <v>2649</v>
      </c>
      <c r="AM39">
        <v>1000</v>
      </c>
      <c r="AN39">
        <v>2648</v>
      </c>
      <c r="AO39">
        <v>1000</v>
      </c>
      <c r="AP39">
        <v>7444</v>
      </c>
      <c r="AQ39">
        <v>5000</v>
      </c>
      <c r="AR39">
        <v>7451</v>
      </c>
      <c r="AS39">
        <v>3589</v>
      </c>
      <c r="AT39">
        <v>12080</v>
      </c>
      <c r="AU39">
        <v>1000</v>
      </c>
      <c r="AV39">
        <v>1417</v>
      </c>
      <c r="AW39">
        <v>100</v>
      </c>
      <c r="AX39">
        <v>5002</v>
      </c>
      <c r="AY39">
        <v>500</v>
      </c>
      <c r="AZ39">
        <v>0</v>
      </c>
      <c r="BA39">
        <v>0</v>
      </c>
      <c r="BB39">
        <v>0</v>
      </c>
      <c r="BC39">
        <v>0</v>
      </c>
      <c r="BD39">
        <v>4386</v>
      </c>
      <c r="BE39">
        <v>1</v>
      </c>
      <c r="BF39" t="str">
        <f t="shared" si="0"/>
        <v>1719,DETALE,Detale,Detardeurus,99,22960000,0,48291850,21123304,3,9560,12548,66,59,100,140,330,236,280,56,10,12,2,9,67,0x6283695,200,432,536,360,145925,46020,200,603,5000,732,2000,2649,1000,2648,1000,7444,5000,7451,3589,12080,1000,1417,100,5002,500,0,0,0,0,4386,1</v>
      </c>
    </row>
    <row r="40" spans="1:58" x14ac:dyDescent="0.35">
      <c r="A40">
        <v>1734</v>
      </c>
      <c r="B40" t="s">
        <v>323</v>
      </c>
      <c r="C40" t="s">
        <v>324</v>
      </c>
      <c r="D40" t="s">
        <v>324</v>
      </c>
      <c r="E40">
        <v>90</v>
      </c>
      <c r="F40">
        <v>1523000</v>
      </c>
      <c r="G40">
        <v>0</v>
      </c>
      <c r="H40">
        <v>2356200</v>
      </c>
      <c r="I40">
        <v>512602</v>
      </c>
      <c r="J40">
        <v>3</v>
      </c>
      <c r="K40">
        <v>3280</v>
      </c>
      <c r="L40">
        <v>6560</v>
      </c>
      <c r="M40">
        <v>28</v>
      </c>
      <c r="N40">
        <v>32</v>
      </c>
      <c r="O40">
        <v>100</v>
      </c>
      <c r="P40">
        <v>130</v>
      </c>
      <c r="Q40">
        <v>30</v>
      </c>
      <c r="R40">
        <v>160</v>
      </c>
      <c r="S40">
        <v>199</v>
      </c>
      <c r="T40">
        <v>180</v>
      </c>
      <c r="U40">
        <v>10</v>
      </c>
      <c r="V40">
        <v>12</v>
      </c>
      <c r="W40">
        <v>1</v>
      </c>
      <c r="X40">
        <v>0</v>
      </c>
      <c r="Y40">
        <v>47</v>
      </c>
      <c r="Z40" t="s">
        <v>202</v>
      </c>
      <c r="AA40">
        <v>130</v>
      </c>
      <c r="AB40">
        <v>1152</v>
      </c>
      <c r="AC40">
        <v>576</v>
      </c>
      <c r="AD40">
        <v>432</v>
      </c>
      <c r="AE40">
        <v>1178100</v>
      </c>
      <c r="AF40" s="4">
        <v>46020</v>
      </c>
      <c r="AG40" s="4">
        <v>200</v>
      </c>
      <c r="AH40" s="6">
        <v>603</v>
      </c>
      <c r="AI40" s="6">
        <v>5000</v>
      </c>
      <c r="AJ40" s="5">
        <v>616</v>
      </c>
      <c r="AK40" s="5">
        <v>2000</v>
      </c>
      <c r="AL40">
        <v>7513</v>
      </c>
      <c r="AM40">
        <v>3000</v>
      </c>
      <c r="AN40">
        <v>617</v>
      </c>
      <c r="AO40">
        <v>3000</v>
      </c>
      <c r="AP40">
        <v>2651</v>
      </c>
      <c r="AQ40">
        <v>1000</v>
      </c>
      <c r="AR40">
        <v>2319</v>
      </c>
      <c r="AS40">
        <v>1000</v>
      </c>
      <c r="AT40">
        <v>1618</v>
      </c>
      <c r="AU40">
        <v>500</v>
      </c>
      <c r="AV40">
        <v>1242</v>
      </c>
      <c r="AW40">
        <v>500</v>
      </c>
      <c r="AX40">
        <v>2650</v>
      </c>
      <c r="AY40">
        <v>1000</v>
      </c>
      <c r="AZ40">
        <v>0</v>
      </c>
      <c r="BA40">
        <v>0</v>
      </c>
      <c r="BB40">
        <v>0</v>
      </c>
      <c r="BC40">
        <v>0</v>
      </c>
      <c r="BD40">
        <v>4403</v>
      </c>
      <c r="BE40">
        <v>1</v>
      </c>
      <c r="BF40" t="str">
        <f t="shared" si="0"/>
        <v>1734,KIEL_,Kiel D-01,Kiel D-01,90,1523000,0,2356200,512602,3,3280,6560,28,32,100,130,30,160,199,180,10,12,1,0,47,0x6283695,130,1152,576,432,1178100,46020,200,603,5000,616,2000,7513,3000,617,3000,2651,1000,2319,1000,1618,500,1242,500,2650,1000,0,0,0,0,4403,1</v>
      </c>
    </row>
    <row r="41" spans="1:58" x14ac:dyDescent="0.35">
      <c r="A41">
        <v>1751</v>
      </c>
      <c r="B41" t="s">
        <v>325</v>
      </c>
      <c r="C41" t="s">
        <v>326</v>
      </c>
      <c r="D41" t="s">
        <v>326</v>
      </c>
      <c r="E41">
        <v>200</v>
      </c>
      <c r="F41">
        <v>37567200</v>
      </c>
      <c r="G41">
        <v>0</v>
      </c>
      <c r="H41">
        <v>2854900</v>
      </c>
      <c r="I41">
        <v>3114520</v>
      </c>
      <c r="J41">
        <v>3</v>
      </c>
      <c r="K41">
        <v>5560</v>
      </c>
      <c r="L41">
        <v>9980</v>
      </c>
      <c r="M41">
        <v>25</v>
      </c>
      <c r="N41">
        <v>42</v>
      </c>
      <c r="O41">
        <v>150</v>
      </c>
      <c r="P41">
        <v>180</v>
      </c>
      <c r="Q41">
        <v>45</v>
      </c>
      <c r="R41">
        <v>180</v>
      </c>
      <c r="S41">
        <v>330</v>
      </c>
      <c r="T41">
        <v>310</v>
      </c>
      <c r="U41">
        <v>10</v>
      </c>
      <c r="V41">
        <v>12</v>
      </c>
      <c r="W41">
        <v>2</v>
      </c>
      <c r="X41">
        <v>8</v>
      </c>
      <c r="Y41">
        <v>86</v>
      </c>
      <c r="Z41" t="s">
        <v>202</v>
      </c>
      <c r="AA41">
        <v>100</v>
      </c>
      <c r="AB41">
        <v>576</v>
      </c>
      <c r="AC41">
        <v>576</v>
      </c>
      <c r="AD41">
        <v>480</v>
      </c>
      <c r="AE41">
        <v>1427450</v>
      </c>
      <c r="AF41" s="4">
        <v>46020</v>
      </c>
      <c r="AG41" s="4">
        <v>200</v>
      </c>
      <c r="AH41" s="6">
        <v>0</v>
      </c>
      <c r="AI41" s="6">
        <v>0</v>
      </c>
      <c r="AJ41" s="5">
        <v>0</v>
      </c>
      <c r="AK41" s="5">
        <v>0</v>
      </c>
      <c r="AL41">
        <v>7510</v>
      </c>
      <c r="AM41">
        <v>200</v>
      </c>
      <c r="AN41">
        <v>45488</v>
      </c>
      <c r="AO41">
        <v>200</v>
      </c>
      <c r="AP41">
        <v>7024</v>
      </c>
      <c r="AQ41">
        <v>200</v>
      </c>
      <c r="AR41">
        <v>2421</v>
      </c>
      <c r="AS41">
        <v>150</v>
      </c>
      <c r="AT41">
        <v>2524</v>
      </c>
      <c r="AU41">
        <v>70</v>
      </c>
      <c r="AV41">
        <v>2357</v>
      </c>
      <c r="AW41">
        <v>40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4407</v>
      </c>
      <c r="BE41">
        <v>1</v>
      </c>
      <c r="BF41" t="str">
        <f t="shared" si="0"/>
        <v>1751,RANDGRIS,Valkyrie Randgris,Valkyrie Randgris,200,37567200,0,2854900,3114520,3,5560,9980,25,42,150,180,45,180,330,310,10,12,2,8,86,0x6283695,100,576,576,480,1427450,46020,200,0,0,0,0,7510,200,45488,200,7024,200,2421,150,2524,70,2357,40,0,0,0,0,0,0,4407,1</v>
      </c>
    </row>
    <row r="42" spans="1:58" x14ac:dyDescent="0.35">
      <c r="A42">
        <v>1768</v>
      </c>
      <c r="B42" t="s">
        <v>327</v>
      </c>
      <c r="C42" t="s">
        <v>328</v>
      </c>
      <c r="D42" t="s">
        <v>328</v>
      </c>
      <c r="E42">
        <v>89</v>
      </c>
      <c r="F42">
        <v>2298000</v>
      </c>
      <c r="G42">
        <v>0</v>
      </c>
      <c r="H42">
        <v>962175</v>
      </c>
      <c r="I42">
        <v>276445</v>
      </c>
      <c r="J42">
        <v>3</v>
      </c>
      <c r="K42">
        <v>5880</v>
      </c>
      <c r="L42">
        <v>9516</v>
      </c>
      <c r="M42">
        <v>10</v>
      </c>
      <c r="N42">
        <v>20</v>
      </c>
      <c r="O42">
        <v>100</v>
      </c>
      <c r="P42">
        <v>115</v>
      </c>
      <c r="Q42">
        <v>98</v>
      </c>
      <c r="R42">
        <v>78</v>
      </c>
      <c r="S42">
        <v>111</v>
      </c>
      <c r="T42">
        <v>50</v>
      </c>
      <c r="U42">
        <v>10</v>
      </c>
      <c r="V42">
        <v>12</v>
      </c>
      <c r="W42">
        <v>2</v>
      </c>
      <c r="X42">
        <v>0</v>
      </c>
      <c r="Y42">
        <v>68</v>
      </c>
      <c r="Z42" t="s">
        <v>202</v>
      </c>
      <c r="AA42">
        <v>200</v>
      </c>
      <c r="AB42">
        <v>1344</v>
      </c>
      <c r="AC42">
        <v>2880</v>
      </c>
      <c r="AD42">
        <v>576</v>
      </c>
      <c r="AE42">
        <v>481087</v>
      </c>
      <c r="AF42" s="4">
        <v>46020</v>
      </c>
      <c r="AG42" s="4">
        <v>200</v>
      </c>
      <c r="AH42" s="6">
        <v>617</v>
      </c>
      <c r="AI42" s="6">
        <v>5000</v>
      </c>
      <c r="AJ42" s="5">
        <v>617</v>
      </c>
      <c r="AK42" s="5">
        <v>5000</v>
      </c>
      <c r="AL42">
        <v>7566</v>
      </c>
      <c r="AM42">
        <v>7000</v>
      </c>
      <c r="AN42">
        <v>7023</v>
      </c>
      <c r="AO42">
        <v>4000</v>
      </c>
      <c r="AP42">
        <v>7022</v>
      </c>
      <c r="AQ42">
        <v>2000</v>
      </c>
      <c r="AR42">
        <v>616</v>
      </c>
      <c r="AS42">
        <v>5000</v>
      </c>
      <c r="AT42">
        <v>2513</v>
      </c>
      <c r="AU42">
        <v>1000</v>
      </c>
      <c r="AV42">
        <v>1377</v>
      </c>
      <c r="AW42">
        <v>100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4408</v>
      </c>
      <c r="BE42">
        <v>1</v>
      </c>
      <c r="BF42" t="str">
        <f t="shared" si="0"/>
        <v>1768,GLOOMUNDERNIGHT,Gloom Under Night,Gloom Under Night,89,2298000,0,962175,276445,3,5880,9516,10,20,100,115,98,78,111,50,10,12,2,0,68,0x6283695,200,1344,2880,576,481087,46020,200,617,5000,617,5000,7566,7000,7023,4000,7022,2000,616,5000,2513,1000,1377,100,0,0,0,0,0,0,4408,1</v>
      </c>
    </row>
    <row r="43" spans="1:58" x14ac:dyDescent="0.35">
      <c r="A43">
        <v>1779</v>
      </c>
      <c r="B43" t="s">
        <v>329</v>
      </c>
      <c r="C43" t="s">
        <v>330</v>
      </c>
      <c r="D43" t="s">
        <v>330</v>
      </c>
      <c r="E43">
        <v>99</v>
      </c>
      <c r="F43">
        <v>24417000</v>
      </c>
      <c r="G43">
        <v>0</v>
      </c>
      <c r="H43">
        <v>512720050</v>
      </c>
      <c r="I43">
        <v>281120020</v>
      </c>
      <c r="J43">
        <v>3</v>
      </c>
      <c r="K43">
        <v>16280</v>
      </c>
      <c r="L43">
        <v>20360</v>
      </c>
      <c r="M43">
        <v>40</v>
      </c>
      <c r="N43">
        <v>42</v>
      </c>
      <c r="O43">
        <v>85</v>
      </c>
      <c r="P43">
        <v>176</v>
      </c>
      <c r="Q43">
        <v>250</v>
      </c>
      <c r="R43">
        <v>275</v>
      </c>
      <c r="S43">
        <v>277</v>
      </c>
      <c r="T43">
        <v>112</v>
      </c>
      <c r="U43">
        <v>10</v>
      </c>
      <c r="V43">
        <v>12</v>
      </c>
      <c r="W43">
        <v>2</v>
      </c>
      <c r="X43">
        <v>2</v>
      </c>
      <c r="Y43">
        <v>81</v>
      </c>
      <c r="Z43" t="s">
        <v>202</v>
      </c>
      <c r="AA43">
        <v>350</v>
      </c>
      <c r="AB43">
        <v>432</v>
      </c>
      <c r="AC43">
        <v>440</v>
      </c>
      <c r="AD43">
        <v>216</v>
      </c>
      <c r="AE43">
        <v>1360025</v>
      </c>
      <c r="AF43" s="4">
        <v>46020</v>
      </c>
      <c r="AG43" s="4">
        <v>200</v>
      </c>
      <c r="AH43" s="6">
        <v>617</v>
      </c>
      <c r="AI43" s="6">
        <v>5000</v>
      </c>
      <c r="AJ43" s="5">
        <v>617</v>
      </c>
      <c r="AK43" s="5">
        <v>5000</v>
      </c>
      <c r="AL43">
        <v>7562</v>
      </c>
      <c r="AM43">
        <v>9000</v>
      </c>
      <c r="AN43">
        <v>616</v>
      </c>
      <c r="AO43">
        <v>3000</v>
      </c>
      <c r="AP43">
        <v>2509</v>
      </c>
      <c r="AQ43">
        <v>3000</v>
      </c>
      <c r="AR43">
        <v>2111</v>
      </c>
      <c r="AS43">
        <v>5000</v>
      </c>
      <c r="AT43">
        <v>617</v>
      </c>
      <c r="AU43">
        <v>5000</v>
      </c>
      <c r="AV43">
        <v>607</v>
      </c>
      <c r="AW43">
        <v>5000</v>
      </c>
      <c r="AX43">
        <v>5592</v>
      </c>
      <c r="AY43">
        <v>10</v>
      </c>
      <c r="AZ43">
        <v>0</v>
      </c>
      <c r="BA43">
        <v>0</v>
      </c>
      <c r="BB43">
        <v>0</v>
      </c>
      <c r="BC43">
        <v>0</v>
      </c>
      <c r="BD43">
        <v>4419</v>
      </c>
      <c r="BE43">
        <v>1</v>
      </c>
      <c r="BF43" t="str">
        <f t="shared" si="0"/>
        <v>1779,KTULLANUX,Ktullanux,Ktullanux,99,24417000,0,512720050,281120020,3,16280,20360,40,42,85,176,250,275,277,112,10,12,2,2,81,0x6283695,350,432,440,216,1360025,46020,200,617,5000,617,5000,7562,9000,616,3000,2509,3000,2111,5000,617,5000,607,5000,5592,10,0,0,0,0,4419,1</v>
      </c>
    </row>
    <row r="44" spans="1:58" x14ac:dyDescent="0.35">
      <c r="A44">
        <v>1785</v>
      </c>
      <c r="B44" t="s">
        <v>331</v>
      </c>
      <c r="C44" t="s">
        <v>332</v>
      </c>
      <c r="D44" t="s">
        <v>332</v>
      </c>
      <c r="E44">
        <v>164</v>
      </c>
      <c r="F44">
        <v>12137048</v>
      </c>
      <c r="G44">
        <v>0</v>
      </c>
      <c r="H44">
        <v>5037621</v>
      </c>
      <c r="I44">
        <v>4386455</v>
      </c>
      <c r="J44">
        <v>2</v>
      </c>
      <c r="K44">
        <v>2526</v>
      </c>
      <c r="L44">
        <v>3646</v>
      </c>
      <c r="M44">
        <v>25</v>
      </c>
      <c r="N44">
        <v>25</v>
      </c>
      <c r="O44">
        <v>150</v>
      </c>
      <c r="P44">
        <v>131</v>
      </c>
      <c r="Q44">
        <v>56</v>
      </c>
      <c r="R44">
        <v>74</v>
      </c>
      <c r="S44">
        <v>289</v>
      </c>
      <c r="T44">
        <v>108</v>
      </c>
      <c r="U44">
        <v>10</v>
      </c>
      <c r="V44">
        <v>12</v>
      </c>
      <c r="W44">
        <v>2</v>
      </c>
      <c r="X44">
        <v>2</v>
      </c>
      <c r="Y44">
        <v>67</v>
      </c>
      <c r="Z44" t="s">
        <v>202</v>
      </c>
      <c r="AA44">
        <v>150</v>
      </c>
      <c r="AB44">
        <v>576</v>
      </c>
      <c r="AC44">
        <v>600</v>
      </c>
      <c r="AD44">
        <v>240</v>
      </c>
      <c r="AE44">
        <v>147775</v>
      </c>
      <c r="AF44" s="4">
        <v>46020</v>
      </c>
      <c r="AG44" s="4">
        <v>200</v>
      </c>
      <c r="AH44" s="6">
        <v>0</v>
      </c>
      <c r="AI44" s="6">
        <v>0</v>
      </c>
      <c r="AJ44" s="5">
        <v>0</v>
      </c>
      <c r="AK44" s="5">
        <v>0</v>
      </c>
      <c r="AL44">
        <v>2623</v>
      </c>
      <c r="AM44">
        <v>200</v>
      </c>
      <c r="AN44">
        <v>5123</v>
      </c>
      <c r="AO44">
        <v>150</v>
      </c>
      <c r="AP44">
        <v>1175</v>
      </c>
      <c r="AQ44">
        <v>100</v>
      </c>
      <c r="AR44">
        <v>1363</v>
      </c>
      <c r="AS44">
        <v>100</v>
      </c>
      <c r="AT44">
        <v>2531</v>
      </c>
      <c r="AU44">
        <v>20</v>
      </c>
      <c r="AV44">
        <v>7024</v>
      </c>
      <c r="AW44">
        <v>60</v>
      </c>
      <c r="AX44">
        <v>1166</v>
      </c>
      <c r="AY44">
        <v>10</v>
      </c>
      <c r="AZ44">
        <v>0</v>
      </c>
      <c r="BA44">
        <v>0</v>
      </c>
      <c r="BB44">
        <v>0</v>
      </c>
      <c r="BC44">
        <v>0</v>
      </c>
      <c r="BD44">
        <v>4425</v>
      </c>
      <c r="BE44">
        <v>1</v>
      </c>
      <c r="BF44" t="str">
        <f t="shared" si="0"/>
        <v>1785,ATROCE,Atroce,Atroce,164,12137048,0,5037621,4386455,2,2526,3646,25,25,150,131,56,74,289,108,10,12,2,2,67,0x6283695,150,576,600,240,147775,46020,200,0,0,0,0,2623,200,5123,150,1175,100,1363,100,2531,20,7024,60,1166,10,0,0,0,0,4425,1</v>
      </c>
    </row>
    <row r="45" spans="1:58" x14ac:dyDescent="0.35">
      <c r="A45">
        <v>1832</v>
      </c>
      <c r="B45" t="s">
        <v>200</v>
      </c>
      <c r="C45" t="s">
        <v>201</v>
      </c>
      <c r="D45" t="s">
        <v>201</v>
      </c>
      <c r="E45">
        <v>200</v>
      </c>
      <c r="F45">
        <v>34700000</v>
      </c>
      <c r="G45">
        <v>0</v>
      </c>
      <c r="H45">
        <v>7343364</v>
      </c>
      <c r="I45">
        <v>1343364</v>
      </c>
      <c r="J45">
        <v>3</v>
      </c>
      <c r="K45">
        <v>27060</v>
      </c>
      <c r="L45">
        <v>34000</v>
      </c>
      <c r="M45">
        <v>40</v>
      </c>
      <c r="N45">
        <v>50</v>
      </c>
      <c r="O45">
        <v>180</v>
      </c>
      <c r="P45">
        <v>270</v>
      </c>
      <c r="Q45">
        <v>150</v>
      </c>
      <c r="R45">
        <v>285</v>
      </c>
      <c r="S45">
        <v>299</v>
      </c>
      <c r="T45">
        <v>75</v>
      </c>
      <c r="U45">
        <v>10</v>
      </c>
      <c r="V45">
        <v>12</v>
      </c>
      <c r="W45">
        <v>2</v>
      </c>
      <c r="X45">
        <v>0</v>
      </c>
      <c r="Y45">
        <v>83</v>
      </c>
      <c r="Z45" t="s">
        <v>202</v>
      </c>
      <c r="AA45">
        <v>130</v>
      </c>
      <c r="AB45">
        <v>212</v>
      </c>
      <c r="AC45">
        <v>384</v>
      </c>
      <c r="AD45">
        <v>360</v>
      </c>
      <c r="AE45">
        <v>1577160</v>
      </c>
      <c r="AF45" s="4">
        <v>46020</v>
      </c>
      <c r="AG45" s="4">
        <v>200</v>
      </c>
      <c r="AH45" s="6">
        <v>0</v>
      </c>
      <c r="AI45" s="6">
        <v>0</v>
      </c>
      <c r="AJ45" s="5">
        <v>0</v>
      </c>
      <c r="AK45" s="5">
        <v>0</v>
      </c>
      <c r="AL45">
        <v>1133</v>
      </c>
      <c r="AM45">
        <v>200</v>
      </c>
      <c r="AN45">
        <v>7451</v>
      </c>
      <c r="AO45">
        <v>200</v>
      </c>
      <c r="AP45">
        <v>1473</v>
      </c>
      <c r="AQ45">
        <v>200</v>
      </c>
      <c r="AR45">
        <v>1570</v>
      </c>
      <c r="AS45">
        <v>80</v>
      </c>
      <c r="AT45">
        <v>2677</v>
      </c>
      <c r="AU45">
        <v>50</v>
      </c>
      <c r="AV45">
        <v>2678</v>
      </c>
      <c r="AW45">
        <v>50</v>
      </c>
      <c r="AX45">
        <v>2679</v>
      </c>
      <c r="AY45">
        <v>50</v>
      </c>
      <c r="AZ45">
        <v>5421</v>
      </c>
      <c r="BA45">
        <v>10</v>
      </c>
      <c r="BB45">
        <v>0</v>
      </c>
      <c r="BC45">
        <v>0</v>
      </c>
      <c r="BD45">
        <v>4430</v>
      </c>
      <c r="BE45">
        <v>1</v>
      </c>
      <c r="BF45" t="str">
        <f t="shared" si="0"/>
        <v>1832,IFRIT,Ifrit,Ifrit,200,34700000,0,7343364,1343364,3,27060,34000,40,50,180,270,150,285,299,75,10,12,2,0,83,0x6283695,130,212,384,360,1577160,46020,200,0,0,0,0,1133,200,7451,200,1473,200,1570,80,2677,50,2678,50,2679,50,5421,10,0,0,4430,1</v>
      </c>
    </row>
    <row r="46" spans="1:58" x14ac:dyDescent="0.35">
      <c r="A46">
        <v>1871</v>
      </c>
      <c r="B46" t="s">
        <v>333</v>
      </c>
      <c r="C46" t="s">
        <v>334</v>
      </c>
      <c r="D46" t="s">
        <v>335</v>
      </c>
      <c r="E46">
        <v>196</v>
      </c>
      <c r="F46">
        <v>36799999</v>
      </c>
      <c r="G46">
        <v>0</v>
      </c>
      <c r="H46">
        <v>7343364</v>
      </c>
      <c r="I46">
        <v>1343364</v>
      </c>
      <c r="J46">
        <v>1</v>
      </c>
      <c r="K46">
        <v>8220</v>
      </c>
      <c r="L46">
        <v>11440</v>
      </c>
      <c r="M46">
        <v>50</v>
      </c>
      <c r="N46">
        <v>0</v>
      </c>
      <c r="O46">
        <v>2</v>
      </c>
      <c r="P46">
        <v>120</v>
      </c>
      <c r="Q46">
        <v>23</v>
      </c>
      <c r="R46">
        <v>189</v>
      </c>
      <c r="S46">
        <v>230</v>
      </c>
      <c r="T46">
        <v>30</v>
      </c>
      <c r="U46">
        <v>10</v>
      </c>
      <c r="V46">
        <v>12</v>
      </c>
      <c r="W46">
        <v>1</v>
      </c>
      <c r="X46">
        <v>6</v>
      </c>
      <c r="Y46">
        <v>47</v>
      </c>
      <c r="Z46" t="s">
        <v>202</v>
      </c>
      <c r="AA46">
        <v>150</v>
      </c>
      <c r="AB46">
        <v>432</v>
      </c>
      <c r="AC46">
        <v>1152</v>
      </c>
      <c r="AD46">
        <v>360</v>
      </c>
      <c r="AE46">
        <v>1666666</v>
      </c>
      <c r="AF46" s="4">
        <v>46020</v>
      </c>
      <c r="AG46" s="4">
        <v>200</v>
      </c>
      <c r="AH46" s="6">
        <v>608</v>
      </c>
      <c r="AI46" s="6">
        <v>3500</v>
      </c>
      <c r="AJ46" s="5">
        <v>732</v>
      </c>
      <c r="AK46" s="5">
        <v>2000</v>
      </c>
      <c r="AL46">
        <v>523</v>
      </c>
      <c r="AM46">
        <v>10000</v>
      </c>
      <c r="AN46">
        <v>1420</v>
      </c>
      <c r="AO46">
        <v>1000</v>
      </c>
      <c r="AP46">
        <v>2677</v>
      </c>
      <c r="AQ46">
        <v>500</v>
      </c>
      <c r="AR46">
        <v>1422</v>
      </c>
      <c r="AS46">
        <v>1000</v>
      </c>
      <c r="AT46">
        <v>985</v>
      </c>
      <c r="AU46">
        <v>5432</v>
      </c>
      <c r="AV46">
        <v>1614</v>
      </c>
      <c r="AW46">
        <v>2000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4441</v>
      </c>
      <c r="BE46">
        <v>1</v>
      </c>
      <c r="BF46" t="str">
        <f t="shared" si="0"/>
        <v>1871,FALLINGBISHOP,Fallen Bishop,Fallen Bishop Hibram,196,36799999,0,7343364,1343364,1,8220,11440,50,0,2,120,23,189,230,30,10,12,1,6,47,0x6283695,150,432,1152,360,1666666,46020,200,608,3500,732,2000,523,10000,1420,1000,2677,500,1422,1000,985,5432,1614,2000,0,0,0,0,0,0,4441,1</v>
      </c>
    </row>
    <row r="47" spans="1:58" x14ac:dyDescent="0.35">
      <c r="A47">
        <v>1874</v>
      </c>
      <c r="B47" t="s">
        <v>336</v>
      </c>
      <c r="C47" t="s">
        <v>337</v>
      </c>
      <c r="D47" t="s">
        <v>337</v>
      </c>
      <c r="E47">
        <v>196</v>
      </c>
      <c r="F47">
        <v>25666666</v>
      </c>
      <c r="G47">
        <v>0</v>
      </c>
      <c r="H47">
        <v>7777777</v>
      </c>
      <c r="I47">
        <v>2222222</v>
      </c>
      <c r="J47">
        <v>2</v>
      </c>
      <c r="K47">
        <v>20000</v>
      </c>
      <c r="L47">
        <v>26820</v>
      </c>
      <c r="M47">
        <v>40</v>
      </c>
      <c r="N47">
        <v>40</v>
      </c>
      <c r="O47">
        <v>9</v>
      </c>
      <c r="P47">
        <v>165</v>
      </c>
      <c r="Q47">
        <v>300</v>
      </c>
      <c r="R47">
        <v>375</v>
      </c>
      <c r="S47">
        <v>266</v>
      </c>
      <c r="T47">
        <v>99</v>
      </c>
      <c r="U47">
        <v>10</v>
      </c>
      <c r="V47">
        <v>12</v>
      </c>
      <c r="W47">
        <v>2</v>
      </c>
      <c r="X47">
        <v>6</v>
      </c>
      <c r="Y47">
        <v>88</v>
      </c>
      <c r="Z47" t="s">
        <v>202</v>
      </c>
      <c r="AA47">
        <v>100</v>
      </c>
      <c r="AB47">
        <v>212</v>
      </c>
      <c r="AC47">
        <v>504</v>
      </c>
      <c r="AD47">
        <v>432</v>
      </c>
      <c r="AE47">
        <v>3333333</v>
      </c>
      <c r="AF47" s="4">
        <v>46020</v>
      </c>
      <c r="AG47" s="4">
        <v>200</v>
      </c>
      <c r="AH47" s="6">
        <v>0</v>
      </c>
      <c r="AI47" s="6">
        <v>0</v>
      </c>
      <c r="AJ47" s="5">
        <v>0</v>
      </c>
      <c r="AK47" s="5">
        <v>0</v>
      </c>
      <c r="AL47">
        <v>7754</v>
      </c>
      <c r="AM47">
        <v>200</v>
      </c>
      <c r="AN47">
        <v>2000</v>
      </c>
      <c r="AO47">
        <v>160</v>
      </c>
      <c r="AP47">
        <v>2423</v>
      </c>
      <c r="AQ47">
        <v>50</v>
      </c>
      <c r="AR47">
        <v>1565</v>
      </c>
      <c r="AS47">
        <v>60</v>
      </c>
      <c r="AT47">
        <v>7619</v>
      </c>
      <c r="AU47">
        <v>2</v>
      </c>
      <c r="AV47">
        <v>46021</v>
      </c>
      <c r="AW47">
        <v>30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4145</v>
      </c>
      <c r="BE47">
        <v>1</v>
      </c>
      <c r="BF47" t="str">
        <f t="shared" si="0"/>
        <v>1874,BEELZEBUB_,Beelzebub,Beelzebub,196,25666666,0,7777777,2222222,2,20000,26820,40,40,9,165,300,375,266,99,10,12,2,6,88,0x6283695,100,212,504,432,3333333,46020,200,0,0,0,0,7754,200,2000,160,2423,50,1565,60,7619,2,46021,30,0,0,0,0,0,0,4145,1</v>
      </c>
    </row>
    <row r="48" spans="1:58" x14ac:dyDescent="0.35">
      <c r="A48">
        <v>1885</v>
      </c>
      <c r="B48" t="s">
        <v>338</v>
      </c>
      <c r="C48" t="s">
        <v>339</v>
      </c>
      <c r="D48" t="s">
        <v>339</v>
      </c>
      <c r="E48">
        <v>85</v>
      </c>
      <c r="F48">
        <v>299321</v>
      </c>
      <c r="G48">
        <v>0</v>
      </c>
      <c r="H48">
        <v>45250</v>
      </c>
      <c r="I48">
        <v>16445</v>
      </c>
      <c r="J48">
        <v>3</v>
      </c>
      <c r="K48">
        <v>1868</v>
      </c>
      <c r="L48">
        <v>6124</v>
      </c>
      <c r="M48">
        <v>20</v>
      </c>
      <c r="N48">
        <v>42</v>
      </c>
      <c r="O48">
        <v>50</v>
      </c>
      <c r="P48">
        <v>65</v>
      </c>
      <c r="Q48">
        <v>55</v>
      </c>
      <c r="R48">
        <v>103</v>
      </c>
      <c r="S48">
        <v>152</v>
      </c>
      <c r="T48">
        <v>35</v>
      </c>
      <c r="U48">
        <v>10</v>
      </c>
      <c r="V48">
        <v>12</v>
      </c>
      <c r="W48">
        <v>2</v>
      </c>
      <c r="X48">
        <v>2</v>
      </c>
      <c r="Y48">
        <v>62</v>
      </c>
      <c r="Z48" t="s">
        <v>202</v>
      </c>
      <c r="AA48">
        <v>150</v>
      </c>
      <c r="AB48">
        <v>1536</v>
      </c>
      <c r="AC48">
        <v>864</v>
      </c>
      <c r="AD48">
        <v>432</v>
      </c>
      <c r="AE48">
        <v>22625</v>
      </c>
      <c r="AF48" s="4">
        <v>46020</v>
      </c>
      <c r="AG48" s="4">
        <v>200</v>
      </c>
      <c r="AH48" s="6">
        <v>617</v>
      </c>
      <c r="AI48" s="6">
        <v>5000</v>
      </c>
      <c r="AJ48" s="5">
        <v>617</v>
      </c>
      <c r="AK48" s="5">
        <v>5000</v>
      </c>
      <c r="AL48">
        <v>617</v>
      </c>
      <c r="AM48">
        <v>4000</v>
      </c>
      <c r="AN48">
        <v>2621</v>
      </c>
      <c r="AO48">
        <v>200</v>
      </c>
      <c r="AP48">
        <v>12080</v>
      </c>
      <c r="AQ48">
        <v>1000</v>
      </c>
      <c r="AR48">
        <v>1737</v>
      </c>
      <c r="AS48">
        <v>100</v>
      </c>
      <c r="AT48">
        <v>1417</v>
      </c>
      <c r="AU48">
        <v>5</v>
      </c>
      <c r="AV48">
        <v>7444</v>
      </c>
      <c r="AW48">
        <v>5000</v>
      </c>
      <c r="AX48">
        <v>5007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 t="str">
        <f t="shared" si="0"/>
        <v>1885,GOPINICH,Gopinich,Gopinich,85,299321,0,45250,16445,3,1868,6124,20,42,50,65,55,103,152,35,10,12,2,2,62,0x6283695,150,1536,864,432,22625,46020,200,617,5000,617,5000,617,4000,2621,200,12080,1000,1737,100,1417,5,7444,5000,5007,1,0,0,0,0,0,0</v>
      </c>
    </row>
    <row r="49" spans="1:58" x14ac:dyDescent="0.35">
      <c r="A49">
        <v>1917</v>
      </c>
      <c r="B49" t="s">
        <v>340</v>
      </c>
      <c r="C49" t="s">
        <v>341</v>
      </c>
      <c r="D49" t="s">
        <v>341</v>
      </c>
      <c r="E49">
        <v>99</v>
      </c>
      <c r="F49">
        <v>8388607</v>
      </c>
      <c r="G49">
        <v>0</v>
      </c>
      <c r="H49">
        <v>3600000</v>
      </c>
      <c r="I49">
        <v>3000000</v>
      </c>
      <c r="J49">
        <v>2</v>
      </c>
      <c r="K49">
        <v>15000</v>
      </c>
      <c r="L49">
        <v>18000</v>
      </c>
      <c r="M49">
        <v>29</v>
      </c>
      <c r="N49">
        <v>65</v>
      </c>
      <c r="O49">
        <v>140</v>
      </c>
      <c r="P49">
        <v>160</v>
      </c>
      <c r="Q49">
        <v>30</v>
      </c>
      <c r="R49">
        <v>250</v>
      </c>
      <c r="S49">
        <v>180</v>
      </c>
      <c r="T49">
        <v>40</v>
      </c>
      <c r="U49">
        <v>10</v>
      </c>
      <c r="V49">
        <v>12</v>
      </c>
      <c r="W49">
        <v>2</v>
      </c>
      <c r="X49">
        <v>6</v>
      </c>
      <c r="Y49">
        <v>87</v>
      </c>
      <c r="Z49" t="s">
        <v>202</v>
      </c>
      <c r="AA49">
        <v>100</v>
      </c>
      <c r="AB49">
        <v>576</v>
      </c>
      <c r="AC49">
        <v>540</v>
      </c>
      <c r="AD49">
        <v>432</v>
      </c>
      <c r="AE49">
        <v>1800000</v>
      </c>
      <c r="AF49" s="4">
        <v>46020</v>
      </c>
      <c r="AG49" s="4">
        <v>200</v>
      </c>
      <c r="AH49" s="6">
        <v>617</v>
      </c>
      <c r="AI49" s="6">
        <v>5000</v>
      </c>
      <c r="AJ49" s="5">
        <v>617</v>
      </c>
      <c r="AK49" s="5">
        <v>5000</v>
      </c>
      <c r="AL49">
        <v>5808</v>
      </c>
      <c r="AM49">
        <v>1000</v>
      </c>
      <c r="AN49">
        <v>2374</v>
      </c>
      <c r="AO49">
        <v>5000</v>
      </c>
      <c r="AP49">
        <v>2375</v>
      </c>
      <c r="AQ49">
        <v>5000</v>
      </c>
      <c r="AR49">
        <v>2433</v>
      </c>
      <c r="AS49">
        <v>5000</v>
      </c>
      <c r="AT49">
        <v>7799</v>
      </c>
      <c r="AU49">
        <v>9000</v>
      </c>
      <c r="AV49">
        <v>7798</v>
      </c>
      <c r="AW49">
        <v>9000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 t="str">
        <f t="shared" si="0"/>
        <v>1917,MOROCC_,Wounded Morroc,Wounded Morroc,99,8388607,0,3600000,3000000,2,15000,18000,29,65,140,160,30,250,180,40,10,12,2,6,87,0x6283695,100,576,540,432,1800000,46020,200,617,5000,617,5000,5808,1000,2374,5000,2375,5000,2433,5000,7799,9000,7798,9000,0,0,0,0,0,0,0,0</v>
      </c>
    </row>
    <row r="50" spans="1:58" x14ac:dyDescent="0.35">
      <c r="A50">
        <v>1956</v>
      </c>
      <c r="B50" t="s">
        <v>342</v>
      </c>
      <c r="C50" t="s">
        <v>343</v>
      </c>
      <c r="D50" t="s">
        <v>343</v>
      </c>
      <c r="E50">
        <v>200</v>
      </c>
      <c r="F50">
        <v>42000000</v>
      </c>
      <c r="G50">
        <v>0</v>
      </c>
      <c r="H50">
        <v>16000000</v>
      </c>
      <c r="I50">
        <v>8000000</v>
      </c>
      <c r="J50">
        <v>2</v>
      </c>
      <c r="K50">
        <v>32000</v>
      </c>
      <c r="L50">
        <v>64000</v>
      </c>
      <c r="M50">
        <v>60</v>
      </c>
      <c r="N50">
        <v>40</v>
      </c>
      <c r="O50">
        <v>2</v>
      </c>
      <c r="P50">
        <v>75</v>
      </c>
      <c r="Q50">
        <v>120</v>
      </c>
      <c r="R50">
        <v>330</v>
      </c>
      <c r="S50">
        <v>330</v>
      </c>
      <c r="T50">
        <v>45</v>
      </c>
      <c r="U50">
        <v>10</v>
      </c>
      <c r="V50">
        <v>12</v>
      </c>
      <c r="W50">
        <v>2</v>
      </c>
      <c r="X50">
        <v>6</v>
      </c>
      <c r="Y50">
        <v>88</v>
      </c>
      <c r="Z50" t="s">
        <v>344</v>
      </c>
      <c r="AA50">
        <v>100</v>
      </c>
      <c r="AB50">
        <v>76</v>
      </c>
      <c r="AC50">
        <v>432</v>
      </c>
      <c r="AD50">
        <v>504</v>
      </c>
      <c r="AE50">
        <v>35750</v>
      </c>
      <c r="AF50" s="4">
        <v>46020</v>
      </c>
      <c r="AG50" s="4">
        <v>200</v>
      </c>
      <c r="AH50" s="6">
        <v>0</v>
      </c>
      <c r="AI50" s="6">
        <v>0</v>
      </c>
      <c r="AJ50" s="5">
        <v>0</v>
      </c>
      <c r="AK50" s="5">
        <v>0</v>
      </c>
      <c r="AL50">
        <v>13412</v>
      </c>
      <c r="AM50">
        <v>9000</v>
      </c>
      <c r="AN50">
        <v>13413</v>
      </c>
      <c r="AO50">
        <v>9000</v>
      </c>
      <c r="AP50">
        <v>2542</v>
      </c>
      <c r="AQ50">
        <v>9000</v>
      </c>
      <c r="AR50">
        <v>5017</v>
      </c>
      <c r="AS50">
        <v>9000</v>
      </c>
      <c r="AT50">
        <v>616</v>
      </c>
      <c r="AU50">
        <v>9000</v>
      </c>
      <c r="AV50">
        <v>2514</v>
      </c>
      <c r="AW50">
        <v>9000</v>
      </c>
      <c r="AX50">
        <v>7294</v>
      </c>
      <c r="AY50">
        <v>9000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 t="str">
        <f t="shared" si="0"/>
        <v>1956,NAGHT_SIEGER,Naght Sieger,Naght Sieger,200,42000000,0,16000000,8000000,2,32000,64000,60,40,2,75,120,330,330,45,10,12,2,6,88,0x6203695,100,76,432,504,35750,46020,200,0,0,0,0,13412,9000,13413,9000,2542,9000,5017,9000,616,9000,2514,9000,7294,9000,0,0,0,0,0,0</v>
      </c>
    </row>
    <row r="51" spans="1:58" x14ac:dyDescent="0.35">
      <c r="A51">
        <v>1957</v>
      </c>
      <c r="B51" t="s">
        <v>345</v>
      </c>
      <c r="C51" t="s">
        <v>346</v>
      </c>
      <c r="D51" t="s">
        <v>346</v>
      </c>
      <c r="E51">
        <v>90</v>
      </c>
      <c r="F51">
        <v>5400000</v>
      </c>
      <c r="G51">
        <v>0</v>
      </c>
      <c r="H51">
        <v>2700000</v>
      </c>
      <c r="I51">
        <v>1350000</v>
      </c>
      <c r="J51">
        <v>12</v>
      </c>
      <c r="K51">
        <v>32000</v>
      </c>
      <c r="L51">
        <v>40000</v>
      </c>
      <c r="M51">
        <v>44</v>
      </c>
      <c r="N51">
        <v>66</v>
      </c>
      <c r="O51">
        <v>1</v>
      </c>
      <c r="P51">
        <v>70</v>
      </c>
      <c r="Q51">
        <v>40</v>
      </c>
      <c r="R51">
        <v>250</v>
      </c>
      <c r="S51">
        <v>220</v>
      </c>
      <c r="T51">
        <v>30</v>
      </c>
      <c r="U51">
        <v>14</v>
      </c>
      <c r="V51">
        <v>16</v>
      </c>
      <c r="W51">
        <v>1</v>
      </c>
      <c r="X51">
        <v>6</v>
      </c>
      <c r="Y51">
        <v>87</v>
      </c>
      <c r="Z51" t="s">
        <v>347</v>
      </c>
      <c r="AA51">
        <v>0</v>
      </c>
      <c r="AB51">
        <v>140</v>
      </c>
      <c r="AC51">
        <v>540</v>
      </c>
      <c r="AD51">
        <v>576</v>
      </c>
      <c r="AE51">
        <v>0</v>
      </c>
      <c r="AF51" s="4">
        <v>46020</v>
      </c>
      <c r="AG51" s="4">
        <v>200</v>
      </c>
      <c r="AH51" s="6">
        <v>0</v>
      </c>
      <c r="AI51" s="6">
        <v>0</v>
      </c>
      <c r="AJ51" s="5">
        <v>0</v>
      </c>
      <c r="AK51" s="5">
        <v>0</v>
      </c>
      <c r="AL51">
        <v>1636</v>
      </c>
      <c r="AM51">
        <v>9000</v>
      </c>
      <c r="AN51">
        <v>1631</v>
      </c>
      <c r="AO51">
        <v>9000</v>
      </c>
      <c r="AP51">
        <v>2513</v>
      </c>
      <c r="AQ51">
        <v>9000</v>
      </c>
      <c r="AR51">
        <v>1624</v>
      </c>
      <c r="AS51">
        <v>9000</v>
      </c>
      <c r="AT51">
        <v>616</v>
      </c>
      <c r="AU51">
        <v>9000</v>
      </c>
      <c r="AV51">
        <v>1618</v>
      </c>
      <c r="AW51">
        <v>9000</v>
      </c>
      <c r="AX51">
        <v>7291</v>
      </c>
      <c r="AY51">
        <v>9000</v>
      </c>
      <c r="AZ51">
        <v>0</v>
      </c>
      <c r="BA51">
        <v>0</v>
      </c>
      <c r="BB51">
        <v>0</v>
      </c>
      <c r="BC51">
        <v>0</v>
      </c>
      <c r="BD51">
        <v>4451</v>
      </c>
      <c r="BE51">
        <v>1</v>
      </c>
      <c r="BF51" t="str">
        <f t="shared" si="0"/>
        <v>1957,ENTWEIHEN,Entweihen Crothen,Entweihen Crothen,90,5400000,0,2700000,1350000,12,32000,40000,44,66,1,70,40,250,220,30,14,16,1,6,87,0x6200084,0,140,540,576,0,46020,200,0,0,0,0,1636,9000,1631,9000,2513,9000,1624,9000,616,9000,1618,9000,7291,9000,0,0,0,0,4451,1</v>
      </c>
    </row>
    <row r="52" spans="1:58" x14ac:dyDescent="0.35">
      <c r="A52">
        <v>2022</v>
      </c>
      <c r="B52" t="s">
        <v>348</v>
      </c>
      <c r="C52" t="s">
        <v>349</v>
      </c>
      <c r="D52" t="s">
        <v>349</v>
      </c>
      <c r="E52">
        <v>117</v>
      </c>
      <c r="F52">
        <v>3450000</v>
      </c>
      <c r="G52">
        <v>0</v>
      </c>
      <c r="H52">
        <v>4800000</v>
      </c>
      <c r="I52">
        <v>3900000</v>
      </c>
      <c r="J52">
        <v>2</v>
      </c>
      <c r="K52">
        <v>17000</v>
      </c>
      <c r="L52">
        <v>49000</v>
      </c>
      <c r="M52">
        <v>60</v>
      </c>
      <c r="N52">
        <v>75</v>
      </c>
      <c r="O52">
        <v>1</v>
      </c>
      <c r="P52">
        <v>34</v>
      </c>
      <c r="Q52">
        <v>62</v>
      </c>
      <c r="R52">
        <v>236</v>
      </c>
      <c r="S52">
        <v>188</v>
      </c>
      <c r="T52">
        <v>34</v>
      </c>
      <c r="U52">
        <v>10</v>
      </c>
      <c r="V52">
        <v>12</v>
      </c>
      <c r="W52">
        <v>2</v>
      </c>
      <c r="X52">
        <v>9</v>
      </c>
      <c r="Y52">
        <v>87</v>
      </c>
      <c r="Z52" t="s">
        <v>202</v>
      </c>
      <c r="AA52">
        <v>150</v>
      </c>
      <c r="AB52">
        <v>1596</v>
      </c>
      <c r="AC52">
        <v>1620</v>
      </c>
      <c r="AD52">
        <v>864</v>
      </c>
      <c r="AE52">
        <v>2400000</v>
      </c>
      <c r="AF52" s="4">
        <v>46020</v>
      </c>
      <c r="AG52" s="4">
        <v>200</v>
      </c>
      <c r="AH52" s="6">
        <v>617</v>
      </c>
      <c r="AI52" s="6">
        <v>5000</v>
      </c>
      <c r="AJ52" s="5">
        <v>616</v>
      </c>
      <c r="AK52" s="5">
        <v>2000</v>
      </c>
      <c r="AL52">
        <v>6091</v>
      </c>
      <c r="AM52">
        <v>5000</v>
      </c>
      <c r="AN52">
        <v>7444</v>
      </c>
      <c r="AO52">
        <v>5000</v>
      </c>
      <c r="AP52">
        <v>2610</v>
      </c>
      <c r="AQ52">
        <v>5000</v>
      </c>
      <c r="AR52">
        <v>1484</v>
      </c>
      <c r="AS52">
        <v>500</v>
      </c>
      <c r="AT52">
        <v>1170</v>
      </c>
      <c r="AU52">
        <v>500</v>
      </c>
      <c r="AV52">
        <v>1417</v>
      </c>
      <c r="AW52">
        <v>500</v>
      </c>
      <c r="AX52">
        <v>2554</v>
      </c>
      <c r="AY52">
        <v>2000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 t="str">
        <f t="shared" si="0"/>
        <v>2022,S_NYDHOG,Nidhoggr's Shadow,Nidhoggr's Shadow,117,3450000,0,4800000,3900000,2,17000,49000,60,75,1,34,62,236,188,34,10,12,2,9,87,0x6283695,150,1596,1620,864,2400000,46020,200,617,5000,616,2000,6091,5000,7444,5000,2610,5000,1484,500,1170,500,1417,500,2554,2000,0,0,0,0,0,0</v>
      </c>
    </row>
    <row r="53" spans="1:58" x14ac:dyDescent="0.35">
      <c r="A53">
        <v>2317</v>
      </c>
      <c r="B53" t="s">
        <v>350</v>
      </c>
      <c r="C53" t="s">
        <v>351</v>
      </c>
      <c r="D53" t="s">
        <v>351</v>
      </c>
      <c r="E53">
        <v>115</v>
      </c>
      <c r="F53">
        <v>1519517</v>
      </c>
      <c r="G53">
        <v>1</v>
      </c>
      <c r="H53">
        <v>0</v>
      </c>
      <c r="I53">
        <v>0</v>
      </c>
      <c r="J53">
        <v>1</v>
      </c>
      <c r="K53">
        <v>2561</v>
      </c>
      <c r="L53">
        <v>4065</v>
      </c>
      <c r="M53">
        <v>411</v>
      </c>
      <c r="N53">
        <v>95</v>
      </c>
      <c r="O53">
        <v>151</v>
      </c>
      <c r="P53">
        <v>192</v>
      </c>
      <c r="Q53">
        <v>110</v>
      </c>
      <c r="R53">
        <v>112</v>
      </c>
      <c r="S53">
        <v>251</v>
      </c>
      <c r="T53">
        <v>57</v>
      </c>
      <c r="U53">
        <v>10</v>
      </c>
      <c r="V53">
        <v>12</v>
      </c>
      <c r="W53">
        <v>1</v>
      </c>
      <c r="X53">
        <v>6</v>
      </c>
      <c r="Y53">
        <v>47</v>
      </c>
      <c r="Z53" t="s">
        <v>344</v>
      </c>
      <c r="AA53">
        <v>200</v>
      </c>
      <c r="AB53">
        <v>920</v>
      </c>
      <c r="AC53">
        <v>1080</v>
      </c>
      <c r="AD53">
        <v>360</v>
      </c>
      <c r="AE53">
        <v>0</v>
      </c>
      <c r="AF53" s="4">
        <v>46020</v>
      </c>
      <c r="AG53" s="4">
        <v>200</v>
      </c>
      <c r="AH53" s="6">
        <v>0</v>
      </c>
      <c r="AI53" s="6">
        <v>0</v>
      </c>
      <c r="AJ53" s="5">
        <v>0</v>
      </c>
      <c r="AK53" s="5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 t="str">
        <f t="shared" si="0"/>
        <v>2317,BANGUNGOT_1,Bangungot,Bangungot,115,1519517,1,0,0,1,2561,4065,411,95,151,192,110,112,251,57,10,12,1,6,47,0x6203695,200,920,1080,360,0,46020,200,0,0,0,0,0,0,0,0,0,0,0,0,0,0,0,0,0,0,0,0,0,0,0,0</v>
      </c>
    </row>
    <row r="54" spans="1:58" x14ac:dyDescent="0.35">
      <c r="A54">
        <v>2319</v>
      </c>
      <c r="B54" t="s">
        <v>352</v>
      </c>
      <c r="C54" t="s">
        <v>353</v>
      </c>
      <c r="D54" t="s">
        <v>353</v>
      </c>
      <c r="E54">
        <v>151</v>
      </c>
      <c r="F54">
        <v>4090365</v>
      </c>
      <c r="G54">
        <v>1</v>
      </c>
      <c r="H54">
        <v>3000012</v>
      </c>
      <c r="I54">
        <v>2801564</v>
      </c>
      <c r="J54">
        <v>1</v>
      </c>
      <c r="K54">
        <v>3614</v>
      </c>
      <c r="L54">
        <v>7115</v>
      </c>
      <c r="M54">
        <v>201</v>
      </c>
      <c r="N54">
        <v>78</v>
      </c>
      <c r="O54">
        <v>151</v>
      </c>
      <c r="P54">
        <v>201</v>
      </c>
      <c r="Q54">
        <v>130</v>
      </c>
      <c r="R54">
        <v>231</v>
      </c>
      <c r="S54">
        <v>310</v>
      </c>
      <c r="T54">
        <v>66</v>
      </c>
      <c r="U54">
        <v>10</v>
      </c>
      <c r="V54">
        <v>12</v>
      </c>
      <c r="W54">
        <v>2</v>
      </c>
      <c r="X54">
        <v>9</v>
      </c>
      <c r="Y54">
        <v>81</v>
      </c>
      <c r="Z54" t="s">
        <v>202</v>
      </c>
      <c r="AA54">
        <v>100</v>
      </c>
      <c r="AB54">
        <v>1424</v>
      </c>
      <c r="AC54">
        <v>576</v>
      </c>
      <c r="AD54">
        <v>360</v>
      </c>
      <c r="AE54">
        <v>1500006</v>
      </c>
      <c r="AF54" s="4">
        <v>46020</v>
      </c>
      <c r="AG54" s="4">
        <v>200</v>
      </c>
      <c r="AH54" s="6">
        <v>617</v>
      </c>
      <c r="AI54" s="6">
        <v>2250</v>
      </c>
      <c r="AJ54" s="5">
        <v>616</v>
      </c>
      <c r="AK54" s="5">
        <v>450</v>
      </c>
      <c r="AL54">
        <v>6518</v>
      </c>
      <c r="AM54">
        <v>2000</v>
      </c>
      <c r="AN54">
        <v>6525</v>
      </c>
      <c r="AO54">
        <v>50</v>
      </c>
      <c r="AP54">
        <v>6499</v>
      </c>
      <c r="AQ54">
        <v>2000</v>
      </c>
      <c r="AR54">
        <v>2590</v>
      </c>
      <c r="AS54">
        <v>1000</v>
      </c>
      <c r="AT54">
        <v>2169</v>
      </c>
      <c r="AU54">
        <v>100</v>
      </c>
      <c r="AV54">
        <v>6499</v>
      </c>
      <c r="AW54">
        <v>10000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4592</v>
      </c>
      <c r="BE54">
        <v>1</v>
      </c>
      <c r="BF54" t="str">
        <f t="shared" si="0"/>
        <v>2319,BUWAYA,Buwaya,Buwaya,151,4090365,1,3000012,2801564,1,3614,7115,201,78,151,201,130,231,310,66,10,12,2,9,81,0x6283695,100,1424,576,360,1500006,46020,200,617,2250,616,450,6518,2000,6525,50,6499,2000,2590,1000,2169,100,6499,10000,0,0,0,0,0,0,4592,1</v>
      </c>
    </row>
    <row r="55" spans="1:58" x14ac:dyDescent="0.35">
      <c r="A55">
        <v>2320</v>
      </c>
      <c r="B55" t="s">
        <v>354</v>
      </c>
      <c r="C55" t="s">
        <v>355</v>
      </c>
      <c r="D55" t="s">
        <v>355</v>
      </c>
      <c r="E55">
        <v>156</v>
      </c>
      <c r="F55">
        <v>3351884</v>
      </c>
      <c r="G55">
        <v>1</v>
      </c>
      <c r="H55">
        <v>0</v>
      </c>
      <c r="I55">
        <v>0</v>
      </c>
      <c r="J55">
        <v>10</v>
      </c>
      <c r="K55">
        <v>4801</v>
      </c>
      <c r="L55">
        <v>7302</v>
      </c>
      <c r="M55">
        <v>472</v>
      </c>
      <c r="N55">
        <v>0</v>
      </c>
      <c r="O55">
        <v>251</v>
      </c>
      <c r="P55">
        <v>134</v>
      </c>
      <c r="Q55">
        <v>194</v>
      </c>
      <c r="R55">
        <v>70</v>
      </c>
      <c r="S55">
        <v>237</v>
      </c>
      <c r="T55">
        <v>66</v>
      </c>
      <c r="U55">
        <v>10</v>
      </c>
      <c r="V55">
        <v>12</v>
      </c>
      <c r="W55">
        <v>2</v>
      </c>
      <c r="X55">
        <v>9</v>
      </c>
      <c r="Y55">
        <v>81</v>
      </c>
      <c r="Z55" t="s">
        <v>347</v>
      </c>
      <c r="AA55">
        <v>2000</v>
      </c>
      <c r="AB55">
        <v>440</v>
      </c>
      <c r="AC55">
        <v>672</v>
      </c>
      <c r="AD55">
        <v>432</v>
      </c>
      <c r="AE55">
        <v>0</v>
      </c>
      <c r="AF55" s="4">
        <v>46020</v>
      </c>
      <c r="AG55" s="4">
        <v>200</v>
      </c>
      <c r="AH55" s="6">
        <v>0</v>
      </c>
      <c r="AI55" s="6">
        <v>0</v>
      </c>
      <c r="AJ55" s="5">
        <v>0</v>
      </c>
      <c r="AK55" s="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 t="str">
        <f t="shared" si="0"/>
        <v>2320,BAKONAWA_1,Bakonawa,Bakonawa,156,3351884,1,0,0,10,4801,7302,472,0,251,134,194,70,237,66,10,12,2,9,81,0x6200084,2000,440,672,432,0,46020,200,0,0,0,0,0,0,0,0,0,0,0,0,0,0,0,0,0,0,0,0,0,0,0,0</v>
      </c>
    </row>
    <row r="56" spans="1:58" x14ac:dyDescent="0.35">
      <c r="A56" t="s">
        <v>356</v>
      </c>
      <c r="B56" t="s">
        <v>357</v>
      </c>
      <c r="C56" t="s">
        <v>358</v>
      </c>
      <c r="D56" t="s">
        <v>358</v>
      </c>
      <c r="E56">
        <v>136</v>
      </c>
      <c r="F56">
        <v>3190000</v>
      </c>
      <c r="G56">
        <v>1</v>
      </c>
      <c r="H56">
        <v>240120</v>
      </c>
      <c r="I56">
        <v>187920</v>
      </c>
      <c r="J56">
        <v>3</v>
      </c>
      <c r="K56">
        <v>710</v>
      </c>
      <c r="L56">
        <v>1762</v>
      </c>
      <c r="M56">
        <v>213</v>
      </c>
      <c r="N56">
        <v>123</v>
      </c>
      <c r="O56">
        <v>86</v>
      </c>
      <c r="P56">
        <v>89</v>
      </c>
      <c r="Q56">
        <v>120</v>
      </c>
      <c r="R56">
        <v>131</v>
      </c>
      <c r="S56">
        <v>101</v>
      </c>
      <c r="T56">
        <v>92</v>
      </c>
      <c r="U56">
        <v>14</v>
      </c>
      <c r="V56">
        <v>12</v>
      </c>
      <c r="W56">
        <v>2</v>
      </c>
      <c r="X56">
        <v>7</v>
      </c>
      <c r="Y56">
        <v>62</v>
      </c>
      <c r="Z56" t="s">
        <v>316</v>
      </c>
      <c r="AA56">
        <v>170</v>
      </c>
      <c r="AB56">
        <v>854</v>
      </c>
      <c r="AC56">
        <v>2016</v>
      </c>
      <c r="AD56">
        <v>480</v>
      </c>
      <c r="AE56">
        <v>120060</v>
      </c>
      <c r="AF56" s="4">
        <v>46020</v>
      </c>
      <c r="AG56" s="4">
        <v>200</v>
      </c>
      <c r="AH56" s="6">
        <v>608</v>
      </c>
      <c r="AI56" s="6">
        <v>3500</v>
      </c>
      <c r="AJ56" s="5">
        <v>732</v>
      </c>
      <c r="AK56" s="5">
        <v>5500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4603</v>
      </c>
      <c r="BE56">
        <v>1</v>
      </c>
      <c r="BF56" t="str">
        <f t="shared" si="0"/>
        <v>//2475,MG_CORRUPTION_ROOT,Root of Corruption,Root of Corruption,136,3190000,1,240120,187920,3,710,1762,213,123,86,89,120,131,101,92,14,12,2,7,62,0x6280084,170,854,2016,480,120060,46020,200,608,3500,732,5500,0,0,0,0,0,0,0,0,0,0,0,0,0,0,0,0,0,0,4603,1</v>
      </c>
    </row>
    <row r="57" spans="1:58" x14ac:dyDescent="0.35">
      <c r="A57" t="s">
        <v>359</v>
      </c>
      <c r="B57" t="s">
        <v>360</v>
      </c>
      <c r="C57" t="s">
        <v>361</v>
      </c>
      <c r="D57" t="s">
        <v>361</v>
      </c>
      <c r="E57">
        <v>143</v>
      </c>
      <c r="F57">
        <v>3283990</v>
      </c>
      <c r="G57">
        <v>1</v>
      </c>
      <c r="H57">
        <v>74288</v>
      </c>
      <c r="I57">
        <v>77950</v>
      </c>
      <c r="J57">
        <v>2</v>
      </c>
      <c r="K57">
        <v>8860</v>
      </c>
      <c r="L57">
        <v>10022</v>
      </c>
      <c r="M57">
        <v>32</v>
      </c>
      <c r="N57">
        <v>66</v>
      </c>
      <c r="O57">
        <v>140</v>
      </c>
      <c r="P57">
        <v>159</v>
      </c>
      <c r="Q57">
        <v>30</v>
      </c>
      <c r="R57">
        <v>109</v>
      </c>
      <c r="S57">
        <v>300</v>
      </c>
      <c r="T57">
        <v>90</v>
      </c>
      <c r="U57">
        <v>10</v>
      </c>
      <c r="V57">
        <v>12</v>
      </c>
      <c r="W57">
        <v>2</v>
      </c>
      <c r="X57">
        <v>2</v>
      </c>
      <c r="Y57">
        <v>63</v>
      </c>
      <c r="Z57" t="s">
        <v>202</v>
      </c>
      <c r="AA57">
        <v>200</v>
      </c>
      <c r="AB57">
        <v>1152</v>
      </c>
      <c r="AC57">
        <v>1152</v>
      </c>
      <c r="AD57">
        <v>576</v>
      </c>
      <c r="AE57">
        <v>37144</v>
      </c>
      <c r="AF57" s="4">
        <v>46020</v>
      </c>
      <c r="AG57" s="4">
        <v>200</v>
      </c>
      <c r="AH57" s="6">
        <v>617</v>
      </c>
      <c r="AI57" s="6">
        <v>5000</v>
      </c>
      <c r="AJ57" s="5">
        <v>616</v>
      </c>
      <c r="AK57" s="5">
        <v>2000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4601</v>
      </c>
      <c r="BE57">
        <v>1</v>
      </c>
      <c r="BF57" t="str">
        <f t="shared" si="0"/>
        <v>//2476,MG_AMDARAIS,Amdarias,Amdarias,143,3283990,1,74288,77950,2,8860,10022,32,66,140,159,30,109,300,90,10,12,2,2,63,0x6283695,200,1152,1152,576,37144,46020,200,617,5000,616,2000,0,0,0,0,0,0,0,0,0,0,0,0,0,0,0,0,0,0,4601,1</v>
      </c>
    </row>
    <row r="58" spans="1:58" x14ac:dyDescent="0.35">
      <c r="A58">
        <v>2529</v>
      </c>
      <c r="B58" t="s">
        <v>362</v>
      </c>
      <c r="C58" t="s">
        <v>363</v>
      </c>
      <c r="D58" t="s">
        <v>363</v>
      </c>
      <c r="E58">
        <v>155</v>
      </c>
      <c r="F58">
        <v>50000000</v>
      </c>
      <c r="G58">
        <v>1</v>
      </c>
      <c r="H58">
        <v>200000</v>
      </c>
      <c r="I58">
        <v>200000</v>
      </c>
      <c r="J58">
        <v>2</v>
      </c>
      <c r="K58">
        <v>4024</v>
      </c>
      <c r="L58">
        <v>1609</v>
      </c>
      <c r="M58">
        <v>100</v>
      </c>
      <c r="N58">
        <v>60</v>
      </c>
      <c r="O58">
        <v>200</v>
      </c>
      <c r="P58">
        <v>100</v>
      </c>
      <c r="Q58">
        <v>200</v>
      </c>
      <c r="R58">
        <v>200</v>
      </c>
      <c r="S58">
        <v>200</v>
      </c>
      <c r="T58">
        <v>100</v>
      </c>
      <c r="U58">
        <v>10</v>
      </c>
      <c r="V58">
        <v>12</v>
      </c>
      <c r="W58">
        <v>2</v>
      </c>
      <c r="X58">
        <v>4</v>
      </c>
      <c r="Y58">
        <v>85</v>
      </c>
      <c r="Z58" t="s">
        <v>202</v>
      </c>
      <c r="AA58">
        <v>200</v>
      </c>
      <c r="AB58">
        <v>768</v>
      </c>
      <c r="AC58">
        <v>540</v>
      </c>
      <c r="AD58">
        <v>480</v>
      </c>
      <c r="AE58">
        <v>90909</v>
      </c>
      <c r="AF58" s="4">
        <v>46020</v>
      </c>
      <c r="AG58" s="4">
        <v>200</v>
      </c>
      <c r="AH58" s="6">
        <v>617</v>
      </c>
      <c r="AI58" s="6">
        <v>2500</v>
      </c>
      <c r="AJ58" s="5">
        <v>12246</v>
      </c>
      <c r="AK58" s="5">
        <v>2500</v>
      </c>
      <c r="AL58">
        <v>607</v>
      </c>
      <c r="AM58">
        <v>1000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13090</v>
      </c>
      <c r="AW58">
        <v>100</v>
      </c>
      <c r="AX58">
        <v>0</v>
      </c>
      <c r="AY58">
        <v>0</v>
      </c>
      <c r="AZ58">
        <v>6649</v>
      </c>
      <c r="BA58">
        <v>5000</v>
      </c>
      <c r="BB58">
        <v>0</v>
      </c>
      <c r="BC58">
        <v>0</v>
      </c>
      <c r="BD58">
        <v>0</v>
      </c>
      <c r="BE58">
        <v>0</v>
      </c>
      <c r="BF58" t="str">
        <f t="shared" si="0"/>
        <v>2529,FACEWORM_QUEEN,Faceworm Queen,Faceworm Queen,155,50000000,1,200000,200000,2,4024,1609,100,60,200,100,200,200,200,100,10,12,2,4,85,0x6283695,200,768,540,480,90909,46020,200,617,2500,12246,2500,607,1000,0,0,0,0,0,0,0,0,13090,100,0,0,6649,5000,0,0,0,0</v>
      </c>
    </row>
  </sheetData>
  <autoFilter ref="A1:BF5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D22" sqref="D22"/>
    </sheetView>
  </sheetViews>
  <sheetFormatPr defaultRowHeight="14.5" x14ac:dyDescent="0.35"/>
  <cols>
    <col min="1" max="1" width="26.08984375" bestFit="1" customWidth="1"/>
    <col min="2" max="2" width="11.90625" style="1" customWidth="1"/>
    <col min="4" max="4" width="25.1796875" bestFit="1" customWidth="1"/>
    <col min="5" max="5" width="10.90625" customWidth="1"/>
    <col min="8" max="8" width="11.54296875" bestFit="1" customWidth="1"/>
  </cols>
  <sheetData>
    <row r="1" spans="1:8" ht="14.4" x14ac:dyDescent="0.3">
      <c r="A1" t="s">
        <v>83</v>
      </c>
      <c r="B1" s="1" t="s">
        <v>82</v>
      </c>
      <c r="D1" t="s">
        <v>87</v>
      </c>
      <c r="E1" t="s">
        <v>88</v>
      </c>
    </row>
    <row r="2" spans="1:8" x14ac:dyDescent="0.35">
      <c r="A2" t="s">
        <v>61</v>
      </c>
      <c r="B2" s="1">
        <v>0</v>
      </c>
      <c r="D2" t="s">
        <v>84</v>
      </c>
      <c r="E2">
        <v>0</v>
      </c>
    </row>
    <row r="3" spans="1:8" x14ac:dyDescent="0.35">
      <c r="A3" t="s">
        <v>63</v>
      </c>
      <c r="B3" s="1" t="s">
        <v>62</v>
      </c>
      <c r="D3" t="s">
        <v>85</v>
      </c>
      <c r="E3">
        <v>1</v>
      </c>
    </row>
    <row r="4" spans="1:8" x14ac:dyDescent="0.35">
      <c r="A4" t="s">
        <v>65</v>
      </c>
      <c r="B4" s="1" t="s">
        <v>64</v>
      </c>
      <c r="D4" t="s">
        <v>86</v>
      </c>
      <c r="E4">
        <v>2</v>
      </c>
    </row>
    <row r="5" spans="1:8" x14ac:dyDescent="0.35">
      <c r="A5" t="s">
        <v>67</v>
      </c>
      <c r="B5" s="1" t="s">
        <v>66</v>
      </c>
    </row>
    <row r="6" spans="1:8" x14ac:dyDescent="0.35">
      <c r="A6" t="s">
        <v>69</v>
      </c>
      <c r="B6" s="1" t="s">
        <v>68</v>
      </c>
      <c r="D6" t="s">
        <v>199</v>
      </c>
      <c r="E6" t="s">
        <v>198</v>
      </c>
    </row>
    <row r="7" spans="1:8" x14ac:dyDescent="0.35">
      <c r="A7" t="s">
        <v>71</v>
      </c>
      <c r="B7" s="1" t="s">
        <v>70</v>
      </c>
      <c r="D7" t="s">
        <v>171</v>
      </c>
      <c r="E7" s="3">
        <v>1</v>
      </c>
      <c r="H7" s="3"/>
    </row>
    <row r="8" spans="1:8" x14ac:dyDescent="0.35">
      <c r="A8" t="s">
        <v>73</v>
      </c>
      <c r="B8" s="1" t="s">
        <v>72</v>
      </c>
      <c r="D8" t="s">
        <v>172</v>
      </c>
      <c r="E8" s="3">
        <v>2</v>
      </c>
      <c r="H8" s="3"/>
    </row>
    <row r="9" spans="1:8" x14ac:dyDescent="0.35">
      <c r="A9" t="s">
        <v>75</v>
      </c>
      <c r="B9" s="1" t="s">
        <v>74</v>
      </c>
      <c r="D9" t="s">
        <v>173</v>
      </c>
      <c r="E9" s="3">
        <v>4</v>
      </c>
      <c r="H9" s="3"/>
    </row>
    <row r="10" spans="1:8" x14ac:dyDescent="0.35">
      <c r="A10" t="s">
        <v>77</v>
      </c>
      <c r="B10" s="1" t="s">
        <v>76</v>
      </c>
      <c r="D10" t="s">
        <v>174</v>
      </c>
      <c r="E10" s="3">
        <v>8</v>
      </c>
      <c r="H10" s="3"/>
    </row>
    <row r="11" spans="1:8" x14ac:dyDescent="0.35">
      <c r="A11" t="s">
        <v>79</v>
      </c>
      <c r="B11" s="1" t="s">
        <v>78</v>
      </c>
      <c r="D11" t="s">
        <v>175</v>
      </c>
      <c r="E11" s="3">
        <v>16</v>
      </c>
      <c r="H11" s="3"/>
    </row>
    <row r="12" spans="1:8" x14ac:dyDescent="0.35">
      <c r="A12" t="s">
        <v>81</v>
      </c>
      <c r="B12" s="1" t="s">
        <v>80</v>
      </c>
      <c r="D12" t="s">
        <v>176</v>
      </c>
      <c r="E12" s="3">
        <v>32</v>
      </c>
      <c r="H12" s="2"/>
    </row>
    <row r="13" spans="1:8" x14ac:dyDescent="0.35">
      <c r="D13" t="s">
        <v>177</v>
      </c>
      <c r="E13" s="3">
        <v>64</v>
      </c>
    </row>
    <row r="14" spans="1:8" x14ac:dyDescent="0.35">
      <c r="A14" t="s">
        <v>139</v>
      </c>
      <c r="B14" s="1" t="s">
        <v>140</v>
      </c>
      <c r="D14" t="s">
        <v>178</v>
      </c>
      <c r="E14" s="3">
        <v>128</v>
      </c>
    </row>
    <row r="15" spans="1:8" x14ac:dyDescent="0.35">
      <c r="A15" t="s">
        <v>99</v>
      </c>
      <c r="B15" s="1" t="s">
        <v>89</v>
      </c>
      <c r="D15" t="s">
        <v>179</v>
      </c>
      <c r="E15" s="3">
        <v>256</v>
      </c>
    </row>
    <row r="16" spans="1:8" x14ac:dyDescent="0.35">
      <c r="A16" t="s">
        <v>100</v>
      </c>
      <c r="B16" s="1" t="s">
        <v>90</v>
      </c>
      <c r="D16" t="s">
        <v>180</v>
      </c>
      <c r="E16" s="3">
        <v>512</v>
      </c>
    </row>
    <row r="17" spans="1:5" x14ac:dyDescent="0.35">
      <c r="A17" t="s">
        <v>101</v>
      </c>
      <c r="B17" s="1" t="s">
        <v>91</v>
      </c>
      <c r="D17" t="s">
        <v>181</v>
      </c>
      <c r="E17" s="3">
        <v>1024</v>
      </c>
    </row>
    <row r="18" spans="1:5" x14ac:dyDescent="0.35">
      <c r="A18" t="s">
        <v>102</v>
      </c>
      <c r="B18" s="1" t="s">
        <v>92</v>
      </c>
      <c r="D18" t="s">
        <v>182</v>
      </c>
      <c r="E18" s="3">
        <v>2048</v>
      </c>
    </row>
    <row r="19" spans="1:5" x14ac:dyDescent="0.35">
      <c r="A19" t="s">
        <v>103</v>
      </c>
      <c r="B19" s="1" t="s">
        <v>93</v>
      </c>
      <c r="D19" t="s">
        <v>183</v>
      </c>
      <c r="E19" s="3">
        <v>4096</v>
      </c>
    </row>
    <row r="20" spans="1:5" x14ac:dyDescent="0.35">
      <c r="A20" t="s">
        <v>104</v>
      </c>
      <c r="B20" s="1" t="s">
        <v>94</v>
      </c>
      <c r="D20" t="s">
        <v>184</v>
      </c>
      <c r="E20" s="3">
        <v>8192</v>
      </c>
    </row>
    <row r="21" spans="1:5" x14ac:dyDescent="0.35">
      <c r="A21" t="s">
        <v>105</v>
      </c>
      <c r="B21" s="1" t="s">
        <v>95</v>
      </c>
      <c r="D21" t="s">
        <v>185</v>
      </c>
      <c r="E21" s="3">
        <v>16384</v>
      </c>
    </row>
    <row r="22" spans="1:5" x14ac:dyDescent="0.35">
      <c r="A22" t="s">
        <v>106</v>
      </c>
      <c r="B22" s="1" t="s">
        <v>96</v>
      </c>
      <c r="D22" t="s">
        <v>186</v>
      </c>
      <c r="E22" s="3">
        <v>32768</v>
      </c>
    </row>
    <row r="23" spans="1:5" x14ac:dyDescent="0.35">
      <c r="A23" t="s">
        <v>107</v>
      </c>
      <c r="B23" s="1" t="s">
        <v>97</v>
      </c>
      <c r="D23" t="s">
        <v>187</v>
      </c>
      <c r="E23" s="3">
        <v>65536</v>
      </c>
    </row>
    <row r="24" spans="1:5" x14ac:dyDescent="0.35">
      <c r="A24" t="s">
        <v>108</v>
      </c>
      <c r="B24" s="1" t="s">
        <v>98</v>
      </c>
      <c r="D24" t="s">
        <v>188</v>
      </c>
      <c r="E24" s="3">
        <v>131072</v>
      </c>
    </row>
    <row r="25" spans="1:5" x14ac:dyDescent="0.35">
      <c r="A25" t="s">
        <v>109</v>
      </c>
      <c r="B25" s="1" t="s">
        <v>141</v>
      </c>
      <c r="D25" t="s">
        <v>189</v>
      </c>
      <c r="E25" s="3">
        <v>262144</v>
      </c>
    </row>
    <row r="26" spans="1:5" x14ac:dyDescent="0.35">
      <c r="A26" t="s">
        <v>110</v>
      </c>
      <c r="B26" s="1" t="s">
        <v>142</v>
      </c>
      <c r="D26" t="s">
        <v>190</v>
      </c>
      <c r="E26" s="3">
        <v>524288</v>
      </c>
    </row>
    <row r="27" spans="1:5" x14ac:dyDescent="0.35">
      <c r="A27" t="s">
        <v>111</v>
      </c>
      <c r="B27" s="1" t="s">
        <v>143</v>
      </c>
      <c r="D27" t="s">
        <v>191</v>
      </c>
      <c r="E27" s="3">
        <v>1048576</v>
      </c>
    </row>
    <row r="28" spans="1:5" x14ac:dyDescent="0.35">
      <c r="A28" t="s">
        <v>112</v>
      </c>
      <c r="B28" s="1" t="s">
        <v>144</v>
      </c>
      <c r="D28" t="s">
        <v>192</v>
      </c>
      <c r="E28" s="3">
        <v>2097152</v>
      </c>
    </row>
    <row r="29" spans="1:5" x14ac:dyDescent="0.35">
      <c r="A29" t="s">
        <v>113</v>
      </c>
      <c r="B29" s="1" t="s">
        <v>145</v>
      </c>
      <c r="D29" t="s">
        <v>193</v>
      </c>
      <c r="E29" s="3">
        <v>4194304</v>
      </c>
    </row>
    <row r="30" spans="1:5" x14ac:dyDescent="0.35">
      <c r="A30" t="s">
        <v>114</v>
      </c>
      <c r="B30" s="1" t="s">
        <v>146</v>
      </c>
      <c r="D30" t="s">
        <v>179</v>
      </c>
      <c r="E30" s="3">
        <v>8388608</v>
      </c>
    </row>
    <row r="31" spans="1:5" x14ac:dyDescent="0.35">
      <c r="A31" t="s">
        <v>115</v>
      </c>
      <c r="B31" s="1" t="s">
        <v>147</v>
      </c>
      <c r="D31" t="s">
        <v>194</v>
      </c>
      <c r="E31" s="3">
        <v>16777216</v>
      </c>
    </row>
    <row r="32" spans="1:5" x14ac:dyDescent="0.35">
      <c r="A32" t="s">
        <v>116</v>
      </c>
      <c r="B32" s="1" t="s">
        <v>148</v>
      </c>
      <c r="D32" t="s">
        <v>195</v>
      </c>
      <c r="E32" s="3">
        <v>33554432</v>
      </c>
    </row>
    <row r="33" spans="1:5" x14ac:dyDescent="0.35">
      <c r="A33" t="s">
        <v>117</v>
      </c>
      <c r="B33" s="1" t="s">
        <v>149</v>
      </c>
      <c r="D33" t="s">
        <v>196</v>
      </c>
      <c r="E33" s="3">
        <v>67108864</v>
      </c>
    </row>
    <row r="34" spans="1:5" x14ac:dyDescent="0.35">
      <c r="A34" t="s">
        <v>118</v>
      </c>
      <c r="B34" s="1" t="s">
        <v>150</v>
      </c>
      <c r="D34" t="s">
        <v>197</v>
      </c>
      <c r="E34" s="3">
        <v>134217728</v>
      </c>
    </row>
    <row r="35" spans="1:5" x14ac:dyDescent="0.35">
      <c r="A35" t="s">
        <v>119</v>
      </c>
      <c r="B35" s="1" t="s">
        <v>151</v>
      </c>
    </row>
    <row r="36" spans="1:5" x14ac:dyDescent="0.35">
      <c r="A36" t="s">
        <v>120</v>
      </c>
      <c r="B36" s="1" t="s">
        <v>152</v>
      </c>
    </row>
    <row r="37" spans="1:5" x14ac:dyDescent="0.35">
      <c r="A37" t="s">
        <v>121</v>
      </c>
      <c r="B37" s="1" t="s">
        <v>153</v>
      </c>
    </row>
    <row r="38" spans="1:5" x14ac:dyDescent="0.35">
      <c r="A38" t="s">
        <v>122</v>
      </c>
      <c r="B38" s="1" t="s">
        <v>154</v>
      </c>
    </row>
    <row r="39" spans="1:5" x14ac:dyDescent="0.35">
      <c r="A39" t="s">
        <v>123</v>
      </c>
      <c r="B39" s="1" t="s">
        <v>155</v>
      </c>
    </row>
    <row r="40" spans="1:5" x14ac:dyDescent="0.35">
      <c r="A40" t="s">
        <v>124</v>
      </c>
      <c r="B40" s="1" t="s">
        <v>156</v>
      </c>
    </row>
    <row r="41" spans="1:5" x14ac:dyDescent="0.35">
      <c r="A41" t="s">
        <v>125</v>
      </c>
      <c r="B41" s="1" t="s">
        <v>157</v>
      </c>
    </row>
    <row r="42" spans="1:5" x14ac:dyDescent="0.35">
      <c r="A42" t="s">
        <v>126</v>
      </c>
      <c r="B42" s="1" t="s">
        <v>158</v>
      </c>
    </row>
    <row r="43" spans="1:5" x14ac:dyDescent="0.35">
      <c r="A43" t="s">
        <v>127</v>
      </c>
      <c r="B43" s="1" t="s">
        <v>159</v>
      </c>
    </row>
    <row r="44" spans="1:5" x14ac:dyDescent="0.35">
      <c r="A44" t="s">
        <v>128</v>
      </c>
      <c r="B44" s="1" t="s">
        <v>160</v>
      </c>
    </row>
    <row r="45" spans="1:5" x14ac:dyDescent="0.35">
      <c r="A45" t="s">
        <v>129</v>
      </c>
      <c r="B45" s="1" t="s">
        <v>161</v>
      </c>
    </row>
    <row r="46" spans="1:5" x14ac:dyDescent="0.35">
      <c r="A46" t="s">
        <v>130</v>
      </c>
      <c r="B46" s="1" t="s">
        <v>162</v>
      </c>
    </row>
    <row r="47" spans="1:5" x14ac:dyDescent="0.35">
      <c r="A47" t="s">
        <v>131</v>
      </c>
      <c r="B47" s="1" t="s">
        <v>163</v>
      </c>
    </row>
    <row r="48" spans="1:5" x14ac:dyDescent="0.35">
      <c r="A48" t="s">
        <v>132</v>
      </c>
      <c r="B48" s="1" t="s">
        <v>164</v>
      </c>
    </row>
    <row r="49" spans="1:2" x14ac:dyDescent="0.35">
      <c r="A49" t="s">
        <v>133</v>
      </c>
      <c r="B49" s="1" t="s">
        <v>165</v>
      </c>
    </row>
    <row r="50" spans="1:2" x14ac:dyDescent="0.35">
      <c r="A50" t="s">
        <v>134</v>
      </c>
      <c r="B50" s="1" t="s">
        <v>166</v>
      </c>
    </row>
    <row r="51" spans="1:2" x14ac:dyDescent="0.35">
      <c r="A51" t="s">
        <v>135</v>
      </c>
      <c r="B51" s="1" t="s">
        <v>167</v>
      </c>
    </row>
    <row r="52" spans="1:2" x14ac:dyDescent="0.35">
      <c r="A52" t="s">
        <v>136</v>
      </c>
      <c r="B52" s="1" t="s">
        <v>168</v>
      </c>
    </row>
    <row r="53" spans="1:2" x14ac:dyDescent="0.35">
      <c r="A53" t="s">
        <v>137</v>
      </c>
      <c r="B53" s="1" t="s">
        <v>169</v>
      </c>
    </row>
    <row r="54" spans="1:2" x14ac:dyDescent="0.35">
      <c r="A54" t="s">
        <v>138</v>
      </c>
      <c r="B54" s="1" t="s">
        <v>170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opLeftCell="C1" workbookViewId="0">
      <selection activeCell="C23" sqref="C23"/>
    </sheetView>
  </sheetViews>
  <sheetFormatPr defaultRowHeight="14.5" x14ac:dyDescent="0.35"/>
  <cols>
    <col min="3" max="3" width="27.08984375" bestFit="1" customWidth="1"/>
  </cols>
  <sheetData>
    <row r="1" spans="1:22" ht="14.4" x14ac:dyDescent="0.3">
      <c r="B1" t="s">
        <v>213</v>
      </c>
      <c r="C1" t="s">
        <v>214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K1" t="s">
        <v>222</v>
      </c>
      <c r="L1" t="s">
        <v>223</v>
      </c>
      <c r="M1" t="s">
        <v>224</v>
      </c>
      <c r="N1" t="s">
        <v>225</v>
      </c>
      <c r="O1" t="s">
        <v>226</v>
      </c>
      <c r="P1" t="s">
        <v>227</v>
      </c>
      <c r="Q1" t="s">
        <v>228</v>
      </c>
      <c r="R1" t="s">
        <v>229</v>
      </c>
      <c r="S1" t="s">
        <v>230</v>
      </c>
      <c r="T1" t="s">
        <v>231</v>
      </c>
      <c r="U1" t="s">
        <v>203</v>
      </c>
    </row>
    <row r="2" spans="1:22" x14ac:dyDescent="0.35">
      <c r="A2" t="s">
        <v>233</v>
      </c>
      <c r="B2">
        <v>3950</v>
      </c>
      <c r="C2" t="s">
        <v>204</v>
      </c>
      <c r="D2" t="s">
        <v>205</v>
      </c>
      <c r="E2">
        <v>15</v>
      </c>
      <c r="F2">
        <v>15</v>
      </c>
      <c r="G2">
        <f>10000*0.1</f>
        <v>1000</v>
      </c>
      <c r="H2">
        <f>2.5*1000</f>
        <v>2500</v>
      </c>
      <c r="I2">
        <f>1000*2.5</f>
        <v>2500</v>
      </c>
      <c r="J2" t="s">
        <v>212</v>
      </c>
      <c r="K2" t="s">
        <v>206</v>
      </c>
      <c r="L2" t="s">
        <v>207</v>
      </c>
      <c r="M2">
        <v>25</v>
      </c>
      <c r="U2" t="str">
        <f>B2&amp;","&amp;C2&amp;","&amp;D2&amp;","&amp;E2&amp;","&amp;F2&amp;","&amp;G2&amp;","&amp;H2&amp;","&amp;I2&amp;","&amp;J2&amp;","&amp;K2&amp;","&amp;L2&amp;","&amp;M2&amp;","&amp;N2&amp;","&amp;O2&amp;","&amp;P2&amp;","&amp;Q2&amp;","&amp;R2&amp;","&amp;S2&amp;","&amp;T2</f>
        <v>3950,Aquaring@AL_HEAL,attack,15,15,1000,2500,2500,no,self,myhpltmaxrate,25,,,,,,,</v>
      </c>
      <c r="V2" t="str">
        <f>"Casts level "&amp;F2&amp;" "&amp;A2&amp;" at "&amp;G2/100&amp;"%"&amp;" on "&amp;PROPER(D2)&amp;"."</f>
        <v>Casts level 15 Heal at 10% on Attack.</v>
      </c>
    </row>
    <row r="3" spans="1:22" x14ac:dyDescent="0.35">
      <c r="A3" t="s">
        <v>234</v>
      </c>
      <c r="B3">
        <v>3950</v>
      </c>
      <c r="C3" t="s">
        <v>208</v>
      </c>
      <c r="D3" t="s">
        <v>205</v>
      </c>
      <c r="E3">
        <v>184</v>
      </c>
      <c r="F3">
        <v>5</v>
      </c>
      <c r="G3">
        <f>10000*0.2</f>
        <v>2000</v>
      </c>
      <c r="H3">
        <f>0*1000</f>
        <v>0</v>
      </c>
      <c r="I3">
        <f>1000*5</f>
        <v>5000</v>
      </c>
      <c r="J3" t="s">
        <v>212</v>
      </c>
      <c r="K3" t="s">
        <v>209</v>
      </c>
      <c r="L3" t="s">
        <v>210</v>
      </c>
      <c r="M3">
        <v>0</v>
      </c>
      <c r="U3" t="str">
        <f t="shared" ref="U3:U4" si="0">B3&amp;","&amp;C3&amp;","&amp;D3&amp;","&amp;E3&amp;","&amp;F3&amp;","&amp;G3&amp;","&amp;H3&amp;","&amp;I3&amp;","&amp;J3&amp;","&amp;K3&amp;","&amp;L3&amp;","&amp;M3&amp;","&amp;N3&amp;","&amp;O3&amp;","&amp;P3&amp;","&amp;Q3&amp;","&amp;R3&amp;","&amp;S3&amp;","&amp;T3</f>
        <v>3950,Aquaring@NPC_WATERATTACK,attack,184,5,2000,0,5000,no,target,always,0,,,,,,,</v>
      </c>
      <c r="V3" t="str">
        <f t="shared" ref="V3:V4" si="1">"Casts level "&amp;F3&amp;" "&amp;A3&amp;" at "&amp;G3/100&amp;"%"&amp;" on "&amp;PROPER(D3)&amp;"."</f>
        <v>Casts level 5 Water Attack at 20% on Attack.</v>
      </c>
    </row>
    <row r="4" spans="1:22" x14ac:dyDescent="0.35">
      <c r="A4" t="s">
        <v>232</v>
      </c>
      <c r="B4">
        <v>3950</v>
      </c>
      <c r="C4" t="s">
        <v>211</v>
      </c>
      <c r="D4" t="s">
        <v>205</v>
      </c>
      <c r="E4">
        <v>86</v>
      </c>
      <c r="F4">
        <v>5</v>
      </c>
      <c r="G4">
        <f>10000*0.03</f>
        <v>300</v>
      </c>
      <c r="H4">
        <f>2*1000</f>
        <v>2000</v>
      </c>
      <c r="I4">
        <f>1000*0</f>
        <v>0</v>
      </c>
      <c r="J4" t="s">
        <v>212</v>
      </c>
      <c r="K4" t="s">
        <v>209</v>
      </c>
      <c r="L4" t="s">
        <v>210</v>
      </c>
      <c r="M4">
        <v>0</v>
      </c>
      <c r="U4" t="str">
        <f t="shared" si="0"/>
        <v>3950,Aquaring@WZ_WATERBALL,attack,86,5,300,2000,0,no,target,always,0,,,,,,,</v>
      </c>
      <c r="V4" t="str">
        <f t="shared" si="1"/>
        <v>Casts level 5 Waterball at 3% on Attack.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Mob_Db</vt:lpstr>
      <vt:lpstr>Codes</vt:lpstr>
      <vt:lpstr>Mob_Skills</vt:lpstr>
      <vt:lpstr>MD_AGGRESSIVE</vt:lpstr>
      <vt:lpstr>MD_ASSIST</vt:lpstr>
      <vt:lpstr>MD_CANATTACK</vt:lpstr>
      <vt:lpstr>MD_CANMOVE</vt:lpstr>
      <vt:lpstr>MD_CASTSENSOR_IDLE</vt:lpstr>
      <vt:lpstr>MD_DETECTOR</vt:lpstr>
      <vt:lpstr>MD_LOOTER</vt:lpstr>
      <vt:lpstr>MD_NORANDOM_WALK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H Duong</dc:creator>
  <cp:lastModifiedBy>Phuc H Duong</cp:lastModifiedBy>
  <dcterms:created xsi:type="dcterms:W3CDTF">2018-01-13T18:46:06Z</dcterms:created>
  <dcterms:modified xsi:type="dcterms:W3CDTF">2018-01-25T01:58:35Z</dcterms:modified>
</cp:coreProperties>
</file>