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2 Data Analysis in Business\Lab CONTENT\Lab4\4.3\"/>
    </mc:Choice>
  </mc:AlternateContent>
  <xr:revisionPtr revIDLastSave="0" documentId="13_ncr:1_{6E8FF62F-05DC-47BB-80A0-0FBA75A8CC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 Square" sheetId="3" r:id="rId1"/>
    <sheet name="SSE" sheetId="4" r:id="rId2"/>
    <sheet name="MSE" sheetId="2" r:id="rId3"/>
    <sheet name="Lab2_Linear Regression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I50" i="4"/>
  <c r="L50" i="4" s="1"/>
  <c r="I49" i="4"/>
  <c r="L49" i="4" s="1"/>
  <c r="I48" i="4"/>
  <c r="L48" i="4" s="1"/>
  <c r="I47" i="4"/>
  <c r="L47" i="4" s="1"/>
  <c r="I46" i="4"/>
  <c r="L46" i="4" s="1"/>
  <c r="I45" i="4"/>
  <c r="L45" i="4" s="1"/>
  <c r="I44" i="4"/>
  <c r="L44" i="4" s="1"/>
  <c r="I43" i="4"/>
  <c r="L43" i="4" s="1"/>
  <c r="I42" i="4"/>
  <c r="L42" i="4" s="1"/>
  <c r="I41" i="4"/>
  <c r="L41" i="4" s="1"/>
  <c r="I40" i="4"/>
  <c r="L40" i="4" s="1"/>
  <c r="I39" i="4"/>
  <c r="L39" i="4" s="1"/>
  <c r="I38" i="4"/>
  <c r="L38" i="4" s="1"/>
  <c r="I37" i="4"/>
  <c r="L37" i="4" s="1"/>
  <c r="I36" i="4"/>
  <c r="L36" i="4" s="1"/>
  <c r="I35" i="4"/>
  <c r="L35" i="4" s="1"/>
  <c r="I34" i="4"/>
  <c r="L34" i="4" s="1"/>
  <c r="I33" i="4"/>
  <c r="L33" i="4" s="1"/>
  <c r="I32" i="4"/>
  <c r="L32" i="4" s="1"/>
  <c r="I31" i="4"/>
  <c r="L31" i="4" s="1"/>
  <c r="I30" i="4"/>
  <c r="L30" i="4" s="1"/>
  <c r="I29" i="4"/>
  <c r="L29" i="4" s="1"/>
  <c r="I28" i="4"/>
  <c r="L28" i="4" s="1"/>
  <c r="I27" i="4"/>
  <c r="L27" i="4" s="1"/>
  <c r="I26" i="4"/>
  <c r="L26" i="4" s="1"/>
  <c r="I25" i="4"/>
  <c r="L25" i="4" s="1"/>
  <c r="I24" i="4"/>
  <c r="L24" i="4" s="1"/>
  <c r="I23" i="4"/>
  <c r="L23" i="4" s="1"/>
  <c r="I22" i="4"/>
  <c r="L22" i="4" s="1"/>
  <c r="I21" i="4"/>
  <c r="L21" i="4" s="1"/>
  <c r="I20" i="4"/>
  <c r="L20" i="4" s="1"/>
  <c r="I19" i="4"/>
  <c r="L19" i="4" s="1"/>
  <c r="I18" i="4"/>
  <c r="L18" i="4" s="1"/>
  <c r="I17" i="4"/>
  <c r="L17" i="4" s="1"/>
  <c r="I16" i="4"/>
  <c r="L16" i="4" s="1"/>
  <c r="I15" i="4"/>
  <c r="L15" i="4" s="1"/>
  <c r="I14" i="4"/>
  <c r="L14" i="4" s="1"/>
  <c r="I13" i="4"/>
  <c r="L13" i="4" s="1"/>
  <c r="I12" i="4"/>
  <c r="L12" i="4" s="1"/>
  <c r="I11" i="4"/>
  <c r="L11" i="4" s="1"/>
  <c r="I10" i="4"/>
  <c r="L10" i="4" s="1"/>
  <c r="I9" i="4"/>
  <c r="L9" i="4" s="1"/>
  <c r="I8" i="4"/>
  <c r="L8" i="4" s="1"/>
  <c r="I7" i="4"/>
  <c r="L7" i="4" s="1"/>
  <c r="I6" i="4"/>
  <c r="L6" i="4" s="1"/>
  <c r="I5" i="4"/>
  <c r="L5" i="4" s="1"/>
  <c r="I4" i="4"/>
  <c r="L4" i="4" s="1"/>
  <c r="L3" i="4"/>
  <c r="I3" i="4"/>
  <c r="I2" i="4"/>
  <c r="L2" i="4" s="1"/>
  <c r="O3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R4" i="3"/>
  <c r="R3" i="3"/>
  <c r="R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2" i="3"/>
  <c r="L3" i="3"/>
  <c r="L4" i="3"/>
  <c r="L5" i="3"/>
  <c r="L6" i="3"/>
  <c r="L2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G52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<sst xmlns="http://schemas.openxmlformats.org/spreadsheetml/2006/main" count="501" uniqueCount="130">
  <si>
    <t>School</t>
  </si>
  <si>
    <t>Type</t>
  </si>
  <si>
    <t>Median SAT</t>
  </si>
  <si>
    <t>Acceptance Rate</t>
  </si>
  <si>
    <t>Expenditures/Student</t>
  </si>
  <si>
    <t>Top 10% HS</t>
  </si>
  <si>
    <t>Graduation %</t>
  </si>
  <si>
    <t>Graduation% =  B0 + B1* SAT + B2*ACCEPTANCE + B3*EXPENDITURE</t>
  </si>
  <si>
    <t>Amherst</t>
  </si>
  <si>
    <t>Lib Arts</t>
  </si>
  <si>
    <t>Barnard</t>
  </si>
  <si>
    <t>SUMMARY OUTPUT</t>
  </si>
  <si>
    <t>Bates</t>
  </si>
  <si>
    <t>Berkeley</t>
  </si>
  <si>
    <t>University</t>
  </si>
  <si>
    <t>Regression Statistics</t>
  </si>
  <si>
    <t>Bowdoin</t>
  </si>
  <si>
    <t>Multiple R</t>
  </si>
  <si>
    <t>Brown</t>
  </si>
  <si>
    <t>R Square</t>
  </si>
  <si>
    <t>Bryn Mawr</t>
  </si>
  <si>
    <t>Adjusted R Square</t>
  </si>
  <si>
    <t>Cal Tech</t>
  </si>
  <si>
    <t>Standard Error</t>
  </si>
  <si>
    <t>Carleton</t>
  </si>
  <si>
    <t>Observations</t>
  </si>
  <si>
    <t>Carnegie Mellon</t>
  </si>
  <si>
    <t>Claremont McKenna</t>
  </si>
  <si>
    <t>ANOVA</t>
  </si>
  <si>
    <t>Colby</t>
  </si>
  <si>
    <t>df</t>
  </si>
  <si>
    <t>SS</t>
  </si>
  <si>
    <t>MS</t>
  </si>
  <si>
    <t>F</t>
  </si>
  <si>
    <t>Significance F</t>
  </si>
  <si>
    <t>Colgate</t>
  </si>
  <si>
    <t>Regression</t>
  </si>
  <si>
    <t>1.03E-06</t>
  </si>
  <si>
    <t>Columbia</t>
  </si>
  <si>
    <t>Residual</t>
  </si>
  <si>
    <t>Cornell</t>
  </si>
  <si>
    <t>Total</t>
  </si>
  <si>
    <t>Davisdson</t>
  </si>
  <si>
    <t>Duke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</si>
  <si>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</si>
  <si>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</si>
  <si>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</si>
  <si>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</si>
  <si>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</si>
  <si>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</si>
  <si>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</si>
  <si>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Georgetown</t>
  </si>
  <si>
    <t>Intercept</t>
  </si>
  <si>
    <t>Grinnell</t>
  </si>
  <si>
    <t>SAT</t>
  </si>
  <si>
    <t>Hamilton</t>
  </si>
  <si>
    <t>ACCEPTANCE</t>
  </si>
  <si>
    <t>Harvard</t>
  </si>
  <si>
    <t>EXPENDITURE</t>
  </si>
  <si>
    <t>6.28E-05</t>
  </si>
  <si>
    <t>Haverford</t>
  </si>
  <si>
    <t>Johns Hopkins</t>
  </si>
  <si>
    <t>GRADUATION% =  3.34 + 0.07*SAT - 16.35*ACCEPTANCE - 0.00019*EXPENDITURE</t>
  </si>
  <si>
    <t>Middlebury</t>
  </si>
  <si>
    <t>MIT</t>
  </si>
  <si>
    <t>Mount Holyoke</t>
  </si>
  <si>
    <t>Northwestern</t>
  </si>
  <si>
    <t>Oberlin</t>
  </si>
  <si>
    <t>B=(XT*X)-1*XT*Y</t>
  </si>
  <si>
    <t>Occidental</t>
  </si>
  <si>
    <t>Pomona</t>
  </si>
  <si>
    <t>Princeton</t>
  </si>
  <si>
    <t>X</t>
  </si>
  <si>
    <t>Y</t>
  </si>
  <si>
    <t>XT</t>
  </si>
  <si>
    <t>Rice</t>
  </si>
  <si>
    <t>Smith</t>
  </si>
  <si>
    <t>Stanford</t>
  </si>
  <si>
    <t>Swarthnore</t>
  </si>
  <si>
    <t>U Michigan</t>
  </si>
  <si>
    <t>U of Chicago</t>
  </si>
  <si>
    <t>(XT*X)-1</t>
  </si>
  <si>
    <t>U of Rochester</t>
  </si>
  <si>
    <t>U Pennsylvania</t>
  </si>
  <si>
    <t>U Va</t>
  </si>
  <si>
    <t>UCLA</t>
  </si>
  <si>
    <t>UNC</t>
  </si>
  <si>
    <t>Vassar</t>
  </si>
  <si>
    <t>Washington U (MO)</t>
  </si>
  <si>
    <t>Washinton and Lee</t>
  </si>
  <si>
    <t>Wellesley</t>
  </si>
  <si>
    <t>Wesleyan (CT)</t>
  </si>
  <si>
    <t>2.23E-05</t>
  </si>
  <si>
    <t>Williams</t>
  </si>
  <si>
    <t>1.15E-05</t>
  </si>
  <si>
    <t>Yale</t>
  </si>
  <si>
    <t>1.31E-10</t>
  </si>
  <si>
    <t>(XT*X)-1*XT</t>
  </si>
  <si>
    <t>9.59E-06</t>
  </si>
  <si>
    <t>4.44E-07</t>
  </si>
  <si>
    <t>6.26E-05</t>
  </si>
  <si>
    <t>5.10E-05</t>
  </si>
  <si>
    <t>9.49E-07</t>
  </si>
  <si>
    <t>6.76E-06</t>
  </si>
  <si>
    <t>8.67E-07</t>
  </si>
  <si>
    <t>2.10E-06</t>
  </si>
  <si>
    <t>6.98E-07</t>
  </si>
  <si>
    <t>4.70E-07</t>
  </si>
  <si>
    <t>3.21E-07</t>
  </si>
  <si>
    <t>1.33E-06</t>
  </si>
  <si>
    <t>1.70E-06</t>
  </si>
  <si>
    <t>7.74E-08</t>
  </si>
  <si>
    <t>3.87E-07</t>
  </si>
  <si>
    <t>4.45E-07</t>
  </si>
  <si>
    <t>1.10E-06</t>
  </si>
  <si>
    <t>4.87E-07</t>
  </si>
  <si>
    <t>2.28E-06</t>
  </si>
  <si>
    <t>3.12E-07</t>
  </si>
  <si>
    <t>3.06E-06</t>
  </si>
  <si>
    <t>1.97E-06</t>
  </si>
  <si>
    <t>1.86E-06</t>
  </si>
  <si>
    <t>1.83E-06</t>
  </si>
  <si>
    <t>1.44E-06</t>
  </si>
  <si>
    <t>B</t>
  </si>
  <si>
    <t>Dự đoán</t>
  </si>
  <si>
    <t>ytb</t>
  </si>
  <si>
    <t>SSR</t>
  </si>
  <si>
    <t>SST</t>
  </si>
  <si>
    <t>MSE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</si>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</sst>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6" fontId="0" fillId="0" borderId="0" xfId="0" applyNumberFormat="1"/>
    <xf numFmtId="0" fontId="0" fillId="0" borderId="0" xfId="0" quotePrefix="1"/>
    <xf numFmtId="11" fontId="0" fillId="0" borderId="0" xfId="0" applyNumberFormat="1"/>
    <xf numFmtId="0" fontId="14" fillId="0" borderId="0" xfId="0" applyFont="1"/>
    <xf numFmtId="0" fontId="0" fillId="0" borderId="0" xfId="0" applyAlignment="1">
      <alignment horizontal="right"/>
    </xf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284389</xdr:colOff>
      <xdr:row>6</xdr:row>
      <xdr:rowOff>78921</xdr:rowOff>
    </xdr:from>
    <xdr:to>
      <xdr:col>17</xdr:col>
      <xdr:colOff>857250</xdr:colOff>
      <xdr:row>11</xdr:row>
      <xdr:rowOff>119990</xdr:rowOff>
    </xdr:to>
    <xdr:pic>
      <xdr:nvPicPr>
        <xdr:cNvPr id="3" name="Picture 2" descr="A green rectangular with black text&#10;&#10;Description automatically generated">
          <a:extLst>
            <a:ext uri="{FF2B5EF4-FFF2-40B4-BE49-F238E27FC236}">
              <a16:creationId xmlns:a16="http://schemas.microsoft.com/office/drawing/2014/main" id="{A6DF0A32-8FBF-B626-E4E1-0E4A5A83E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9014" y="1221921"/>
          <a:ext cx="1382486" cy="993569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161924</xdr:colOff>
      <xdr:row>12</xdr:row>
      <xdr:rowOff>103414</xdr:rowOff>
    </xdr:from>
    <xdr:to>
      <xdr:col>18</xdr:col>
      <xdr:colOff>250826</xdr:colOff>
      <xdr:row>16</xdr:row>
      <xdr:rowOff>133350</xdr:rowOff>
    </xdr:to>
    <xdr:pic>
      <xdr:nvPicPr>
        <xdr:cNvPr id="4" name="Picture 3" descr="A green rectangular object with black letters and numbers&#10;&#10;Description automatically generated">
          <a:extLst>
            <a:ext uri="{FF2B5EF4-FFF2-40B4-BE49-F238E27FC236}">
              <a16:creationId xmlns:a16="http://schemas.microsoft.com/office/drawing/2014/main" id="{640826DD-3784-59C8-23DD-66405A1B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49" y="2389414"/>
          <a:ext cx="1784352" cy="791936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18</xdr:row>
      <xdr:rowOff>179614</xdr:rowOff>
    </xdr:from>
    <xdr:to>
      <xdr:col>18</xdr:col>
      <xdr:colOff>429454</xdr:colOff>
      <xdr:row>23</xdr:row>
      <xdr:rowOff>114300</xdr:rowOff>
    </xdr:to>
    <xdr:pic>
      <xdr:nvPicPr>
        <xdr:cNvPr id="5" name="Picture 4" descr="A green rectangular with black symbols&#10;&#10;Description automatically generated">
          <a:extLst>
            <a:ext uri="{FF2B5EF4-FFF2-40B4-BE49-F238E27FC236}">
              <a16:creationId xmlns:a16="http://schemas.microsoft.com/office/drawing/2014/main" id="{F20FE8C9-9A3F-DD4B-E987-F96391D1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3608614"/>
          <a:ext cx="2001079" cy="887186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600074</xdr:colOff>
      <xdr:row>0</xdr:row>
      <xdr:rowOff>104776</xdr:rowOff>
    </xdr:from>
    <xdr:to>
      <xdr:col>10</xdr:col>
      <xdr:colOff>548875</xdr:colOff>
      <xdr:row>2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C201FE-259C-77F8-6780-79B0E1A4A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499" y="104776"/>
          <a:ext cx="558401" cy="333374"/>
        </a:xfrm>
        <a:prstGeom prst="rect">
          <a:avLst/>
        </a:prstGeom>
      </xdr:spPr>
    </xdr:pic>
    <xdr:clientData/>
  </xdr:twoCellAnchor>
  <xdr:twoCellAnchor editAs="oneCell">
    <xdr:from>
      <xdr:col>12</xdr:col>
      <xdr:colOff>462643</xdr:colOff>
      <xdr:row>0</xdr:row>
      <xdr:rowOff>163286</xdr:rowOff>
    </xdr:from>
    <xdr:to>
      <xdr:col>13</xdr:col>
      <xdr:colOff>435428</xdr:colOff>
      <xdr:row>3</xdr:row>
      <xdr:rowOff>39822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BE71DE-EC64-3055-7361-357E68699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0" y="163286"/>
          <a:ext cx="585107" cy="448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0</xdr:row>
      <xdr:rowOff>85725</xdr:rowOff>
    </xdr:from>
    <xdr:to>
      <xdr:col>10</xdr:col>
      <xdr:colOff>560688</xdr:colOff>
      <xdr:row>2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1848A2-6D64-44ED-9DE9-19E1545B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85725"/>
          <a:ext cx="789288" cy="400050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581025</xdr:colOff>
      <xdr:row>4</xdr:row>
      <xdr:rowOff>180974</xdr:rowOff>
    </xdr:from>
    <xdr:to>
      <xdr:col>18</xdr:col>
      <xdr:colOff>145469</xdr:colOff>
      <xdr:row>7</xdr:row>
      <xdr:rowOff>133349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1BC6BE-2E67-4CE0-9429-5D20B3BCB5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215" t="-2846" b="-2"/>
        <a:stretch/>
      </xdr:blipFill>
      <xdr:spPr bwMode="auto">
        <a:xfrm>
          <a:off x="8477250" y="942974"/>
          <a:ext cx="3222044" cy="5238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5</xdr:row>
      <xdr:rowOff>85725</xdr:rowOff>
    </xdr:from>
    <xdr:to>
      <xdr:col>18</xdr:col>
      <xdr:colOff>190500</xdr:colOff>
      <xdr:row>11</xdr:row>
      <xdr:rowOff>0</xdr:rowOff>
    </xdr:to>
    <xdr:pic>
      <xdr:nvPicPr>
        <xdr:cNvPr id="3" name="Picture 2" descr="A mathematical equation with numbers and symbols&#10;&#10;Description automatically generated">
          <a:extLst>
            <a:ext uri="{FF2B5EF4-FFF2-40B4-BE49-F238E27FC236}">
              <a16:creationId xmlns:a16="http://schemas.microsoft.com/office/drawing/2014/main" id="{727A620B-8288-CD7C-6E92-953E94664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1038225"/>
          <a:ext cx="3619500" cy="1057275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0</xdr:row>
      <xdr:rowOff>85725</xdr:rowOff>
    </xdr:from>
    <xdr:to>
      <xdr:col>10</xdr:col>
      <xdr:colOff>560688</xdr:colOff>
      <xdr:row>2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343428-7D9C-0102-1764-735C43DE8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85725"/>
          <a:ext cx="789288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1227-6AB5-4FE7-AB20-7688F1255779}">
  <dimension ref="A1:T52"/>
  <sheetViews>
    <sheetView tabSelected="1" zoomScaleNormal="100" workbookViewId="0">
      <selection activeCell="Q26" sqref="Q26"/>
    </sheetView>
  </sheetViews>
  <sheetFormatPr defaultRowHeight="15" x14ac:dyDescent="0.25"/>
  <cols>
    <col min="5" max="5" width="12.85546875" customWidth="1"/>
    <col min="6" max="6" width="14.140625" customWidth="1"/>
    <col min="17" max="17" width="12.140625" customWidth="1"/>
    <col min="18" max="18" width="13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6</v>
      </c>
      <c r="H1" s="7"/>
      <c r="I1" s="7" t="s">
        <v>124</v>
      </c>
    </row>
    <row r="2" spans="1:20" x14ac:dyDescent="0.25">
      <c r="A2" t="s">
        <v>8</v>
      </c>
      <c r="B2" t="s">
        <v>9</v>
      </c>
      <c r="C2">
        <v>1315</v>
      </c>
      <c r="D2">
        <v>22</v>
      </c>
      <c r="E2">
        <v>26636</v>
      </c>
      <c r="F2">
        <v>85</v>
      </c>
      <c r="G2">
        <v>93</v>
      </c>
      <c r="I2">
        <f>3.34+0.07*C2-16.35*D2*0.01-0.00019*E2</f>
        <v>86.732160000000022</v>
      </c>
      <c r="L2">
        <f>POWER(I2-$G$52,2)</f>
        <v>12.160996541318594</v>
      </c>
      <c r="O2">
        <f>POWER(G2-$G$52,2)</f>
        <v>95.162015826738838</v>
      </c>
      <c r="Q2" s="8" t="s">
        <v>126</v>
      </c>
      <c r="R2">
        <f>SUM(L2:L50)</f>
        <v>1814.0446846642292</v>
      </c>
      <c r="T2" s="5" t="s">
        <v>62</v>
      </c>
    </row>
    <row r="3" spans="1:20" x14ac:dyDescent="0.25">
      <c r="A3" t="s">
        <v>10</v>
      </c>
      <c r="B3" t="s">
        <v>9</v>
      </c>
      <c r="C3">
        <v>1220</v>
      </c>
      <c r="D3">
        <v>53</v>
      </c>
      <c r="E3">
        <v>17653</v>
      </c>
      <c r="F3">
        <v>69</v>
      </c>
      <c r="G3">
        <v>80</v>
      </c>
      <c r="I3">
        <f t="shared" ref="I3:I50" si="0">3.34+0.07*C3-16.35*D3*0.01-0.00019*E3</f>
        <v>76.720429999999993</v>
      </c>
      <c r="L3">
        <f t="shared" ref="L3:L6" si="1">POWER(I3-$G$52,2)</f>
        <v>42.568682150414475</v>
      </c>
      <c r="O3">
        <f t="shared" ref="O3:O50" si="2">POWER(G3-$G$52,2)</f>
        <v>10.529362765514376</v>
      </c>
      <c r="Q3" s="8" t="s">
        <v>127</v>
      </c>
      <c r="R3">
        <f>SUM(O2:O50)</f>
        <v>2663.0612244897957</v>
      </c>
    </row>
    <row r="4" spans="1:20" x14ac:dyDescent="0.25">
      <c r="A4" t="s">
        <v>12</v>
      </c>
      <c r="B4" t="s">
        <v>9</v>
      </c>
      <c r="C4">
        <v>1240</v>
      </c>
      <c r="D4">
        <v>36</v>
      </c>
      <c r="E4">
        <v>17554</v>
      </c>
      <c r="F4">
        <v>58</v>
      </c>
      <c r="G4">
        <v>88</v>
      </c>
      <c r="I4">
        <f t="shared" si="0"/>
        <v>80.918740000000014</v>
      </c>
      <c r="L4">
        <f t="shared" si="1"/>
        <v>5.4110108510734936</v>
      </c>
      <c r="O4">
        <f t="shared" si="2"/>
        <v>22.610995418575584</v>
      </c>
      <c r="Q4" s="8" t="s">
        <v>19</v>
      </c>
      <c r="R4">
        <f>R2/R3</f>
        <v>0.6811877503911965</v>
      </c>
    </row>
    <row r="5" spans="1:20" x14ac:dyDescent="0.25">
      <c r="A5" t="s">
        <v>13</v>
      </c>
      <c r="B5" t="s">
        <v>14</v>
      </c>
      <c r="C5">
        <v>1176</v>
      </c>
      <c r="D5">
        <v>37</v>
      </c>
      <c r="E5">
        <v>23665</v>
      </c>
      <c r="F5">
        <v>95</v>
      </c>
      <c r="G5">
        <v>68</v>
      </c>
      <c r="I5">
        <f t="shared" si="0"/>
        <v>75.114150000000009</v>
      </c>
      <c r="L5">
        <f t="shared" si="1"/>
        <v>66.109062375769341</v>
      </c>
      <c r="O5">
        <f t="shared" si="2"/>
        <v>232.40691378592257</v>
      </c>
    </row>
    <row r="6" spans="1:20" x14ac:dyDescent="0.25">
      <c r="A6" t="s">
        <v>16</v>
      </c>
      <c r="B6" t="s">
        <v>9</v>
      </c>
      <c r="C6">
        <v>1300</v>
      </c>
      <c r="D6">
        <v>24</v>
      </c>
      <c r="E6">
        <v>25703</v>
      </c>
      <c r="F6">
        <v>78</v>
      </c>
      <c r="G6">
        <v>90</v>
      </c>
      <c r="I6">
        <f t="shared" si="0"/>
        <v>85.532430000000005</v>
      </c>
      <c r="L6">
        <f t="shared" si="1"/>
        <v>5.2328028377613256</v>
      </c>
      <c r="O6">
        <f t="shared" si="2"/>
        <v>45.631403581840885</v>
      </c>
    </row>
    <row r="7" spans="1:20" x14ac:dyDescent="0.25">
      <c r="A7" t="s">
        <v>18</v>
      </c>
      <c r="B7" t="s">
        <v>14</v>
      </c>
      <c r="C7">
        <v>1281</v>
      </c>
      <c r="D7">
        <v>24</v>
      </c>
      <c r="E7">
        <v>24201</v>
      </c>
      <c r="F7">
        <v>80</v>
      </c>
      <c r="G7">
        <v>90</v>
      </c>
      <c r="I7">
        <f t="shared" si="0"/>
        <v>84.487809999999996</v>
      </c>
      <c r="L7">
        <f t="shared" ref="L3:L50" si="3">POWER(I7-$G$52,2)</f>
        <v>1.5448303412061932</v>
      </c>
      <c r="O7">
        <f t="shared" si="2"/>
        <v>45.631403581840885</v>
      </c>
    </row>
    <row r="8" spans="1:20" x14ac:dyDescent="0.25">
      <c r="A8" t="s">
        <v>20</v>
      </c>
      <c r="B8" t="s">
        <v>9</v>
      </c>
      <c r="C8">
        <v>1255</v>
      </c>
      <c r="D8">
        <v>56.000000000000007</v>
      </c>
      <c r="E8">
        <v>18847</v>
      </c>
      <c r="F8">
        <v>70</v>
      </c>
      <c r="G8">
        <v>84</v>
      </c>
      <c r="I8">
        <f t="shared" si="0"/>
        <v>78.453070000000011</v>
      </c>
      <c r="L8">
        <f t="shared" si="3"/>
        <v>22.961615190414275</v>
      </c>
      <c r="O8">
        <f t="shared" si="2"/>
        <v>0.57017909204497952</v>
      </c>
    </row>
    <row r="9" spans="1:20" x14ac:dyDescent="0.25">
      <c r="A9" t="s">
        <v>22</v>
      </c>
      <c r="B9" t="s">
        <v>14</v>
      </c>
      <c r="C9">
        <v>1400</v>
      </c>
      <c r="D9">
        <v>31</v>
      </c>
      <c r="E9">
        <v>102262</v>
      </c>
      <c r="F9">
        <v>98</v>
      </c>
      <c r="G9">
        <v>75</v>
      </c>
      <c r="I9">
        <f t="shared" si="0"/>
        <v>76.841720000000009</v>
      </c>
      <c r="L9">
        <f t="shared" si="3"/>
        <v>41.000687976975492</v>
      </c>
      <c r="O9">
        <f t="shared" si="2"/>
        <v>67.978342357351124</v>
      </c>
    </row>
    <row r="10" spans="1:20" x14ac:dyDescent="0.25">
      <c r="A10" t="s">
        <v>24</v>
      </c>
      <c r="B10" t="s">
        <v>9</v>
      </c>
      <c r="C10">
        <v>1300</v>
      </c>
      <c r="D10">
        <v>40</v>
      </c>
      <c r="E10">
        <v>15904</v>
      </c>
      <c r="F10">
        <v>75</v>
      </c>
      <c r="G10">
        <v>80</v>
      </c>
      <c r="I10">
        <f t="shared" si="0"/>
        <v>84.778240000000011</v>
      </c>
      <c r="L10">
        <f t="shared" si="3"/>
        <v>2.3511378141348072</v>
      </c>
      <c r="O10">
        <f t="shared" si="2"/>
        <v>10.529362765514376</v>
      </c>
    </row>
    <row r="11" spans="1:20" x14ac:dyDescent="0.25">
      <c r="A11" t="s">
        <v>26</v>
      </c>
      <c r="B11" t="s">
        <v>14</v>
      </c>
      <c r="C11">
        <v>1225</v>
      </c>
      <c r="D11">
        <v>64</v>
      </c>
      <c r="E11">
        <v>33607</v>
      </c>
      <c r="F11">
        <v>52</v>
      </c>
      <c r="G11">
        <v>77</v>
      </c>
      <c r="I11">
        <f t="shared" si="0"/>
        <v>72.240670000000023</v>
      </c>
      <c r="L11">
        <f t="shared" si="3"/>
        <v>121.0930329776792</v>
      </c>
      <c r="O11">
        <f t="shared" si="2"/>
        <v>38.998750520616426</v>
      </c>
    </row>
    <row r="12" spans="1:20" x14ac:dyDescent="0.25">
      <c r="A12" t="s">
        <v>27</v>
      </c>
      <c r="B12" t="s">
        <v>9</v>
      </c>
      <c r="C12">
        <v>1260</v>
      </c>
      <c r="D12">
        <v>36</v>
      </c>
      <c r="E12">
        <v>20377</v>
      </c>
      <c r="F12">
        <v>68</v>
      </c>
      <c r="G12">
        <v>74</v>
      </c>
      <c r="I12">
        <f t="shared" si="0"/>
        <v>81.782370000000014</v>
      </c>
      <c r="L12">
        <f t="shared" si="3"/>
        <v>2.138988031393922</v>
      </c>
      <c r="O12">
        <f t="shared" si="2"/>
        <v>85.468138275718474</v>
      </c>
    </row>
    <row r="13" spans="1:20" x14ac:dyDescent="0.25">
      <c r="A13" t="s">
        <v>29</v>
      </c>
      <c r="B13" t="s">
        <v>9</v>
      </c>
      <c r="C13">
        <v>1200</v>
      </c>
      <c r="D13">
        <v>46</v>
      </c>
      <c r="E13">
        <v>18872</v>
      </c>
      <c r="F13">
        <v>52</v>
      </c>
      <c r="G13">
        <v>84</v>
      </c>
      <c r="I13">
        <f t="shared" si="0"/>
        <v>76.23332000000002</v>
      </c>
      <c r="L13">
        <f t="shared" si="3"/>
        <v>49.162225477710017</v>
      </c>
      <c r="O13">
        <f t="shared" si="2"/>
        <v>0.57017909204497952</v>
      </c>
    </row>
    <row r="14" spans="1:20" x14ac:dyDescent="0.25">
      <c r="A14" t="s">
        <v>35</v>
      </c>
      <c r="B14" t="s">
        <v>9</v>
      </c>
      <c r="C14">
        <v>1258</v>
      </c>
      <c r="D14">
        <v>38</v>
      </c>
      <c r="E14">
        <v>17520</v>
      </c>
      <c r="F14">
        <v>61</v>
      </c>
      <c r="G14">
        <v>85</v>
      </c>
      <c r="I14">
        <f t="shared" si="0"/>
        <v>81.858200000000011</v>
      </c>
      <c r="L14">
        <f t="shared" si="3"/>
        <v>1.9229312300041383</v>
      </c>
      <c r="M14" s="3"/>
      <c r="O14">
        <f t="shared" si="2"/>
        <v>3.0803831736776304</v>
      </c>
    </row>
    <row r="15" spans="1:20" x14ac:dyDescent="0.25">
      <c r="A15" t="s">
        <v>38</v>
      </c>
      <c r="B15" t="s">
        <v>14</v>
      </c>
      <c r="C15">
        <v>1268</v>
      </c>
      <c r="D15">
        <v>28.999999999999996</v>
      </c>
      <c r="E15">
        <v>45879</v>
      </c>
      <c r="F15">
        <v>78</v>
      </c>
      <c r="G15">
        <v>90</v>
      </c>
      <c r="I15">
        <f t="shared" si="0"/>
        <v>78.641490000000005</v>
      </c>
      <c r="L15">
        <f t="shared" si="3"/>
        <v>21.191364838675561</v>
      </c>
      <c r="O15">
        <f t="shared" si="2"/>
        <v>45.631403581840885</v>
      </c>
    </row>
    <row r="16" spans="1:20" x14ac:dyDescent="0.25">
      <c r="A16" t="s">
        <v>40</v>
      </c>
      <c r="B16" t="s">
        <v>14</v>
      </c>
      <c r="C16">
        <v>1280</v>
      </c>
      <c r="D16">
        <v>30</v>
      </c>
      <c r="E16">
        <v>37137</v>
      </c>
      <c r="F16">
        <v>85</v>
      </c>
      <c r="G16">
        <v>83</v>
      </c>
      <c r="I16">
        <f t="shared" si="0"/>
        <v>80.978970000000004</v>
      </c>
      <c r="L16">
        <f t="shared" si="3"/>
        <v>5.1344295162102753</v>
      </c>
      <c r="O16">
        <f t="shared" si="2"/>
        <v>5.9975010412328764E-2</v>
      </c>
    </row>
    <row r="17" spans="1:16" x14ac:dyDescent="0.25">
      <c r="A17" t="s">
        <v>42</v>
      </c>
      <c r="B17" t="s">
        <v>9</v>
      </c>
      <c r="C17">
        <v>1230</v>
      </c>
      <c r="D17">
        <v>36</v>
      </c>
      <c r="E17">
        <v>17721</v>
      </c>
      <c r="F17">
        <v>77</v>
      </c>
      <c r="G17">
        <v>89</v>
      </c>
      <c r="I17">
        <f t="shared" si="0"/>
        <v>80.187010000000015</v>
      </c>
      <c r="L17">
        <f t="shared" si="3"/>
        <v>9.3506787709204069</v>
      </c>
      <c r="O17">
        <f t="shared" si="2"/>
        <v>33.121199500208235</v>
      </c>
    </row>
    <row r="18" spans="1:16" x14ac:dyDescent="0.25">
      <c r="A18" t="s">
        <v>43</v>
      </c>
      <c r="B18" t="s">
        <v>14</v>
      </c>
      <c r="C18">
        <v>1310</v>
      </c>
      <c r="D18">
        <v>25</v>
      </c>
      <c r="E18">
        <v>39504</v>
      </c>
      <c r="F18">
        <v>91</v>
      </c>
      <c r="G18">
        <v>91</v>
      </c>
      <c r="I18">
        <f t="shared" si="0"/>
        <v>83.446740000000005</v>
      </c>
      <c r="L18">
        <f t="shared" si="3"/>
        <v>4.0740209440901363E-2</v>
      </c>
      <c r="O18">
        <f t="shared" si="2"/>
        <v>60.141607663473536</v>
      </c>
    </row>
    <row r="19" spans="1:16" x14ac:dyDescent="0.25">
      <c r="A19" t="s">
        <v>51</v>
      </c>
      <c r="B19" t="s">
        <v>14</v>
      </c>
      <c r="C19">
        <v>1278</v>
      </c>
      <c r="D19">
        <v>24</v>
      </c>
      <c r="E19">
        <v>23115</v>
      </c>
      <c r="F19">
        <v>79</v>
      </c>
      <c r="G19">
        <v>89</v>
      </c>
      <c r="I19">
        <f t="shared" si="0"/>
        <v>84.48415</v>
      </c>
      <c r="L19">
        <f t="shared" si="3"/>
        <v>1.5357456206674265</v>
      </c>
      <c r="O19">
        <f t="shared" si="2"/>
        <v>33.121199500208235</v>
      </c>
    </row>
    <row r="20" spans="1:16" x14ac:dyDescent="0.25">
      <c r="A20" t="s">
        <v>53</v>
      </c>
      <c r="B20" t="s">
        <v>9</v>
      </c>
      <c r="C20">
        <v>1244</v>
      </c>
      <c r="D20">
        <v>67</v>
      </c>
      <c r="E20">
        <v>22301</v>
      </c>
      <c r="F20">
        <v>65</v>
      </c>
      <c r="G20">
        <v>73</v>
      </c>
      <c r="I20">
        <f t="shared" si="0"/>
        <v>75.228310000000022</v>
      </c>
      <c r="L20">
        <f t="shared" si="3"/>
        <v>64.265682507328322</v>
      </c>
      <c r="O20">
        <f t="shared" si="2"/>
        <v>104.95793419408582</v>
      </c>
    </row>
    <row r="21" spans="1:16" x14ac:dyDescent="0.25">
      <c r="A21" t="s">
        <v>55</v>
      </c>
      <c r="B21" t="s">
        <v>9</v>
      </c>
      <c r="C21">
        <v>1215</v>
      </c>
      <c r="D21">
        <v>38</v>
      </c>
      <c r="E21">
        <v>20722</v>
      </c>
      <c r="F21">
        <v>51</v>
      </c>
      <c r="G21">
        <v>85</v>
      </c>
      <c r="I21">
        <f t="shared" si="0"/>
        <v>78.239820000000023</v>
      </c>
      <c r="L21">
        <f t="shared" si="3"/>
        <v>25.050805377505988</v>
      </c>
      <c r="O21">
        <f t="shared" si="2"/>
        <v>3.0803831736776304</v>
      </c>
    </row>
    <row r="22" spans="1:16" x14ac:dyDescent="0.25">
      <c r="A22" t="s">
        <v>57</v>
      </c>
      <c r="B22" t="s">
        <v>14</v>
      </c>
      <c r="C22">
        <v>1370</v>
      </c>
      <c r="D22">
        <v>18</v>
      </c>
      <c r="E22">
        <v>46918</v>
      </c>
      <c r="F22">
        <v>90</v>
      </c>
      <c r="G22">
        <v>90</v>
      </c>
      <c r="I22">
        <f t="shared" si="0"/>
        <v>87.382580000000019</v>
      </c>
      <c r="J22" s="3"/>
      <c r="L22">
        <f t="shared" si="3"/>
        <v>17.120412670894105</v>
      </c>
      <c r="N22" s="4"/>
      <c r="O22">
        <f t="shared" si="2"/>
        <v>45.631403581840885</v>
      </c>
      <c r="P22" s="4"/>
    </row>
    <row r="23" spans="1:16" x14ac:dyDescent="0.25">
      <c r="A23" t="s">
        <v>60</v>
      </c>
      <c r="B23" t="s">
        <v>9</v>
      </c>
      <c r="C23">
        <v>1285</v>
      </c>
      <c r="D23">
        <v>35</v>
      </c>
      <c r="E23">
        <v>19418</v>
      </c>
      <c r="F23">
        <v>71</v>
      </c>
      <c r="G23">
        <v>87</v>
      </c>
      <c r="I23">
        <f t="shared" si="0"/>
        <v>83.878080000000011</v>
      </c>
      <c r="L23">
        <f t="shared" si="3"/>
        <v>0.40091949681234101</v>
      </c>
      <c r="O23">
        <f t="shared" si="2"/>
        <v>14.100791336942931</v>
      </c>
    </row>
    <row r="24" spans="1:16" x14ac:dyDescent="0.25">
      <c r="A24" t="s">
        <v>61</v>
      </c>
      <c r="B24" t="s">
        <v>14</v>
      </c>
      <c r="C24">
        <v>1290</v>
      </c>
      <c r="D24">
        <v>48</v>
      </c>
      <c r="E24">
        <v>45460</v>
      </c>
      <c r="F24">
        <v>69</v>
      </c>
      <c r="G24">
        <v>86</v>
      </c>
      <c r="I24">
        <f t="shared" si="0"/>
        <v>77.154600000000016</v>
      </c>
      <c r="L24">
        <f t="shared" si="3"/>
        <v>37.091729231636634</v>
      </c>
      <c r="O24">
        <f t="shared" si="2"/>
        <v>7.5905872553102807</v>
      </c>
    </row>
    <row r="25" spans="1:16" x14ac:dyDescent="0.25">
      <c r="A25" t="s">
        <v>63</v>
      </c>
      <c r="B25" t="s">
        <v>9</v>
      </c>
      <c r="C25">
        <v>1255</v>
      </c>
      <c r="D25">
        <v>25</v>
      </c>
      <c r="E25">
        <v>24718</v>
      </c>
      <c r="F25">
        <v>65</v>
      </c>
      <c r="G25">
        <v>92</v>
      </c>
      <c r="I25">
        <f t="shared" si="0"/>
        <v>82.406080000000003</v>
      </c>
      <c r="L25">
        <f t="shared" si="3"/>
        <v>0.70361556864906005</v>
      </c>
      <c r="O25">
        <f t="shared" si="2"/>
        <v>76.651811745106187</v>
      </c>
    </row>
    <row r="26" spans="1:16" x14ac:dyDescent="0.25">
      <c r="A26" t="s">
        <v>64</v>
      </c>
      <c r="B26" t="s">
        <v>14</v>
      </c>
      <c r="C26">
        <v>1357</v>
      </c>
      <c r="D26">
        <v>30</v>
      </c>
      <c r="E26">
        <v>56766</v>
      </c>
      <c r="F26">
        <v>95</v>
      </c>
      <c r="G26">
        <v>86</v>
      </c>
      <c r="I26">
        <f t="shared" si="0"/>
        <v>82.639460000000014</v>
      </c>
      <c r="L26">
        <f t="shared" si="3"/>
        <v>0.36655512242047605</v>
      </c>
      <c r="O26">
        <f t="shared" si="2"/>
        <v>7.5905872553102807</v>
      </c>
    </row>
    <row r="27" spans="1:16" x14ac:dyDescent="0.25">
      <c r="A27" t="s">
        <v>65</v>
      </c>
      <c r="B27" t="s">
        <v>9</v>
      </c>
      <c r="C27">
        <v>1200</v>
      </c>
      <c r="D27">
        <v>61</v>
      </c>
      <c r="E27">
        <v>23358</v>
      </c>
      <c r="F27">
        <v>47</v>
      </c>
      <c r="G27">
        <v>83</v>
      </c>
      <c r="I27">
        <f t="shared" si="0"/>
        <v>72.928480000000022</v>
      </c>
      <c r="L27">
        <f t="shared" si="3"/>
        <v>106.42847950856701</v>
      </c>
      <c r="O27">
        <f t="shared" si="2"/>
        <v>5.9975010412328764E-2</v>
      </c>
    </row>
    <row r="28" spans="1:16" x14ac:dyDescent="0.25">
      <c r="A28" t="s">
        <v>66</v>
      </c>
      <c r="B28" t="s">
        <v>14</v>
      </c>
      <c r="C28">
        <v>1230</v>
      </c>
      <c r="D28">
        <v>47</v>
      </c>
      <c r="E28">
        <v>28851</v>
      </c>
      <c r="F28">
        <v>77</v>
      </c>
      <c r="G28">
        <v>82</v>
      </c>
      <c r="I28">
        <f t="shared" si="0"/>
        <v>76.273810000000012</v>
      </c>
      <c r="L28">
        <f t="shared" si="3"/>
        <v>48.596067334675446</v>
      </c>
      <c r="O28">
        <f t="shared" si="2"/>
        <v>1.5497709287796779</v>
      </c>
    </row>
    <row r="29" spans="1:16" x14ac:dyDescent="0.25">
      <c r="A29" t="s">
        <v>67</v>
      </c>
      <c r="B29" t="s">
        <v>9</v>
      </c>
      <c r="C29">
        <v>1247</v>
      </c>
      <c r="D29">
        <v>54</v>
      </c>
      <c r="E29">
        <v>23591</v>
      </c>
      <c r="F29">
        <v>64</v>
      </c>
      <c r="G29">
        <v>77</v>
      </c>
      <c r="I29">
        <f t="shared" si="0"/>
        <v>77.31871000000001</v>
      </c>
      <c r="L29">
        <f t="shared" si="3"/>
        <v>35.119703727573444</v>
      </c>
      <c r="O29">
        <f t="shared" si="2"/>
        <v>38.998750520616426</v>
      </c>
    </row>
    <row r="30" spans="1:16" x14ac:dyDescent="0.25">
      <c r="A30" t="s">
        <v>69</v>
      </c>
      <c r="B30" t="s">
        <v>9</v>
      </c>
      <c r="C30">
        <v>1170</v>
      </c>
      <c r="D30">
        <v>49</v>
      </c>
      <c r="E30">
        <v>20192</v>
      </c>
      <c r="F30">
        <v>54</v>
      </c>
      <c r="G30">
        <v>72</v>
      </c>
      <c r="I30">
        <f t="shared" si="0"/>
        <v>73.392020000000016</v>
      </c>
      <c r="L30">
        <f t="shared" si="3"/>
        <v>97.07920407856713</v>
      </c>
      <c r="O30">
        <f t="shared" si="2"/>
        <v>126.44773011245317</v>
      </c>
    </row>
    <row r="31" spans="1:16" x14ac:dyDescent="0.25">
      <c r="A31" t="s">
        <v>70</v>
      </c>
      <c r="B31" t="s">
        <v>9</v>
      </c>
      <c r="C31">
        <v>1320</v>
      </c>
      <c r="D31">
        <v>33</v>
      </c>
      <c r="E31">
        <v>26668</v>
      </c>
      <c r="F31">
        <v>79</v>
      </c>
      <c r="G31">
        <v>80</v>
      </c>
      <c r="I31">
        <f t="shared" si="0"/>
        <v>85.277580000000015</v>
      </c>
      <c r="L31">
        <f t="shared" si="3"/>
        <v>4.1317962790572809</v>
      </c>
      <c r="O31">
        <f t="shared" si="2"/>
        <v>10.529362765514376</v>
      </c>
    </row>
    <row r="32" spans="1:16" x14ac:dyDescent="0.25">
      <c r="A32" t="s">
        <v>71</v>
      </c>
      <c r="B32" t="s">
        <v>14</v>
      </c>
      <c r="C32">
        <v>1340</v>
      </c>
      <c r="D32">
        <v>17</v>
      </c>
      <c r="E32">
        <v>48123</v>
      </c>
      <c r="F32">
        <v>89</v>
      </c>
      <c r="G32">
        <v>93</v>
      </c>
      <c r="I32">
        <f t="shared" si="0"/>
        <v>85.217130000000012</v>
      </c>
      <c r="L32">
        <f t="shared" si="3"/>
        <v>3.8896992228225735</v>
      </c>
      <c r="O32">
        <f t="shared" si="2"/>
        <v>95.162015826738838</v>
      </c>
    </row>
    <row r="33" spans="1:15" x14ac:dyDescent="0.25">
      <c r="A33" t="s">
        <v>75</v>
      </c>
      <c r="B33" t="s">
        <v>14</v>
      </c>
      <c r="C33">
        <v>1327</v>
      </c>
      <c r="D33">
        <v>24</v>
      </c>
      <c r="E33">
        <v>26730</v>
      </c>
      <c r="F33">
        <v>85</v>
      </c>
      <c r="G33">
        <v>88</v>
      </c>
      <c r="I33">
        <f>3.34+0.07*C33-16.35*D33*0.01-0.00019*E33</f>
        <v>87.227300000000014</v>
      </c>
      <c r="L33">
        <f t="shared" si="3"/>
        <v>15.859526014698144</v>
      </c>
      <c r="O33">
        <f t="shared" si="2"/>
        <v>22.610995418575584</v>
      </c>
    </row>
    <row r="34" spans="1:15" x14ac:dyDescent="0.25">
      <c r="A34" t="s">
        <v>76</v>
      </c>
      <c r="B34" t="s">
        <v>9</v>
      </c>
      <c r="C34">
        <v>1195</v>
      </c>
      <c r="D34">
        <v>56.999999999999993</v>
      </c>
      <c r="E34">
        <v>25271</v>
      </c>
      <c r="F34">
        <v>65</v>
      </c>
      <c r="G34">
        <v>87</v>
      </c>
      <c r="I34">
        <f t="shared" si="0"/>
        <v>72.869010000000003</v>
      </c>
      <c r="L34">
        <f t="shared" si="3"/>
        <v>107.6590509415327</v>
      </c>
      <c r="O34">
        <f t="shared" si="2"/>
        <v>14.100791336942931</v>
      </c>
    </row>
    <row r="35" spans="1:15" x14ac:dyDescent="0.25">
      <c r="A35" t="s">
        <v>77</v>
      </c>
      <c r="B35" t="s">
        <v>14</v>
      </c>
      <c r="C35">
        <v>1370</v>
      </c>
      <c r="D35">
        <v>18</v>
      </c>
      <c r="E35">
        <v>61921</v>
      </c>
      <c r="F35">
        <v>92</v>
      </c>
      <c r="G35">
        <v>88</v>
      </c>
      <c r="I35">
        <f t="shared" si="0"/>
        <v>84.532010000000014</v>
      </c>
      <c r="L35">
        <f t="shared" si="3"/>
        <v>1.6566574056144017</v>
      </c>
      <c r="O35">
        <f t="shared" si="2"/>
        <v>22.610995418575584</v>
      </c>
    </row>
    <row r="36" spans="1:15" x14ac:dyDescent="0.25">
      <c r="A36" t="s">
        <v>78</v>
      </c>
      <c r="B36" t="s">
        <v>9</v>
      </c>
      <c r="C36">
        <v>1310</v>
      </c>
      <c r="D36">
        <v>24</v>
      </c>
      <c r="E36">
        <v>27487</v>
      </c>
      <c r="F36">
        <v>78</v>
      </c>
      <c r="G36">
        <v>88</v>
      </c>
      <c r="I36">
        <f t="shared" si="0"/>
        <v>85.893469999999994</v>
      </c>
      <c r="L36">
        <f t="shared" si="3"/>
        <v>7.0149338553939202</v>
      </c>
      <c r="O36">
        <f t="shared" si="2"/>
        <v>22.610995418575584</v>
      </c>
    </row>
    <row r="37" spans="1:15" x14ac:dyDescent="0.25">
      <c r="A37" t="s">
        <v>79</v>
      </c>
      <c r="B37" t="s">
        <v>14</v>
      </c>
      <c r="C37">
        <v>1195</v>
      </c>
      <c r="D37">
        <v>60</v>
      </c>
      <c r="E37">
        <v>21853</v>
      </c>
      <c r="F37">
        <v>71</v>
      </c>
      <c r="G37">
        <v>77</v>
      </c>
      <c r="I37">
        <f t="shared" si="0"/>
        <v>73.027930000000012</v>
      </c>
      <c r="L37">
        <f t="shared" si="3"/>
        <v>104.38643427898558</v>
      </c>
      <c r="O37">
        <f t="shared" si="2"/>
        <v>38.998750520616426</v>
      </c>
    </row>
    <row r="38" spans="1:15" x14ac:dyDescent="0.25">
      <c r="A38" t="s">
        <v>80</v>
      </c>
      <c r="B38" t="s">
        <v>14</v>
      </c>
      <c r="C38">
        <v>1300</v>
      </c>
      <c r="D38">
        <v>45</v>
      </c>
      <c r="E38">
        <v>38937</v>
      </c>
      <c r="F38">
        <v>74</v>
      </c>
      <c r="G38">
        <v>73</v>
      </c>
      <c r="I38">
        <f t="shared" si="0"/>
        <v>79.58447000000001</v>
      </c>
      <c r="L38">
        <f t="shared" si="3"/>
        <v>13.398732844373486</v>
      </c>
      <c r="O38">
        <f t="shared" si="2"/>
        <v>104.95793419408582</v>
      </c>
    </row>
    <row r="39" spans="1:15" x14ac:dyDescent="0.25">
      <c r="A39" t="s">
        <v>82</v>
      </c>
      <c r="B39" t="s">
        <v>14</v>
      </c>
      <c r="C39">
        <v>1155</v>
      </c>
      <c r="D39">
        <v>56.000000000000007</v>
      </c>
      <c r="E39">
        <v>38597</v>
      </c>
      <c r="F39">
        <v>52</v>
      </c>
      <c r="G39">
        <v>73</v>
      </c>
      <c r="I39">
        <f t="shared" si="0"/>
        <v>67.700569999999999</v>
      </c>
      <c r="L39">
        <f t="shared" si="3"/>
        <v>241.62613170265934</v>
      </c>
      <c r="O39">
        <f t="shared" si="2"/>
        <v>104.95793419408582</v>
      </c>
    </row>
    <row r="40" spans="1:15" x14ac:dyDescent="0.25">
      <c r="A40" t="s">
        <v>83</v>
      </c>
      <c r="B40" t="s">
        <v>14</v>
      </c>
      <c r="C40">
        <v>1280</v>
      </c>
      <c r="D40">
        <v>41</v>
      </c>
      <c r="E40">
        <v>30882</v>
      </c>
      <c r="F40">
        <v>87</v>
      </c>
      <c r="G40">
        <v>86</v>
      </c>
      <c r="I40">
        <f t="shared" si="0"/>
        <v>80.368920000000003</v>
      </c>
      <c r="L40">
        <f t="shared" si="3"/>
        <v>8.2712492217102778</v>
      </c>
      <c r="O40">
        <f t="shared" si="2"/>
        <v>7.5905872553102807</v>
      </c>
    </row>
    <row r="41" spans="1:15" x14ac:dyDescent="0.25">
      <c r="A41" t="s">
        <v>84</v>
      </c>
      <c r="B41" t="s">
        <v>14</v>
      </c>
      <c r="C41">
        <v>1218</v>
      </c>
      <c r="D41">
        <v>37</v>
      </c>
      <c r="E41">
        <v>19365</v>
      </c>
      <c r="F41">
        <v>77</v>
      </c>
      <c r="G41">
        <v>88</v>
      </c>
      <c r="I41">
        <f t="shared" si="0"/>
        <v>78.871150000000014</v>
      </c>
      <c r="L41">
        <f t="shared" si="3"/>
        <v>19.129671210463233</v>
      </c>
      <c r="O41">
        <f t="shared" si="2"/>
        <v>22.610995418575584</v>
      </c>
    </row>
    <row r="42" spans="1:15" x14ac:dyDescent="0.25">
      <c r="A42" t="s">
        <v>85</v>
      </c>
      <c r="B42" t="s">
        <v>14</v>
      </c>
      <c r="C42">
        <v>1142</v>
      </c>
      <c r="D42">
        <v>43</v>
      </c>
      <c r="E42">
        <v>26859</v>
      </c>
      <c r="F42">
        <v>96</v>
      </c>
      <c r="G42">
        <v>61</v>
      </c>
      <c r="I42">
        <f t="shared" si="0"/>
        <v>71.146290000000008</v>
      </c>
      <c r="L42">
        <f t="shared" si="3"/>
        <v>146.37631455002239</v>
      </c>
      <c r="O42">
        <f t="shared" si="2"/>
        <v>494.83548521449399</v>
      </c>
    </row>
    <row r="43" spans="1:15" x14ac:dyDescent="0.25">
      <c r="A43" t="s">
        <v>86</v>
      </c>
      <c r="B43" t="s">
        <v>14</v>
      </c>
      <c r="C43">
        <v>1109</v>
      </c>
      <c r="D43">
        <v>32</v>
      </c>
      <c r="E43">
        <v>19684</v>
      </c>
      <c r="F43">
        <v>82</v>
      </c>
      <c r="G43">
        <v>73</v>
      </c>
      <c r="I43">
        <f t="shared" si="0"/>
        <v>71.998040000000017</v>
      </c>
      <c r="L43">
        <f t="shared" si="3"/>
        <v>126.49181395405277</v>
      </c>
      <c r="O43">
        <f t="shared" si="2"/>
        <v>104.95793419408582</v>
      </c>
    </row>
    <row r="44" spans="1:15" x14ac:dyDescent="0.25">
      <c r="A44" t="s">
        <v>87</v>
      </c>
      <c r="B44" t="s">
        <v>9</v>
      </c>
      <c r="C44">
        <v>1287</v>
      </c>
      <c r="D44">
        <v>43</v>
      </c>
      <c r="E44">
        <v>20179</v>
      </c>
      <c r="F44">
        <v>53</v>
      </c>
      <c r="G44">
        <v>84</v>
      </c>
      <c r="I44">
        <f t="shared" si="0"/>
        <v>82.565489999999997</v>
      </c>
      <c r="L44">
        <f t="shared" si="3"/>
        <v>0.46159517500212988</v>
      </c>
      <c r="O44">
        <f t="shared" si="2"/>
        <v>0.57017909204497952</v>
      </c>
    </row>
    <row r="45" spans="1:15" x14ac:dyDescent="0.25">
      <c r="A45" t="s">
        <v>88</v>
      </c>
      <c r="B45" t="s">
        <v>14</v>
      </c>
      <c r="C45">
        <v>1225</v>
      </c>
      <c r="D45">
        <v>54</v>
      </c>
      <c r="E45">
        <v>39883</v>
      </c>
      <c r="F45">
        <v>71</v>
      </c>
      <c r="G45">
        <v>76</v>
      </c>
      <c r="I45">
        <f t="shared" si="0"/>
        <v>72.683230000000023</v>
      </c>
      <c r="L45">
        <f t="shared" si="3"/>
        <v>111.54883008004656</v>
      </c>
      <c r="O45">
        <f t="shared" si="2"/>
        <v>52.488546438983775</v>
      </c>
    </row>
    <row r="46" spans="1:15" x14ac:dyDescent="0.25">
      <c r="A46" t="s">
        <v>89</v>
      </c>
      <c r="B46" t="s">
        <v>9</v>
      </c>
      <c r="C46">
        <v>1234</v>
      </c>
      <c r="D46">
        <v>28.999999999999996</v>
      </c>
      <c r="E46">
        <v>17998</v>
      </c>
      <c r="F46">
        <v>61</v>
      </c>
      <c r="G46">
        <v>78</v>
      </c>
      <c r="I46">
        <f t="shared" si="0"/>
        <v>81.558880000000016</v>
      </c>
      <c r="L46">
        <f t="shared" si="3"/>
        <v>2.8426565586898285</v>
      </c>
      <c r="O46">
        <f t="shared" si="2"/>
        <v>27.508954602249077</v>
      </c>
    </row>
    <row r="47" spans="1:15" x14ac:dyDescent="0.25">
      <c r="A47" t="s">
        <v>90</v>
      </c>
      <c r="B47" t="s">
        <v>9</v>
      </c>
      <c r="C47">
        <v>1250</v>
      </c>
      <c r="D47">
        <v>49</v>
      </c>
      <c r="E47">
        <v>27879</v>
      </c>
      <c r="F47">
        <v>76</v>
      </c>
      <c r="G47">
        <v>86</v>
      </c>
      <c r="I47">
        <f t="shared" si="0"/>
        <v>77.531490000000019</v>
      </c>
      <c r="L47">
        <f t="shared" si="3"/>
        <v>32.643030508063141</v>
      </c>
      <c r="O47">
        <f t="shared" si="2"/>
        <v>7.5905872553102807</v>
      </c>
    </row>
    <row r="48" spans="1:15" x14ac:dyDescent="0.25">
      <c r="A48" t="s">
        <v>91</v>
      </c>
      <c r="B48" t="s">
        <v>9</v>
      </c>
      <c r="C48">
        <v>1290</v>
      </c>
      <c r="D48">
        <v>35</v>
      </c>
      <c r="E48">
        <v>19948</v>
      </c>
      <c r="F48">
        <v>73</v>
      </c>
      <c r="G48">
        <v>91</v>
      </c>
      <c r="I48">
        <f t="shared" si="0"/>
        <v>84.127380000000016</v>
      </c>
      <c r="L48">
        <f t="shared" si="3"/>
        <v>0.77877455236337567</v>
      </c>
      <c r="O48">
        <f t="shared" si="2"/>
        <v>60.141607663473536</v>
      </c>
    </row>
    <row r="49" spans="1:15" x14ac:dyDescent="0.25">
      <c r="A49" t="s">
        <v>93</v>
      </c>
      <c r="B49" t="s">
        <v>9</v>
      </c>
      <c r="C49">
        <v>1336</v>
      </c>
      <c r="D49">
        <v>28.000000000000004</v>
      </c>
      <c r="E49">
        <v>23772</v>
      </c>
      <c r="F49">
        <v>86</v>
      </c>
      <c r="G49">
        <v>93</v>
      </c>
      <c r="I49">
        <f t="shared" si="0"/>
        <v>87.765320000000017</v>
      </c>
      <c r="L49">
        <f t="shared" si="3"/>
        <v>20.434215427098184</v>
      </c>
      <c r="O49">
        <f t="shared" si="2"/>
        <v>95.162015826738838</v>
      </c>
    </row>
    <row r="50" spans="1:15" x14ac:dyDescent="0.25">
      <c r="A50" t="s">
        <v>95</v>
      </c>
      <c r="B50" t="s">
        <v>14</v>
      </c>
      <c r="C50">
        <v>1350</v>
      </c>
      <c r="D50">
        <v>19</v>
      </c>
      <c r="E50">
        <v>52468</v>
      </c>
      <c r="F50">
        <v>90</v>
      </c>
      <c r="G50">
        <v>93</v>
      </c>
      <c r="I50">
        <f t="shared" si="0"/>
        <v>84.764580000000024</v>
      </c>
      <c r="L50">
        <f t="shared" si="3"/>
        <v>2.3094335051797432</v>
      </c>
      <c r="O50">
        <f t="shared" si="2"/>
        <v>95.162015826738838</v>
      </c>
    </row>
    <row r="51" spans="1:15" x14ac:dyDescent="0.25">
      <c r="F51" s="6"/>
    </row>
    <row r="52" spans="1:15" x14ac:dyDescent="0.25">
      <c r="F52" t="s">
        <v>125</v>
      </c>
      <c r="G52">
        <f>AVERAGE(G2:G50)</f>
        <v>83.244897959183675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2AF7-B1D2-4290-9262-DC00F28BB1DA}">
  <dimension ref="A1:P51"/>
  <sheetViews>
    <sheetView workbookViewId="0">
      <selection activeCell="O11" sqref="O11"/>
    </sheetView>
  </sheetViews>
  <sheetFormatPr defaultRowHeight="15" x14ac:dyDescent="0.25"/>
  <cols>
    <col min="5" max="5" width="12.85546875" customWidth="1"/>
    <col min="6" max="6" width="14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6</v>
      </c>
      <c r="H1" s="7"/>
      <c r="I1" s="7" t="s">
        <v>124</v>
      </c>
      <c r="O1" s="5" t="s">
        <v>62</v>
      </c>
    </row>
    <row r="2" spans="1:15" x14ac:dyDescent="0.25">
      <c r="A2" t="s">
        <v>8</v>
      </c>
      <c r="B2" t="s">
        <v>9</v>
      </c>
      <c r="C2">
        <v>1315</v>
      </c>
      <c r="D2">
        <v>22</v>
      </c>
      <c r="E2">
        <v>26636</v>
      </c>
      <c r="F2">
        <v>85</v>
      </c>
      <c r="G2">
        <v>93</v>
      </c>
      <c r="I2">
        <f>3.34+0.07*C2-16.35*D2*0.01-0.00019*E2</f>
        <v>86.732160000000022</v>
      </c>
      <c r="L2">
        <f>POWER(G2-I2,2)</f>
        <v>39.28581826559973</v>
      </c>
    </row>
    <row r="3" spans="1:15" x14ac:dyDescent="0.25">
      <c r="A3" t="s">
        <v>10</v>
      </c>
      <c r="B3" t="s">
        <v>9</v>
      </c>
      <c r="C3">
        <v>1220</v>
      </c>
      <c r="D3">
        <v>53</v>
      </c>
      <c r="E3">
        <v>17653</v>
      </c>
      <c r="F3">
        <v>69</v>
      </c>
      <c r="G3">
        <v>80</v>
      </c>
      <c r="I3">
        <f t="shared" ref="I3:I50" si="0">3.34+0.07*C3-16.35*D3*0.01-0.00019*E3</f>
        <v>76.720429999999993</v>
      </c>
      <c r="L3">
        <f t="shared" ref="L3:L50" si="1">POWER(G3-I3,2)</f>
        <v>10.755579384900045</v>
      </c>
      <c r="N3" s="8" t="s">
        <v>129</v>
      </c>
      <c r="O3">
        <f>SUM(L2:L50)</f>
        <v>1936.1408805825963</v>
      </c>
    </row>
    <row r="4" spans="1:15" x14ac:dyDescent="0.25">
      <c r="A4" t="s">
        <v>12</v>
      </c>
      <c r="B4" t="s">
        <v>9</v>
      </c>
      <c r="C4">
        <v>1240</v>
      </c>
      <c r="D4">
        <v>36</v>
      </c>
      <c r="E4">
        <v>17554</v>
      </c>
      <c r="F4">
        <v>58</v>
      </c>
      <c r="G4">
        <v>88</v>
      </c>
      <c r="I4">
        <f t="shared" si="0"/>
        <v>80.918740000000014</v>
      </c>
      <c r="L4">
        <f t="shared" si="1"/>
        <v>50.144243187599805</v>
      </c>
    </row>
    <row r="5" spans="1:15" x14ac:dyDescent="0.25">
      <c r="A5" t="s">
        <v>13</v>
      </c>
      <c r="B5" t="s">
        <v>14</v>
      </c>
      <c r="C5">
        <v>1176</v>
      </c>
      <c r="D5">
        <v>37</v>
      </c>
      <c r="E5">
        <v>23665</v>
      </c>
      <c r="F5">
        <v>95</v>
      </c>
      <c r="G5">
        <v>68</v>
      </c>
      <c r="I5">
        <f t="shared" si="0"/>
        <v>75.114150000000009</v>
      </c>
      <c r="L5">
        <f t="shared" si="1"/>
        <v>50.61113022250013</v>
      </c>
    </row>
    <row r="6" spans="1:15" x14ac:dyDescent="0.25">
      <c r="A6" t="s">
        <v>16</v>
      </c>
      <c r="B6" t="s">
        <v>9</v>
      </c>
      <c r="C6">
        <v>1300</v>
      </c>
      <c r="D6">
        <v>24</v>
      </c>
      <c r="E6">
        <v>25703</v>
      </c>
      <c r="F6">
        <v>78</v>
      </c>
      <c r="G6">
        <v>90</v>
      </c>
      <c r="I6">
        <f t="shared" si="0"/>
        <v>85.532430000000005</v>
      </c>
      <c r="L6">
        <f t="shared" si="1"/>
        <v>19.959181704899954</v>
      </c>
    </row>
    <row r="7" spans="1:15" x14ac:dyDescent="0.25">
      <c r="A7" t="s">
        <v>18</v>
      </c>
      <c r="B7" t="s">
        <v>14</v>
      </c>
      <c r="C7">
        <v>1281</v>
      </c>
      <c r="D7">
        <v>24</v>
      </c>
      <c r="E7">
        <v>24201</v>
      </c>
      <c r="F7">
        <v>80</v>
      </c>
      <c r="G7">
        <v>90</v>
      </c>
      <c r="I7">
        <f t="shared" si="0"/>
        <v>84.487809999999996</v>
      </c>
      <c r="L7">
        <f t="shared" si="1"/>
        <v>30.384238596100044</v>
      </c>
    </row>
    <row r="8" spans="1:15" x14ac:dyDescent="0.25">
      <c r="A8" t="s">
        <v>20</v>
      </c>
      <c r="B8" t="s">
        <v>9</v>
      </c>
      <c r="C8">
        <v>1255</v>
      </c>
      <c r="D8">
        <v>56.000000000000007</v>
      </c>
      <c r="E8">
        <v>18847</v>
      </c>
      <c r="F8">
        <v>70</v>
      </c>
      <c r="G8">
        <v>84</v>
      </c>
      <c r="I8">
        <f t="shared" si="0"/>
        <v>78.453070000000011</v>
      </c>
      <c r="L8">
        <f t="shared" si="1"/>
        <v>30.768432424899878</v>
      </c>
    </row>
    <row r="9" spans="1:15" x14ac:dyDescent="0.25">
      <c r="A9" t="s">
        <v>22</v>
      </c>
      <c r="B9" t="s">
        <v>14</v>
      </c>
      <c r="C9">
        <v>1400</v>
      </c>
      <c r="D9">
        <v>31</v>
      </c>
      <c r="E9">
        <v>102262</v>
      </c>
      <c r="F9">
        <v>98</v>
      </c>
      <c r="G9">
        <v>75</v>
      </c>
      <c r="I9">
        <f t="shared" si="0"/>
        <v>76.841720000000009</v>
      </c>
      <c r="L9">
        <f t="shared" si="1"/>
        <v>3.3919325584000344</v>
      </c>
    </row>
    <row r="10" spans="1:15" x14ac:dyDescent="0.25">
      <c r="A10" t="s">
        <v>24</v>
      </c>
      <c r="B10" t="s">
        <v>9</v>
      </c>
      <c r="C10">
        <v>1300</v>
      </c>
      <c r="D10">
        <v>40</v>
      </c>
      <c r="E10">
        <v>15904</v>
      </c>
      <c r="F10">
        <v>75</v>
      </c>
      <c r="G10">
        <v>80</v>
      </c>
      <c r="I10">
        <f t="shared" si="0"/>
        <v>84.778240000000011</v>
      </c>
      <c r="L10">
        <f t="shared" si="1"/>
        <v>22.831577497600104</v>
      </c>
    </row>
    <row r="11" spans="1:15" x14ac:dyDescent="0.25">
      <c r="A11" t="s">
        <v>26</v>
      </c>
      <c r="B11" t="s">
        <v>14</v>
      </c>
      <c r="C11">
        <v>1225</v>
      </c>
      <c r="D11">
        <v>64</v>
      </c>
      <c r="E11">
        <v>33607</v>
      </c>
      <c r="F11">
        <v>52</v>
      </c>
      <c r="G11">
        <v>77</v>
      </c>
      <c r="I11">
        <f t="shared" si="0"/>
        <v>72.240670000000023</v>
      </c>
      <c r="L11">
        <f t="shared" si="1"/>
        <v>22.651222048899783</v>
      </c>
    </row>
    <row r="12" spans="1:15" x14ac:dyDescent="0.25">
      <c r="A12" t="s">
        <v>27</v>
      </c>
      <c r="B12" t="s">
        <v>9</v>
      </c>
      <c r="C12">
        <v>1260</v>
      </c>
      <c r="D12">
        <v>36</v>
      </c>
      <c r="E12">
        <v>20377</v>
      </c>
      <c r="F12">
        <v>68</v>
      </c>
      <c r="G12">
        <v>74</v>
      </c>
      <c r="I12">
        <f t="shared" si="0"/>
        <v>81.782370000000014</v>
      </c>
      <c r="L12">
        <f t="shared" si="1"/>
        <v>60.565282816900222</v>
      </c>
    </row>
    <row r="13" spans="1:15" x14ac:dyDescent="0.25">
      <c r="A13" t="s">
        <v>29</v>
      </c>
      <c r="B13" t="s">
        <v>9</v>
      </c>
      <c r="C13">
        <v>1200</v>
      </c>
      <c r="D13">
        <v>46</v>
      </c>
      <c r="E13">
        <v>18872</v>
      </c>
      <c r="F13">
        <v>52</v>
      </c>
      <c r="G13">
        <v>84</v>
      </c>
      <c r="I13">
        <f t="shared" si="0"/>
        <v>76.23332000000002</v>
      </c>
      <c r="L13">
        <f t="shared" si="1"/>
        <v>60.321318222399682</v>
      </c>
    </row>
    <row r="14" spans="1:15" x14ac:dyDescent="0.25">
      <c r="A14" t="s">
        <v>35</v>
      </c>
      <c r="B14" t="s">
        <v>9</v>
      </c>
      <c r="C14">
        <v>1258</v>
      </c>
      <c r="D14">
        <v>38</v>
      </c>
      <c r="E14">
        <v>17520</v>
      </c>
      <c r="F14">
        <v>61</v>
      </c>
      <c r="G14">
        <v>85</v>
      </c>
      <c r="I14">
        <f t="shared" si="0"/>
        <v>81.858200000000011</v>
      </c>
      <c r="L14">
        <f t="shared" si="1"/>
        <v>9.8709072399999318</v>
      </c>
      <c r="M14" s="3"/>
    </row>
    <row r="15" spans="1:15" x14ac:dyDescent="0.25">
      <c r="A15" t="s">
        <v>38</v>
      </c>
      <c r="B15" t="s">
        <v>14</v>
      </c>
      <c r="C15">
        <v>1268</v>
      </c>
      <c r="D15">
        <v>28.999999999999996</v>
      </c>
      <c r="E15">
        <v>45879</v>
      </c>
      <c r="F15">
        <v>78</v>
      </c>
      <c r="G15">
        <v>90</v>
      </c>
      <c r="I15">
        <f t="shared" si="0"/>
        <v>78.641490000000005</v>
      </c>
      <c r="L15">
        <f t="shared" si="1"/>
        <v>129.01574942009989</v>
      </c>
    </row>
    <row r="16" spans="1:15" x14ac:dyDescent="0.25">
      <c r="A16" t="s">
        <v>40</v>
      </c>
      <c r="B16" t="s">
        <v>14</v>
      </c>
      <c r="C16">
        <v>1280</v>
      </c>
      <c r="D16">
        <v>30</v>
      </c>
      <c r="E16">
        <v>37137</v>
      </c>
      <c r="F16">
        <v>85</v>
      </c>
      <c r="G16">
        <v>83</v>
      </c>
      <c r="I16">
        <f t="shared" si="0"/>
        <v>80.978970000000004</v>
      </c>
      <c r="L16">
        <f t="shared" si="1"/>
        <v>4.0845622608999843</v>
      </c>
    </row>
    <row r="17" spans="1:16" x14ac:dyDescent="0.25">
      <c r="A17" t="s">
        <v>42</v>
      </c>
      <c r="B17" t="s">
        <v>9</v>
      </c>
      <c r="C17">
        <v>1230</v>
      </c>
      <c r="D17">
        <v>36</v>
      </c>
      <c r="E17">
        <v>17721</v>
      </c>
      <c r="F17">
        <v>77</v>
      </c>
      <c r="G17">
        <v>89</v>
      </c>
      <c r="I17">
        <f t="shared" si="0"/>
        <v>80.187010000000015</v>
      </c>
      <c r="L17">
        <f t="shared" si="1"/>
        <v>77.668792740099732</v>
      </c>
    </row>
    <row r="18" spans="1:16" x14ac:dyDescent="0.25">
      <c r="A18" t="s">
        <v>43</v>
      </c>
      <c r="B18" t="s">
        <v>14</v>
      </c>
      <c r="C18">
        <v>1310</v>
      </c>
      <c r="D18">
        <v>25</v>
      </c>
      <c r="E18">
        <v>39504</v>
      </c>
      <c r="F18">
        <v>91</v>
      </c>
      <c r="G18">
        <v>91</v>
      </c>
      <c r="I18">
        <f t="shared" si="0"/>
        <v>83.446740000000005</v>
      </c>
      <c r="L18">
        <f t="shared" si="1"/>
        <v>57.051736627599915</v>
      </c>
    </row>
    <row r="19" spans="1:16" x14ac:dyDescent="0.25">
      <c r="A19" t="s">
        <v>51</v>
      </c>
      <c r="B19" t="s">
        <v>14</v>
      </c>
      <c r="C19">
        <v>1278</v>
      </c>
      <c r="D19">
        <v>24</v>
      </c>
      <c r="E19">
        <v>23115</v>
      </c>
      <c r="F19">
        <v>79</v>
      </c>
      <c r="G19">
        <v>89</v>
      </c>
      <c r="I19">
        <f t="shared" si="0"/>
        <v>84.48415</v>
      </c>
      <c r="L19">
        <f t="shared" si="1"/>
        <v>20.392901222500004</v>
      </c>
    </row>
    <row r="20" spans="1:16" x14ac:dyDescent="0.25">
      <c r="A20" t="s">
        <v>53</v>
      </c>
      <c r="B20" t="s">
        <v>9</v>
      </c>
      <c r="C20">
        <v>1244</v>
      </c>
      <c r="D20">
        <v>67</v>
      </c>
      <c r="E20">
        <v>22301</v>
      </c>
      <c r="F20">
        <v>65</v>
      </c>
      <c r="G20">
        <v>73</v>
      </c>
      <c r="I20">
        <f t="shared" si="0"/>
        <v>75.228310000000022</v>
      </c>
      <c r="L20">
        <f t="shared" si="1"/>
        <v>4.9653654561000966</v>
      </c>
    </row>
    <row r="21" spans="1:16" x14ac:dyDescent="0.25">
      <c r="A21" t="s">
        <v>55</v>
      </c>
      <c r="B21" t="s">
        <v>9</v>
      </c>
      <c r="C21">
        <v>1215</v>
      </c>
      <c r="D21">
        <v>38</v>
      </c>
      <c r="E21">
        <v>20722</v>
      </c>
      <c r="F21">
        <v>51</v>
      </c>
      <c r="G21">
        <v>85</v>
      </c>
      <c r="I21">
        <f t="shared" si="0"/>
        <v>78.239820000000023</v>
      </c>
      <c r="L21">
        <f t="shared" si="1"/>
        <v>45.700033632399688</v>
      </c>
    </row>
    <row r="22" spans="1:16" x14ac:dyDescent="0.25">
      <c r="A22" t="s">
        <v>57</v>
      </c>
      <c r="B22" t="s">
        <v>14</v>
      </c>
      <c r="C22">
        <v>1370</v>
      </c>
      <c r="D22">
        <v>18</v>
      </c>
      <c r="E22">
        <v>46918</v>
      </c>
      <c r="F22">
        <v>90</v>
      </c>
      <c r="G22">
        <v>90</v>
      </c>
      <c r="I22">
        <f t="shared" si="0"/>
        <v>87.382580000000019</v>
      </c>
      <c r="J22" s="3"/>
      <c r="L22">
        <f t="shared" si="1"/>
        <v>6.8508874563999029</v>
      </c>
      <c r="N22" s="4"/>
      <c r="P22" s="4"/>
    </row>
    <row r="23" spans="1:16" x14ac:dyDescent="0.25">
      <c r="A23" t="s">
        <v>60</v>
      </c>
      <c r="B23" t="s">
        <v>9</v>
      </c>
      <c r="C23">
        <v>1285</v>
      </c>
      <c r="D23">
        <v>35</v>
      </c>
      <c r="E23">
        <v>19418</v>
      </c>
      <c r="F23">
        <v>71</v>
      </c>
      <c r="G23">
        <v>87</v>
      </c>
      <c r="I23">
        <f t="shared" si="0"/>
        <v>83.878080000000011</v>
      </c>
      <c r="L23">
        <f t="shared" si="1"/>
        <v>9.7463844863999292</v>
      </c>
    </row>
    <row r="24" spans="1:16" x14ac:dyDescent="0.25">
      <c r="A24" t="s">
        <v>61</v>
      </c>
      <c r="B24" t="s">
        <v>14</v>
      </c>
      <c r="C24">
        <v>1290</v>
      </c>
      <c r="D24">
        <v>48</v>
      </c>
      <c r="E24">
        <v>45460</v>
      </c>
      <c r="F24">
        <v>69</v>
      </c>
      <c r="G24">
        <v>86</v>
      </c>
      <c r="I24">
        <f t="shared" si="0"/>
        <v>77.154600000000016</v>
      </c>
      <c r="L24">
        <f t="shared" si="1"/>
        <v>78.241101159999715</v>
      </c>
    </row>
    <row r="25" spans="1:16" x14ac:dyDescent="0.25">
      <c r="A25" t="s">
        <v>63</v>
      </c>
      <c r="B25" t="s">
        <v>9</v>
      </c>
      <c r="C25">
        <v>1255</v>
      </c>
      <c r="D25">
        <v>25</v>
      </c>
      <c r="E25">
        <v>24718</v>
      </c>
      <c r="F25">
        <v>65</v>
      </c>
      <c r="G25">
        <v>92</v>
      </c>
      <c r="I25">
        <f t="shared" si="0"/>
        <v>82.406080000000003</v>
      </c>
      <c r="L25">
        <f t="shared" si="1"/>
        <v>92.04330096639994</v>
      </c>
    </row>
    <row r="26" spans="1:16" x14ac:dyDescent="0.25">
      <c r="A26" t="s">
        <v>64</v>
      </c>
      <c r="B26" t="s">
        <v>14</v>
      </c>
      <c r="C26">
        <v>1357</v>
      </c>
      <c r="D26">
        <v>30</v>
      </c>
      <c r="E26">
        <v>56766</v>
      </c>
      <c r="F26">
        <v>95</v>
      </c>
      <c r="G26">
        <v>86</v>
      </c>
      <c r="I26">
        <f t="shared" si="0"/>
        <v>82.639460000000014</v>
      </c>
      <c r="L26">
        <f t="shared" si="1"/>
        <v>11.293229091599907</v>
      </c>
    </row>
    <row r="27" spans="1:16" x14ac:dyDescent="0.25">
      <c r="A27" t="s">
        <v>65</v>
      </c>
      <c r="B27" t="s">
        <v>9</v>
      </c>
      <c r="C27">
        <v>1200</v>
      </c>
      <c r="D27">
        <v>61</v>
      </c>
      <c r="E27">
        <v>23358</v>
      </c>
      <c r="F27">
        <v>47</v>
      </c>
      <c r="G27">
        <v>83</v>
      </c>
      <c r="I27">
        <f t="shared" si="0"/>
        <v>72.928480000000022</v>
      </c>
      <c r="L27">
        <f t="shared" si="1"/>
        <v>101.43551511039956</v>
      </c>
    </row>
    <row r="28" spans="1:16" x14ac:dyDescent="0.25">
      <c r="A28" t="s">
        <v>66</v>
      </c>
      <c r="B28" t="s">
        <v>14</v>
      </c>
      <c r="C28">
        <v>1230</v>
      </c>
      <c r="D28">
        <v>47</v>
      </c>
      <c r="E28">
        <v>28851</v>
      </c>
      <c r="F28">
        <v>77</v>
      </c>
      <c r="G28">
        <v>82</v>
      </c>
      <c r="I28">
        <f t="shared" si="0"/>
        <v>76.273810000000012</v>
      </c>
      <c r="L28">
        <f t="shared" si="1"/>
        <v>32.789251916099865</v>
      </c>
    </row>
    <row r="29" spans="1:16" x14ac:dyDescent="0.25">
      <c r="A29" t="s">
        <v>67</v>
      </c>
      <c r="B29" t="s">
        <v>9</v>
      </c>
      <c r="C29">
        <v>1247</v>
      </c>
      <c r="D29">
        <v>54</v>
      </c>
      <c r="E29">
        <v>23591</v>
      </c>
      <c r="F29">
        <v>64</v>
      </c>
      <c r="G29">
        <v>77</v>
      </c>
      <c r="I29">
        <f t="shared" si="0"/>
        <v>77.31871000000001</v>
      </c>
      <c r="L29">
        <f t="shared" si="1"/>
        <v>0.1015760641000064</v>
      </c>
    </row>
    <row r="30" spans="1:16" x14ac:dyDescent="0.25">
      <c r="A30" t="s">
        <v>69</v>
      </c>
      <c r="B30" t="s">
        <v>9</v>
      </c>
      <c r="C30">
        <v>1170</v>
      </c>
      <c r="D30">
        <v>49</v>
      </c>
      <c r="E30">
        <v>20192</v>
      </c>
      <c r="F30">
        <v>54</v>
      </c>
      <c r="G30">
        <v>72</v>
      </c>
      <c r="I30">
        <f t="shared" si="0"/>
        <v>73.392020000000016</v>
      </c>
      <c r="L30">
        <f t="shared" si="1"/>
        <v>1.9377196804000458</v>
      </c>
    </row>
    <row r="31" spans="1:16" x14ac:dyDescent="0.25">
      <c r="A31" t="s">
        <v>70</v>
      </c>
      <c r="B31" t="s">
        <v>9</v>
      </c>
      <c r="C31">
        <v>1320</v>
      </c>
      <c r="D31">
        <v>33</v>
      </c>
      <c r="E31">
        <v>26668</v>
      </c>
      <c r="F31">
        <v>79</v>
      </c>
      <c r="G31">
        <v>80</v>
      </c>
      <c r="I31">
        <f t="shared" si="0"/>
        <v>85.277580000000015</v>
      </c>
      <c r="L31">
        <f t="shared" si="1"/>
        <v>27.852850656400154</v>
      </c>
    </row>
    <row r="32" spans="1:16" x14ac:dyDescent="0.25">
      <c r="A32" t="s">
        <v>71</v>
      </c>
      <c r="B32" t="s">
        <v>14</v>
      </c>
      <c r="C32">
        <v>1340</v>
      </c>
      <c r="D32">
        <v>17</v>
      </c>
      <c r="E32">
        <v>48123</v>
      </c>
      <c r="F32">
        <v>89</v>
      </c>
      <c r="G32">
        <v>93</v>
      </c>
      <c r="I32">
        <f t="shared" si="0"/>
        <v>85.217130000000012</v>
      </c>
      <c r="L32">
        <f t="shared" si="1"/>
        <v>60.573065436899817</v>
      </c>
    </row>
    <row r="33" spans="1:12" x14ac:dyDescent="0.25">
      <c r="A33" t="s">
        <v>75</v>
      </c>
      <c r="B33" t="s">
        <v>14</v>
      </c>
      <c r="C33">
        <v>1327</v>
      </c>
      <c r="D33">
        <v>24</v>
      </c>
      <c r="E33">
        <v>26730</v>
      </c>
      <c r="F33">
        <v>85</v>
      </c>
      <c r="G33">
        <v>88</v>
      </c>
      <c r="I33">
        <f>3.34+0.07*C33-16.35*D33*0.01-0.00019*E33</f>
        <v>87.227300000000014</v>
      </c>
      <c r="L33">
        <f t="shared" si="1"/>
        <v>0.59706528999997865</v>
      </c>
    </row>
    <row r="34" spans="1:12" x14ac:dyDescent="0.25">
      <c r="A34" t="s">
        <v>76</v>
      </c>
      <c r="B34" t="s">
        <v>9</v>
      </c>
      <c r="C34">
        <v>1195</v>
      </c>
      <c r="D34">
        <v>56.999999999999993</v>
      </c>
      <c r="E34">
        <v>25271</v>
      </c>
      <c r="F34">
        <v>65</v>
      </c>
      <c r="G34">
        <v>87</v>
      </c>
      <c r="I34">
        <f t="shared" si="0"/>
        <v>72.869010000000003</v>
      </c>
      <c r="L34">
        <f t="shared" si="1"/>
        <v>199.68487838009992</v>
      </c>
    </row>
    <row r="35" spans="1:12" x14ac:dyDescent="0.25">
      <c r="A35" t="s">
        <v>77</v>
      </c>
      <c r="B35" t="s">
        <v>14</v>
      </c>
      <c r="C35">
        <v>1370</v>
      </c>
      <c r="D35">
        <v>18</v>
      </c>
      <c r="E35">
        <v>61921</v>
      </c>
      <c r="F35">
        <v>92</v>
      </c>
      <c r="G35">
        <v>88</v>
      </c>
      <c r="I35">
        <f t="shared" si="0"/>
        <v>84.532010000000014</v>
      </c>
      <c r="L35">
        <f>POWER(G35-I35,2)</f>
        <v>12.026954640099904</v>
      </c>
    </row>
    <row r="36" spans="1:12" x14ac:dyDescent="0.25">
      <c r="A36" t="s">
        <v>78</v>
      </c>
      <c r="B36" t="s">
        <v>9</v>
      </c>
      <c r="C36">
        <v>1310</v>
      </c>
      <c r="D36">
        <v>24</v>
      </c>
      <c r="E36">
        <v>27487</v>
      </c>
      <c r="F36">
        <v>78</v>
      </c>
      <c r="G36">
        <v>88</v>
      </c>
      <c r="I36">
        <f t="shared" si="0"/>
        <v>85.893469999999994</v>
      </c>
      <c r="L36">
        <f t="shared" si="1"/>
        <v>4.4374686409000272</v>
      </c>
    </row>
    <row r="37" spans="1:12" x14ac:dyDescent="0.25">
      <c r="A37" t="s">
        <v>79</v>
      </c>
      <c r="B37" t="s">
        <v>14</v>
      </c>
      <c r="C37">
        <v>1195</v>
      </c>
      <c r="D37">
        <v>60</v>
      </c>
      <c r="E37">
        <v>21853</v>
      </c>
      <c r="F37">
        <v>71</v>
      </c>
      <c r="G37">
        <v>77</v>
      </c>
      <c r="I37">
        <f t="shared" si="0"/>
        <v>73.027930000000012</v>
      </c>
      <c r="L37">
        <f t="shared" si="1"/>
        <v>15.777340084899905</v>
      </c>
    </row>
    <row r="38" spans="1:12" x14ac:dyDescent="0.25">
      <c r="A38" t="s">
        <v>80</v>
      </c>
      <c r="B38" t="s">
        <v>14</v>
      </c>
      <c r="C38">
        <v>1300</v>
      </c>
      <c r="D38">
        <v>45</v>
      </c>
      <c r="E38">
        <v>38937</v>
      </c>
      <c r="F38">
        <v>74</v>
      </c>
      <c r="G38">
        <v>73</v>
      </c>
      <c r="I38">
        <f t="shared" si="0"/>
        <v>79.58447000000001</v>
      </c>
      <c r="L38">
        <f t="shared" si="1"/>
        <v>43.355245180900134</v>
      </c>
    </row>
    <row r="39" spans="1:12" x14ac:dyDescent="0.25">
      <c r="A39" t="s">
        <v>82</v>
      </c>
      <c r="B39" t="s">
        <v>14</v>
      </c>
      <c r="C39">
        <v>1155</v>
      </c>
      <c r="D39">
        <v>56.000000000000007</v>
      </c>
      <c r="E39">
        <v>38597</v>
      </c>
      <c r="F39">
        <v>52</v>
      </c>
      <c r="G39">
        <v>73</v>
      </c>
      <c r="I39">
        <f t="shared" si="0"/>
        <v>67.700569999999999</v>
      </c>
      <c r="L39">
        <f t="shared" si="1"/>
        <v>28.08395832490001</v>
      </c>
    </row>
    <row r="40" spans="1:12" x14ac:dyDescent="0.25">
      <c r="A40" t="s">
        <v>83</v>
      </c>
      <c r="B40" t="s">
        <v>14</v>
      </c>
      <c r="C40">
        <v>1280</v>
      </c>
      <c r="D40">
        <v>41</v>
      </c>
      <c r="E40">
        <v>30882</v>
      </c>
      <c r="F40">
        <v>87</v>
      </c>
      <c r="G40">
        <v>86</v>
      </c>
      <c r="I40">
        <f t="shared" si="0"/>
        <v>80.368920000000003</v>
      </c>
      <c r="L40">
        <f t="shared" si="1"/>
        <v>31.709061966399968</v>
      </c>
    </row>
    <row r="41" spans="1:12" x14ac:dyDescent="0.25">
      <c r="A41" t="s">
        <v>84</v>
      </c>
      <c r="B41" t="s">
        <v>14</v>
      </c>
      <c r="C41">
        <v>1218</v>
      </c>
      <c r="D41">
        <v>37</v>
      </c>
      <c r="E41">
        <v>19365</v>
      </c>
      <c r="F41">
        <v>77</v>
      </c>
      <c r="G41">
        <v>88</v>
      </c>
      <c r="I41">
        <f t="shared" si="0"/>
        <v>78.871150000000014</v>
      </c>
      <c r="L41">
        <f t="shared" si="1"/>
        <v>83.335902322499734</v>
      </c>
    </row>
    <row r="42" spans="1:12" x14ac:dyDescent="0.25">
      <c r="A42" t="s">
        <v>85</v>
      </c>
      <c r="B42" t="s">
        <v>14</v>
      </c>
      <c r="C42">
        <v>1142</v>
      </c>
      <c r="D42">
        <v>43</v>
      </c>
      <c r="E42">
        <v>26859</v>
      </c>
      <c r="F42">
        <v>96</v>
      </c>
      <c r="G42">
        <v>61</v>
      </c>
      <c r="I42">
        <f t="shared" si="0"/>
        <v>71.146290000000008</v>
      </c>
      <c r="L42">
        <f t="shared" si="1"/>
        <v>102.94720076410016</v>
      </c>
    </row>
    <row r="43" spans="1:12" x14ac:dyDescent="0.25">
      <c r="A43" t="s">
        <v>86</v>
      </c>
      <c r="B43" t="s">
        <v>14</v>
      </c>
      <c r="C43">
        <v>1109</v>
      </c>
      <c r="D43">
        <v>32</v>
      </c>
      <c r="E43">
        <v>19684</v>
      </c>
      <c r="F43">
        <v>82</v>
      </c>
      <c r="G43">
        <v>73</v>
      </c>
      <c r="I43">
        <f t="shared" si="0"/>
        <v>71.998040000000017</v>
      </c>
      <c r="L43">
        <f t="shared" si="1"/>
        <v>1.0039238415999652</v>
      </c>
    </row>
    <row r="44" spans="1:12" x14ac:dyDescent="0.25">
      <c r="A44" t="s">
        <v>87</v>
      </c>
      <c r="B44" t="s">
        <v>9</v>
      </c>
      <c r="C44">
        <v>1287</v>
      </c>
      <c r="D44">
        <v>43</v>
      </c>
      <c r="E44">
        <v>20179</v>
      </c>
      <c r="F44">
        <v>53</v>
      </c>
      <c r="G44">
        <v>84</v>
      </c>
      <c r="I44">
        <f t="shared" si="0"/>
        <v>82.565489999999997</v>
      </c>
      <c r="L44">
        <f t="shared" si="1"/>
        <v>2.0578189401000087</v>
      </c>
    </row>
    <row r="45" spans="1:12" x14ac:dyDescent="0.25">
      <c r="A45" t="s">
        <v>88</v>
      </c>
      <c r="B45" t="s">
        <v>14</v>
      </c>
      <c r="C45">
        <v>1225</v>
      </c>
      <c r="D45">
        <v>54</v>
      </c>
      <c r="E45">
        <v>39883</v>
      </c>
      <c r="F45">
        <v>71</v>
      </c>
      <c r="G45">
        <v>76</v>
      </c>
      <c r="I45">
        <f t="shared" si="0"/>
        <v>72.683230000000023</v>
      </c>
      <c r="L45">
        <f t="shared" si="1"/>
        <v>11.000963232899847</v>
      </c>
    </row>
    <row r="46" spans="1:12" x14ac:dyDescent="0.25">
      <c r="A46" t="s">
        <v>89</v>
      </c>
      <c r="B46" t="s">
        <v>9</v>
      </c>
      <c r="C46">
        <v>1234</v>
      </c>
      <c r="D46">
        <v>28.999999999999996</v>
      </c>
      <c r="E46">
        <v>17998</v>
      </c>
      <c r="F46">
        <v>61</v>
      </c>
      <c r="G46">
        <v>78</v>
      </c>
      <c r="I46">
        <f t="shared" si="0"/>
        <v>81.558880000000016</v>
      </c>
      <c r="L46">
        <f t="shared" si="1"/>
        <v>12.665626854400116</v>
      </c>
    </row>
    <row r="47" spans="1:12" x14ac:dyDescent="0.25">
      <c r="A47" t="s">
        <v>90</v>
      </c>
      <c r="B47" t="s">
        <v>9</v>
      </c>
      <c r="C47">
        <v>1250</v>
      </c>
      <c r="D47">
        <v>49</v>
      </c>
      <c r="E47">
        <v>27879</v>
      </c>
      <c r="F47">
        <v>76</v>
      </c>
      <c r="G47">
        <v>86</v>
      </c>
      <c r="I47">
        <f t="shared" si="0"/>
        <v>77.531490000000019</v>
      </c>
      <c r="L47">
        <f t="shared" si="1"/>
        <v>71.715661620099667</v>
      </c>
    </row>
    <row r="48" spans="1:12" x14ac:dyDescent="0.25">
      <c r="A48" t="s">
        <v>91</v>
      </c>
      <c r="B48" t="s">
        <v>9</v>
      </c>
      <c r="C48">
        <v>1290</v>
      </c>
      <c r="D48">
        <v>35</v>
      </c>
      <c r="E48">
        <v>19948</v>
      </c>
      <c r="F48">
        <v>73</v>
      </c>
      <c r="G48">
        <v>91</v>
      </c>
      <c r="I48">
        <f t="shared" si="0"/>
        <v>84.127380000000016</v>
      </c>
      <c r="L48">
        <f t="shared" si="1"/>
        <v>47.232905664399773</v>
      </c>
    </row>
    <row r="49" spans="1:12" x14ac:dyDescent="0.25">
      <c r="A49" t="s">
        <v>93</v>
      </c>
      <c r="B49" t="s">
        <v>9</v>
      </c>
      <c r="C49">
        <v>1336</v>
      </c>
      <c r="D49">
        <v>28.000000000000004</v>
      </c>
      <c r="E49">
        <v>23772</v>
      </c>
      <c r="F49">
        <v>86</v>
      </c>
      <c r="G49">
        <v>93</v>
      </c>
      <c r="I49">
        <f t="shared" si="0"/>
        <v>87.765320000000017</v>
      </c>
      <c r="L49">
        <f t="shared" si="1"/>
        <v>27.401874702399823</v>
      </c>
    </row>
    <row r="50" spans="1:12" x14ac:dyDescent="0.25">
      <c r="A50" t="s">
        <v>95</v>
      </c>
      <c r="B50" t="s">
        <v>14</v>
      </c>
      <c r="C50">
        <v>1350</v>
      </c>
      <c r="D50">
        <v>19</v>
      </c>
      <c r="E50">
        <v>52468</v>
      </c>
      <c r="F50">
        <v>90</v>
      </c>
      <c r="G50">
        <v>93</v>
      </c>
      <c r="I50">
        <f t="shared" si="0"/>
        <v>84.764580000000024</v>
      </c>
      <c r="L50">
        <f t="shared" si="1"/>
        <v>67.822142576399614</v>
      </c>
    </row>
    <row r="51" spans="1:12" x14ac:dyDescent="0.25">
      <c r="F5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0064-6172-4EA5-96F0-8D78A1A9028F}">
  <dimension ref="A1:P51"/>
  <sheetViews>
    <sheetView workbookViewId="0">
      <selection activeCell="P9" sqref="P9"/>
    </sheetView>
  </sheetViews>
  <sheetFormatPr defaultRowHeight="15" x14ac:dyDescent="0.25"/>
  <cols>
    <col min="5" max="5" width="12.85546875" customWidth="1"/>
    <col min="6" max="6" width="14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6</v>
      </c>
      <c r="H1" s="7"/>
      <c r="I1" s="7" t="s">
        <v>124</v>
      </c>
      <c r="O1" s="5" t="s">
        <v>62</v>
      </c>
    </row>
    <row r="2" spans="1:15" x14ac:dyDescent="0.25">
      <c r="A2" t="s">
        <v>8</v>
      </c>
      <c r="B2" t="s">
        <v>9</v>
      </c>
      <c r="C2">
        <v>1315</v>
      </c>
      <c r="D2">
        <v>22</v>
      </c>
      <c r="E2">
        <v>26636</v>
      </c>
      <c r="F2">
        <v>85</v>
      </c>
      <c r="G2">
        <v>93</v>
      </c>
      <c r="I2">
        <f>3.34+0.07*C2-16.35*D2*0.01-0.00019*E2</f>
        <v>86.732160000000022</v>
      </c>
      <c r="L2">
        <f>POWER(G2-I2,2)</f>
        <v>39.28581826559973</v>
      </c>
    </row>
    <row r="3" spans="1:15" x14ac:dyDescent="0.25">
      <c r="A3" t="s">
        <v>10</v>
      </c>
      <c r="B3" t="s">
        <v>9</v>
      </c>
      <c r="C3">
        <v>1220</v>
      </c>
      <c r="D3">
        <v>53</v>
      </c>
      <c r="E3">
        <v>17653</v>
      </c>
      <c r="F3">
        <v>69</v>
      </c>
      <c r="G3">
        <v>80</v>
      </c>
      <c r="I3">
        <f t="shared" ref="I3:I50" si="0">3.34+0.07*C3-16.35*D3*0.01-0.00019*E3</f>
        <v>76.720429999999993</v>
      </c>
      <c r="L3">
        <f t="shared" ref="L3:L50" si="1">POWER(G3-I3,2)</f>
        <v>10.755579384900045</v>
      </c>
      <c r="N3" s="8" t="s">
        <v>128</v>
      </c>
      <c r="O3">
        <f>AVERAGE(L2:L50)</f>
        <v>39.513079195563193</v>
      </c>
    </row>
    <row r="4" spans="1:15" x14ac:dyDescent="0.25">
      <c r="A4" t="s">
        <v>12</v>
      </c>
      <c r="B4" t="s">
        <v>9</v>
      </c>
      <c r="C4">
        <v>1240</v>
      </c>
      <c r="D4">
        <v>36</v>
      </c>
      <c r="E4">
        <v>17554</v>
      </c>
      <c r="F4">
        <v>58</v>
      </c>
      <c r="G4">
        <v>88</v>
      </c>
      <c r="I4">
        <f t="shared" si="0"/>
        <v>80.918740000000014</v>
      </c>
      <c r="L4">
        <f t="shared" si="1"/>
        <v>50.144243187599805</v>
      </c>
    </row>
    <row r="5" spans="1:15" x14ac:dyDescent="0.25">
      <c r="A5" t="s">
        <v>13</v>
      </c>
      <c r="B5" t="s">
        <v>14</v>
      </c>
      <c r="C5">
        <v>1176</v>
      </c>
      <c r="D5">
        <v>37</v>
      </c>
      <c r="E5">
        <v>23665</v>
      </c>
      <c r="F5">
        <v>95</v>
      </c>
      <c r="G5">
        <v>68</v>
      </c>
      <c r="I5">
        <f t="shared" si="0"/>
        <v>75.114150000000009</v>
      </c>
      <c r="L5">
        <f t="shared" si="1"/>
        <v>50.61113022250013</v>
      </c>
    </row>
    <row r="6" spans="1:15" x14ac:dyDescent="0.25">
      <c r="A6" t="s">
        <v>16</v>
      </c>
      <c r="B6" t="s">
        <v>9</v>
      </c>
      <c r="C6">
        <v>1300</v>
      </c>
      <c r="D6">
        <v>24</v>
      </c>
      <c r="E6">
        <v>25703</v>
      </c>
      <c r="F6">
        <v>78</v>
      </c>
      <c r="G6">
        <v>90</v>
      </c>
      <c r="I6">
        <f t="shared" si="0"/>
        <v>85.532430000000005</v>
      </c>
      <c r="L6">
        <f t="shared" si="1"/>
        <v>19.959181704899954</v>
      </c>
    </row>
    <row r="7" spans="1:15" x14ac:dyDescent="0.25">
      <c r="A7" t="s">
        <v>18</v>
      </c>
      <c r="B7" t="s">
        <v>14</v>
      </c>
      <c r="C7">
        <v>1281</v>
      </c>
      <c r="D7">
        <v>24</v>
      </c>
      <c r="E7">
        <v>24201</v>
      </c>
      <c r="F7">
        <v>80</v>
      </c>
      <c r="G7">
        <v>90</v>
      </c>
      <c r="I7">
        <f t="shared" si="0"/>
        <v>84.487809999999996</v>
      </c>
      <c r="L7">
        <f t="shared" si="1"/>
        <v>30.384238596100044</v>
      </c>
    </row>
    <row r="8" spans="1:15" x14ac:dyDescent="0.25">
      <c r="A8" t="s">
        <v>20</v>
      </c>
      <c r="B8" t="s">
        <v>9</v>
      </c>
      <c r="C8">
        <v>1255</v>
      </c>
      <c r="D8">
        <v>56.000000000000007</v>
      </c>
      <c r="E8">
        <v>18847</v>
      </c>
      <c r="F8">
        <v>70</v>
      </c>
      <c r="G8">
        <v>84</v>
      </c>
      <c r="I8">
        <f t="shared" si="0"/>
        <v>78.453070000000011</v>
      </c>
      <c r="L8">
        <f t="shared" si="1"/>
        <v>30.768432424899878</v>
      </c>
    </row>
    <row r="9" spans="1:15" x14ac:dyDescent="0.25">
      <c r="A9" t="s">
        <v>22</v>
      </c>
      <c r="B9" t="s">
        <v>14</v>
      </c>
      <c r="C9">
        <v>1400</v>
      </c>
      <c r="D9">
        <v>31</v>
      </c>
      <c r="E9">
        <v>102262</v>
      </c>
      <c r="F9">
        <v>98</v>
      </c>
      <c r="G9">
        <v>75</v>
      </c>
      <c r="I9">
        <f t="shared" si="0"/>
        <v>76.841720000000009</v>
      </c>
      <c r="L9">
        <f t="shared" si="1"/>
        <v>3.3919325584000344</v>
      </c>
    </row>
    <row r="10" spans="1:15" x14ac:dyDescent="0.25">
      <c r="A10" t="s">
        <v>24</v>
      </c>
      <c r="B10" t="s">
        <v>9</v>
      </c>
      <c r="C10">
        <v>1300</v>
      </c>
      <c r="D10">
        <v>40</v>
      </c>
      <c r="E10">
        <v>15904</v>
      </c>
      <c r="F10">
        <v>75</v>
      </c>
      <c r="G10">
        <v>80</v>
      </c>
      <c r="I10">
        <f t="shared" si="0"/>
        <v>84.778240000000011</v>
      </c>
      <c r="L10">
        <f t="shared" si="1"/>
        <v>22.831577497600104</v>
      </c>
    </row>
    <row r="11" spans="1:15" x14ac:dyDescent="0.25">
      <c r="A11" t="s">
        <v>26</v>
      </c>
      <c r="B11" t="s">
        <v>14</v>
      </c>
      <c r="C11">
        <v>1225</v>
      </c>
      <c r="D11">
        <v>64</v>
      </c>
      <c r="E11">
        <v>33607</v>
      </c>
      <c r="F11">
        <v>52</v>
      </c>
      <c r="G11">
        <v>77</v>
      </c>
      <c r="I11">
        <f t="shared" si="0"/>
        <v>72.240670000000023</v>
      </c>
      <c r="L11">
        <f t="shared" si="1"/>
        <v>22.651222048899783</v>
      </c>
    </row>
    <row r="12" spans="1:15" x14ac:dyDescent="0.25">
      <c r="A12" t="s">
        <v>27</v>
      </c>
      <c r="B12" t="s">
        <v>9</v>
      </c>
      <c r="C12">
        <v>1260</v>
      </c>
      <c r="D12">
        <v>36</v>
      </c>
      <c r="E12">
        <v>20377</v>
      </c>
      <c r="F12">
        <v>68</v>
      </c>
      <c r="G12">
        <v>74</v>
      </c>
      <c r="I12">
        <f t="shared" si="0"/>
        <v>81.782370000000014</v>
      </c>
      <c r="L12">
        <f t="shared" si="1"/>
        <v>60.565282816900222</v>
      </c>
    </row>
    <row r="13" spans="1:15" x14ac:dyDescent="0.25">
      <c r="A13" t="s">
        <v>29</v>
      </c>
      <c r="B13" t="s">
        <v>9</v>
      </c>
      <c r="C13">
        <v>1200</v>
      </c>
      <c r="D13">
        <v>46</v>
      </c>
      <c r="E13">
        <v>18872</v>
      </c>
      <c r="F13">
        <v>52</v>
      </c>
      <c r="G13">
        <v>84</v>
      </c>
      <c r="I13">
        <f t="shared" si="0"/>
        <v>76.23332000000002</v>
      </c>
      <c r="L13">
        <f t="shared" si="1"/>
        <v>60.321318222399682</v>
      </c>
    </row>
    <row r="14" spans="1:15" x14ac:dyDescent="0.25">
      <c r="A14" t="s">
        <v>35</v>
      </c>
      <c r="B14" t="s">
        <v>9</v>
      </c>
      <c r="C14">
        <v>1258</v>
      </c>
      <c r="D14">
        <v>38</v>
      </c>
      <c r="E14">
        <v>17520</v>
      </c>
      <c r="F14">
        <v>61</v>
      </c>
      <c r="G14">
        <v>85</v>
      </c>
      <c r="I14">
        <f t="shared" si="0"/>
        <v>81.858200000000011</v>
      </c>
      <c r="L14">
        <f t="shared" si="1"/>
        <v>9.8709072399999318</v>
      </c>
      <c r="M14" s="3"/>
    </row>
    <row r="15" spans="1:15" x14ac:dyDescent="0.25">
      <c r="A15" t="s">
        <v>38</v>
      </c>
      <c r="B15" t="s">
        <v>14</v>
      </c>
      <c r="C15">
        <v>1268</v>
      </c>
      <c r="D15">
        <v>28.999999999999996</v>
      </c>
      <c r="E15">
        <v>45879</v>
      </c>
      <c r="F15">
        <v>78</v>
      </c>
      <c r="G15">
        <v>90</v>
      </c>
      <c r="I15">
        <f t="shared" si="0"/>
        <v>78.641490000000005</v>
      </c>
      <c r="L15">
        <f t="shared" si="1"/>
        <v>129.01574942009989</v>
      </c>
    </row>
    <row r="16" spans="1:15" x14ac:dyDescent="0.25">
      <c r="A16" t="s">
        <v>40</v>
      </c>
      <c r="B16" t="s">
        <v>14</v>
      </c>
      <c r="C16">
        <v>1280</v>
      </c>
      <c r="D16">
        <v>30</v>
      </c>
      <c r="E16">
        <v>37137</v>
      </c>
      <c r="F16">
        <v>85</v>
      </c>
      <c r="G16">
        <v>83</v>
      </c>
      <c r="I16">
        <f t="shared" si="0"/>
        <v>80.978970000000004</v>
      </c>
      <c r="L16">
        <f t="shared" si="1"/>
        <v>4.0845622608999843</v>
      </c>
    </row>
    <row r="17" spans="1:16" x14ac:dyDescent="0.25">
      <c r="A17" t="s">
        <v>42</v>
      </c>
      <c r="B17" t="s">
        <v>9</v>
      </c>
      <c r="C17">
        <v>1230</v>
      </c>
      <c r="D17">
        <v>36</v>
      </c>
      <c r="E17">
        <v>17721</v>
      </c>
      <c r="F17">
        <v>77</v>
      </c>
      <c r="G17">
        <v>89</v>
      </c>
      <c r="I17">
        <f t="shared" si="0"/>
        <v>80.187010000000015</v>
      </c>
      <c r="L17">
        <f t="shared" si="1"/>
        <v>77.668792740099732</v>
      </c>
    </row>
    <row r="18" spans="1:16" x14ac:dyDescent="0.25">
      <c r="A18" t="s">
        <v>43</v>
      </c>
      <c r="B18" t="s">
        <v>14</v>
      </c>
      <c r="C18">
        <v>1310</v>
      </c>
      <c r="D18">
        <v>25</v>
      </c>
      <c r="E18">
        <v>39504</v>
      </c>
      <c r="F18">
        <v>91</v>
      </c>
      <c r="G18">
        <v>91</v>
      </c>
      <c r="I18">
        <f t="shared" si="0"/>
        <v>83.446740000000005</v>
      </c>
      <c r="L18">
        <f t="shared" si="1"/>
        <v>57.051736627599915</v>
      </c>
    </row>
    <row r="19" spans="1:16" x14ac:dyDescent="0.25">
      <c r="A19" t="s">
        <v>51</v>
      </c>
      <c r="B19" t="s">
        <v>14</v>
      </c>
      <c r="C19">
        <v>1278</v>
      </c>
      <c r="D19">
        <v>24</v>
      </c>
      <c r="E19">
        <v>23115</v>
      </c>
      <c r="F19">
        <v>79</v>
      </c>
      <c r="G19">
        <v>89</v>
      </c>
      <c r="I19">
        <f t="shared" si="0"/>
        <v>84.48415</v>
      </c>
      <c r="L19">
        <f t="shared" si="1"/>
        <v>20.392901222500004</v>
      </c>
    </row>
    <row r="20" spans="1:16" x14ac:dyDescent="0.25">
      <c r="A20" t="s">
        <v>53</v>
      </c>
      <c r="B20" t="s">
        <v>9</v>
      </c>
      <c r="C20">
        <v>1244</v>
      </c>
      <c r="D20">
        <v>67</v>
      </c>
      <c r="E20">
        <v>22301</v>
      </c>
      <c r="F20">
        <v>65</v>
      </c>
      <c r="G20">
        <v>73</v>
      </c>
      <c r="I20">
        <f t="shared" si="0"/>
        <v>75.228310000000022</v>
      </c>
      <c r="L20">
        <f t="shared" si="1"/>
        <v>4.9653654561000966</v>
      </c>
    </row>
    <row r="21" spans="1:16" x14ac:dyDescent="0.25">
      <c r="A21" t="s">
        <v>55</v>
      </c>
      <c r="B21" t="s">
        <v>9</v>
      </c>
      <c r="C21">
        <v>1215</v>
      </c>
      <c r="D21">
        <v>38</v>
      </c>
      <c r="E21">
        <v>20722</v>
      </c>
      <c r="F21">
        <v>51</v>
      </c>
      <c r="G21">
        <v>85</v>
      </c>
      <c r="I21">
        <f t="shared" si="0"/>
        <v>78.239820000000023</v>
      </c>
      <c r="L21">
        <f t="shared" si="1"/>
        <v>45.700033632399688</v>
      </c>
    </row>
    <row r="22" spans="1:16" x14ac:dyDescent="0.25">
      <c r="A22" t="s">
        <v>57</v>
      </c>
      <c r="B22" t="s">
        <v>14</v>
      </c>
      <c r="C22">
        <v>1370</v>
      </c>
      <c r="D22">
        <v>18</v>
      </c>
      <c r="E22">
        <v>46918</v>
      </c>
      <c r="F22">
        <v>90</v>
      </c>
      <c r="G22">
        <v>90</v>
      </c>
      <c r="I22">
        <f t="shared" si="0"/>
        <v>87.382580000000019</v>
      </c>
      <c r="J22" s="3"/>
      <c r="L22">
        <f t="shared" si="1"/>
        <v>6.8508874563999029</v>
      </c>
      <c r="N22" s="4"/>
      <c r="P22" s="4"/>
    </row>
    <row r="23" spans="1:16" x14ac:dyDescent="0.25">
      <c r="A23" t="s">
        <v>60</v>
      </c>
      <c r="B23" t="s">
        <v>9</v>
      </c>
      <c r="C23">
        <v>1285</v>
      </c>
      <c r="D23">
        <v>35</v>
      </c>
      <c r="E23">
        <v>19418</v>
      </c>
      <c r="F23">
        <v>71</v>
      </c>
      <c r="G23">
        <v>87</v>
      </c>
      <c r="I23">
        <f t="shared" si="0"/>
        <v>83.878080000000011</v>
      </c>
      <c r="L23">
        <f t="shared" si="1"/>
        <v>9.7463844863999292</v>
      </c>
    </row>
    <row r="24" spans="1:16" x14ac:dyDescent="0.25">
      <c r="A24" t="s">
        <v>61</v>
      </c>
      <c r="B24" t="s">
        <v>14</v>
      </c>
      <c r="C24">
        <v>1290</v>
      </c>
      <c r="D24">
        <v>48</v>
      </c>
      <c r="E24">
        <v>45460</v>
      </c>
      <c r="F24">
        <v>69</v>
      </c>
      <c r="G24">
        <v>86</v>
      </c>
      <c r="I24">
        <f t="shared" si="0"/>
        <v>77.154600000000016</v>
      </c>
      <c r="L24">
        <f t="shared" si="1"/>
        <v>78.241101159999715</v>
      </c>
    </row>
    <row r="25" spans="1:16" x14ac:dyDescent="0.25">
      <c r="A25" t="s">
        <v>63</v>
      </c>
      <c r="B25" t="s">
        <v>9</v>
      </c>
      <c r="C25">
        <v>1255</v>
      </c>
      <c r="D25">
        <v>25</v>
      </c>
      <c r="E25">
        <v>24718</v>
      </c>
      <c r="F25">
        <v>65</v>
      </c>
      <c r="G25">
        <v>92</v>
      </c>
      <c r="I25">
        <f t="shared" si="0"/>
        <v>82.406080000000003</v>
      </c>
      <c r="L25">
        <f t="shared" si="1"/>
        <v>92.04330096639994</v>
      </c>
    </row>
    <row r="26" spans="1:16" x14ac:dyDescent="0.25">
      <c r="A26" t="s">
        <v>64</v>
      </c>
      <c r="B26" t="s">
        <v>14</v>
      </c>
      <c r="C26">
        <v>1357</v>
      </c>
      <c r="D26">
        <v>30</v>
      </c>
      <c r="E26">
        <v>56766</v>
      </c>
      <c r="F26">
        <v>95</v>
      </c>
      <c r="G26">
        <v>86</v>
      </c>
      <c r="I26">
        <f t="shared" si="0"/>
        <v>82.639460000000014</v>
      </c>
      <c r="L26">
        <f t="shared" si="1"/>
        <v>11.293229091599907</v>
      </c>
    </row>
    <row r="27" spans="1:16" x14ac:dyDescent="0.25">
      <c r="A27" t="s">
        <v>65</v>
      </c>
      <c r="B27" t="s">
        <v>9</v>
      </c>
      <c r="C27">
        <v>1200</v>
      </c>
      <c r="D27">
        <v>61</v>
      </c>
      <c r="E27">
        <v>23358</v>
      </c>
      <c r="F27">
        <v>47</v>
      </c>
      <c r="G27">
        <v>83</v>
      </c>
      <c r="I27">
        <f t="shared" si="0"/>
        <v>72.928480000000022</v>
      </c>
      <c r="L27">
        <f t="shared" si="1"/>
        <v>101.43551511039956</v>
      </c>
    </row>
    <row r="28" spans="1:16" x14ac:dyDescent="0.25">
      <c r="A28" t="s">
        <v>66</v>
      </c>
      <c r="B28" t="s">
        <v>14</v>
      </c>
      <c r="C28">
        <v>1230</v>
      </c>
      <c r="D28">
        <v>47</v>
      </c>
      <c r="E28">
        <v>28851</v>
      </c>
      <c r="F28">
        <v>77</v>
      </c>
      <c r="G28">
        <v>82</v>
      </c>
      <c r="I28">
        <f t="shared" si="0"/>
        <v>76.273810000000012</v>
      </c>
      <c r="L28">
        <f t="shared" si="1"/>
        <v>32.789251916099865</v>
      </c>
    </row>
    <row r="29" spans="1:16" x14ac:dyDescent="0.25">
      <c r="A29" t="s">
        <v>67</v>
      </c>
      <c r="B29" t="s">
        <v>9</v>
      </c>
      <c r="C29">
        <v>1247</v>
      </c>
      <c r="D29">
        <v>54</v>
      </c>
      <c r="E29">
        <v>23591</v>
      </c>
      <c r="F29">
        <v>64</v>
      </c>
      <c r="G29">
        <v>77</v>
      </c>
      <c r="I29">
        <f t="shared" si="0"/>
        <v>77.31871000000001</v>
      </c>
      <c r="L29">
        <f t="shared" si="1"/>
        <v>0.1015760641000064</v>
      </c>
    </row>
    <row r="30" spans="1:16" x14ac:dyDescent="0.25">
      <c r="A30" t="s">
        <v>69</v>
      </c>
      <c r="B30" t="s">
        <v>9</v>
      </c>
      <c r="C30">
        <v>1170</v>
      </c>
      <c r="D30">
        <v>49</v>
      </c>
      <c r="E30">
        <v>20192</v>
      </c>
      <c r="F30">
        <v>54</v>
      </c>
      <c r="G30">
        <v>72</v>
      </c>
      <c r="I30">
        <f t="shared" si="0"/>
        <v>73.392020000000016</v>
      </c>
      <c r="L30">
        <f t="shared" si="1"/>
        <v>1.9377196804000458</v>
      </c>
    </row>
    <row r="31" spans="1:16" x14ac:dyDescent="0.25">
      <c r="A31" t="s">
        <v>70</v>
      </c>
      <c r="B31" t="s">
        <v>9</v>
      </c>
      <c r="C31">
        <v>1320</v>
      </c>
      <c r="D31">
        <v>33</v>
      </c>
      <c r="E31">
        <v>26668</v>
      </c>
      <c r="F31">
        <v>79</v>
      </c>
      <c r="G31">
        <v>80</v>
      </c>
      <c r="I31">
        <f t="shared" si="0"/>
        <v>85.277580000000015</v>
      </c>
      <c r="L31">
        <f t="shared" si="1"/>
        <v>27.852850656400154</v>
      </c>
    </row>
    <row r="32" spans="1:16" x14ac:dyDescent="0.25">
      <c r="A32" t="s">
        <v>71</v>
      </c>
      <c r="B32" t="s">
        <v>14</v>
      </c>
      <c r="C32">
        <v>1340</v>
      </c>
      <c r="D32">
        <v>17</v>
      </c>
      <c r="E32">
        <v>48123</v>
      </c>
      <c r="F32">
        <v>89</v>
      </c>
      <c r="G32">
        <v>93</v>
      </c>
      <c r="I32">
        <f t="shared" si="0"/>
        <v>85.217130000000012</v>
      </c>
      <c r="L32">
        <f t="shared" si="1"/>
        <v>60.573065436899817</v>
      </c>
    </row>
    <row r="33" spans="1:12" x14ac:dyDescent="0.25">
      <c r="A33" t="s">
        <v>75</v>
      </c>
      <c r="B33" t="s">
        <v>14</v>
      </c>
      <c r="C33">
        <v>1327</v>
      </c>
      <c r="D33">
        <v>24</v>
      </c>
      <c r="E33">
        <v>26730</v>
      </c>
      <c r="F33">
        <v>85</v>
      </c>
      <c r="G33">
        <v>88</v>
      </c>
      <c r="I33">
        <f>3.34+0.07*C33-16.35*D33*0.01-0.00019*E33</f>
        <v>87.227300000000014</v>
      </c>
      <c r="L33">
        <f t="shared" si="1"/>
        <v>0.59706528999997865</v>
      </c>
    </row>
    <row r="34" spans="1:12" x14ac:dyDescent="0.25">
      <c r="A34" t="s">
        <v>76</v>
      </c>
      <c r="B34" t="s">
        <v>9</v>
      </c>
      <c r="C34">
        <v>1195</v>
      </c>
      <c r="D34">
        <v>56.999999999999993</v>
      </c>
      <c r="E34">
        <v>25271</v>
      </c>
      <c r="F34">
        <v>65</v>
      </c>
      <c r="G34">
        <v>87</v>
      </c>
      <c r="I34">
        <f t="shared" si="0"/>
        <v>72.869010000000003</v>
      </c>
      <c r="L34">
        <f t="shared" si="1"/>
        <v>199.68487838009992</v>
      </c>
    </row>
    <row r="35" spans="1:12" x14ac:dyDescent="0.25">
      <c r="A35" t="s">
        <v>77</v>
      </c>
      <c r="B35" t="s">
        <v>14</v>
      </c>
      <c r="C35">
        <v>1370</v>
      </c>
      <c r="D35">
        <v>18</v>
      </c>
      <c r="E35">
        <v>61921</v>
      </c>
      <c r="F35">
        <v>92</v>
      </c>
      <c r="G35">
        <v>88</v>
      </c>
      <c r="I35">
        <f t="shared" si="0"/>
        <v>84.532010000000014</v>
      </c>
      <c r="L35">
        <f>POWER(G35-I35,2)</f>
        <v>12.026954640099904</v>
      </c>
    </row>
    <row r="36" spans="1:12" x14ac:dyDescent="0.25">
      <c r="A36" t="s">
        <v>78</v>
      </c>
      <c r="B36" t="s">
        <v>9</v>
      </c>
      <c r="C36">
        <v>1310</v>
      </c>
      <c r="D36">
        <v>24</v>
      </c>
      <c r="E36">
        <v>27487</v>
      </c>
      <c r="F36">
        <v>78</v>
      </c>
      <c r="G36">
        <v>88</v>
      </c>
      <c r="I36">
        <f t="shared" si="0"/>
        <v>85.893469999999994</v>
      </c>
      <c r="L36">
        <f t="shared" si="1"/>
        <v>4.4374686409000272</v>
      </c>
    </row>
    <row r="37" spans="1:12" x14ac:dyDescent="0.25">
      <c r="A37" t="s">
        <v>79</v>
      </c>
      <c r="B37" t="s">
        <v>14</v>
      </c>
      <c r="C37">
        <v>1195</v>
      </c>
      <c r="D37">
        <v>60</v>
      </c>
      <c r="E37">
        <v>21853</v>
      </c>
      <c r="F37">
        <v>71</v>
      </c>
      <c r="G37">
        <v>77</v>
      </c>
      <c r="I37">
        <f t="shared" si="0"/>
        <v>73.027930000000012</v>
      </c>
      <c r="L37">
        <f t="shared" si="1"/>
        <v>15.777340084899905</v>
      </c>
    </row>
    <row r="38" spans="1:12" x14ac:dyDescent="0.25">
      <c r="A38" t="s">
        <v>80</v>
      </c>
      <c r="B38" t="s">
        <v>14</v>
      </c>
      <c r="C38">
        <v>1300</v>
      </c>
      <c r="D38">
        <v>45</v>
      </c>
      <c r="E38">
        <v>38937</v>
      </c>
      <c r="F38">
        <v>74</v>
      </c>
      <c r="G38">
        <v>73</v>
      </c>
      <c r="I38">
        <f t="shared" si="0"/>
        <v>79.58447000000001</v>
      </c>
      <c r="L38">
        <f t="shared" si="1"/>
        <v>43.355245180900134</v>
      </c>
    </row>
    <row r="39" spans="1:12" x14ac:dyDescent="0.25">
      <c r="A39" t="s">
        <v>82</v>
      </c>
      <c r="B39" t="s">
        <v>14</v>
      </c>
      <c r="C39">
        <v>1155</v>
      </c>
      <c r="D39">
        <v>56.000000000000007</v>
      </c>
      <c r="E39">
        <v>38597</v>
      </c>
      <c r="F39">
        <v>52</v>
      </c>
      <c r="G39">
        <v>73</v>
      </c>
      <c r="I39">
        <f t="shared" si="0"/>
        <v>67.700569999999999</v>
      </c>
      <c r="L39">
        <f t="shared" si="1"/>
        <v>28.08395832490001</v>
      </c>
    </row>
    <row r="40" spans="1:12" x14ac:dyDescent="0.25">
      <c r="A40" t="s">
        <v>83</v>
      </c>
      <c r="B40" t="s">
        <v>14</v>
      </c>
      <c r="C40">
        <v>1280</v>
      </c>
      <c r="D40">
        <v>41</v>
      </c>
      <c r="E40">
        <v>30882</v>
      </c>
      <c r="F40">
        <v>87</v>
      </c>
      <c r="G40">
        <v>86</v>
      </c>
      <c r="I40">
        <f t="shared" si="0"/>
        <v>80.368920000000003</v>
      </c>
      <c r="L40">
        <f t="shared" si="1"/>
        <v>31.709061966399968</v>
      </c>
    </row>
    <row r="41" spans="1:12" x14ac:dyDescent="0.25">
      <c r="A41" t="s">
        <v>84</v>
      </c>
      <c r="B41" t="s">
        <v>14</v>
      </c>
      <c r="C41">
        <v>1218</v>
      </c>
      <c r="D41">
        <v>37</v>
      </c>
      <c r="E41">
        <v>19365</v>
      </c>
      <c r="F41">
        <v>77</v>
      </c>
      <c r="G41">
        <v>88</v>
      </c>
      <c r="I41">
        <f t="shared" si="0"/>
        <v>78.871150000000014</v>
      </c>
      <c r="L41">
        <f t="shared" si="1"/>
        <v>83.335902322499734</v>
      </c>
    </row>
    <row r="42" spans="1:12" x14ac:dyDescent="0.25">
      <c r="A42" t="s">
        <v>85</v>
      </c>
      <c r="B42" t="s">
        <v>14</v>
      </c>
      <c r="C42">
        <v>1142</v>
      </c>
      <c r="D42">
        <v>43</v>
      </c>
      <c r="E42">
        <v>26859</v>
      </c>
      <c r="F42">
        <v>96</v>
      </c>
      <c r="G42">
        <v>61</v>
      </c>
      <c r="I42">
        <f t="shared" si="0"/>
        <v>71.146290000000008</v>
      </c>
      <c r="L42">
        <f t="shared" si="1"/>
        <v>102.94720076410016</v>
      </c>
    </row>
    <row r="43" spans="1:12" x14ac:dyDescent="0.25">
      <c r="A43" t="s">
        <v>86</v>
      </c>
      <c r="B43" t="s">
        <v>14</v>
      </c>
      <c r="C43">
        <v>1109</v>
      </c>
      <c r="D43">
        <v>32</v>
      </c>
      <c r="E43">
        <v>19684</v>
      </c>
      <c r="F43">
        <v>82</v>
      </c>
      <c r="G43">
        <v>73</v>
      </c>
      <c r="I43">
        <f t="shared" si="0"/>
        <v>71.998040000000017</v>
      </c>
      <c r="L43">
        <f t="shared" si="1"/>
        <v>1.0039238415999652</v>
      </c>
    </row>
    <row r="44" spans="1:12" x14ac:dyDescent="0.25">
      <c r="A44" t="s">
        <v>87</v>
      </c>
      <c r="B44" t="s">
        <v>9</v>
      </c>
      <c r="C44">
        <v>1287</v>
      </c>
      <c r="D44">
        <v>43</v>
      </c>
      <c r="E44">
        <v>20179</v>
      </c>
      <c r="F44">
        <v>53</v>
      </c>
      <c r="G44">
        <v>84</v>
      </c>
      <c r="I44">
        <f t="shared" si="0"/>
        <v>82.565489999999997</v>
      </c>
      <c r="L44">
        <f t="shared" si="1"/>
        <v>2.0578189401000087</v>
      </c>
    </row>
    <row r="45" spans="1:12" x14ac:dyDescent="0.25">
      <c r="A45" t="s">
        <v>88</v>
      </c>
      <c r="B45" t="s">
        <v>14</v>
      </c>
      <c r="C45">
        <v>1225</v>
      </c>
      <c r="D45">
        <v>54</v>
      </c>
      <c r="E45">
        <v>39883</v>
      </c>
      <c r="F45">
        <v>71</v>
      </c>
      <c r="G45">
        <v>76</v>
      </c>
      <c r="I45">
        <f t="shared" si="0"/>
        <v>72.683230000000023</v>
      </c>
      <c r="L45">
        <f t="shared" si="1"/>
        <v>11.000963232899847</v>
      </c>
    </row>
    <row r="46" spans="1:12" x14ac:dyDescent="0.25">
      <c r="A46" t="s">
        <v>89</v>
      </c>
      <c r="B46" t="s">
        <v>9</v>
      </c>
      <c r="C46">
        <v>1234</v>
      </c>
      <c r="D46">
        <v>28.999999999999996</v>
      </c>
      <c r="E46">
        <v>17998</v>
      </c>
      <c r="F46">
        <v>61</v>
      </c>
      <c r="G46">
        <v>78</v>
      </c>
      <c r="I46">
        <f t="shared" si="0"/>
        <v>81.558880000000016</v>
      </c>
      <c r="L46">
        <f t="shared" si="1"/>
        <v>12.665626854400116</v>
      </c>
    </row>
    <row r="47" spans="1:12" x14ac:dyDescent="0.25">
      <c r="A47" t="s">
        <v>90</v>
      </c>
      <c r="B47" t="s">
        <v>9</v>
      </c>
      <c r="C47">
        <v>1250</v>
      </c>
      <c r="D47">
        <v>49</v>
      </c>
      <c r="E47">
        <v>27879</v>
      </c>
      <c r="F47">
        <v>76</v>
      </c>
      <c r="G47">
        <v>86</v>
      </c>
      <c r="I47">
        <f t="shared" si="0"/>
        <v>77.531490000000019</v>
      </c>
      <c r="L47">
        <f t="shared" si="1"/>
        <v>71.715661620099667</v>
      </c>
    </row>
    <row r="48" spans="1:12" x14ac:dyDescent="0.25">
      <c r="A48" t="s">
        <v>91</v>
      </c>
      <c r="B48" t="s">
        <v>9</v>
      </c>
      <c r="C48">
        <v>1290</v>
      </c>
      <c r="D48">
        <v>35</v>
      </c>
      <c r="E48">
        <v>19948</v>
      </c>
      <c r="F48">
        <v>73</v>
      </c>
      <c r="G48">
        <v>91</v>
      </c>
      <c r="I48">
        <f t="shared" si="0"/>
        <v>84.127380000000016</v>
      </c>
      <c r="L48">
        <f t="shared" si="1"/>
        <v>47.232905664399773</v>
      </c>
    </row>
    <row r="49" spans="1:12" x14ac:dyDescent="0.25">
      <c r="A49" t="s">
        <v>93</v>
      </c>
      <c r="B49" t="s">
        <v>9</v>
      </c>
      <c r="C49">
        <v>1336</v>
      </c>
      <c r="D49">
        <v>28.000000000000004</v>
      </c>
      <c r="E49">
        <v>23772</v>
      </c>
      <c r="F49">
        <v>86</v>
      </c>
      <c r="G49">
        <v>93</v>
      </c>
      <c r="I49">
        <f t="shared" si="0"/>
        <v>87.765320000000017</v>
      </c>
      <c r="L49">
        <f t="shared" si="1"/>
        <v>27.401874702399823</v>
      </c>
    </row>
    <row r="50" spans="1:12" x14ac:dyDescent="0.25">
      <c r="A50" t="s">
        <v>95</v>
      </c>
      <c r="B50" t="s">
        <v>14</v>
      </c>
      <c r="C50">
        <v>1350</v>
      </c>
      <c r="D50">
        <v>19</v>
      </c>
      <c r="E50">
        <v>52468</v>
      </c>
      <c r="F50">
        <v>90</v>
      </c>
      <c r="G50">
        <v>93</v>
      </c>
      <c r="I50">
        <f t="shared" si="0"/>
        <v>84.764580000000024</v>
      </c>
      <c r="L50">
        <f t="shared" si="1"/>
        <v>67.822142576399614</v>
      </c>
    </row>
    <row r="51" spans="1:12" x14ac:dyDescent="0.25">
      <c r="F51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81"/>
  <sheetViews>
    <sheetView workbookViewId="0">
      <selection activeCell="I31" sqref="I3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5" x14ac:dyDescent="0.25">
      <c r="A2" t="s">
        <v>8</v>
      </c>
      <c r="B2" t="s">
        <v>9</v>
      </c>
      <c r="C2">
        <v>1315</v>
      </c>
      <c r="D2" s="1">
        <v>0.22</v>
      </c>
      <c r="E2" s="2">
        <v>26636</v>
      </c>
      <c r="F2">
        <v>85</v>
      </c>
      <c r="G2">
        <v>93</v>
      </c>
    </row>
    <row r="3" spans="1:15" x14ac:dyDescent="0.25">
      <c r="A3" t="s">
        <v>10</v>
      </c>
      <c r="B3" t="s">
        <v>9</v>
      </c>
      <c r="C3">
        <v>1220</v>
      </c>
      <c r="D3" s="1">
        <v>0.53</v>
      </c>
      <c r="E3" s="2">
        <v>17653</v>
      </c>
      <c r="F3">
        <v>69</v>
      </c>
      <c r="G3">
        <v>80</v>
      </c>
      <c r="J3" t="s">
        <v>11</v>
      </c>
    </row>
    <row r="4" spans="1:15" x14ac:dyDescent="0.25">
      <c r="A4" t="s">
        <v>12</v>
      </c>
      <c r="B4" t="s">
        <v>9</v>
      </c>
      <c r="C4">
        <v>1240</v>
      </c>
      <c r="D4" s="1">
        <v>0.36</v>
      </c>
      <c r="E4" s="2">
        <v>17554</v>
      </c>
      <c r="F4">
        <v>58</v>
      </c>
      <c r="G4">
        <v>88</v>
      </c>
    </row>
    <row r="5" spans="1:15" x14ac:dyDescent="0.25">
      <c r="A5" t="s">
        <v>13</v>
      </c>
      <c r="B5" t="s">
        <v>14</v>
      </c>
      <c r="C5">
        <v>1176</v>
      </c>
      <c r="D5" s="1">
        <v>0.37</v>
      </c>
      <c r="E5" s="2">
        <v>23665</v>
      </c>
      <c r="F5">
        <v>95</v>
      </c>
      <c r="G5">
        <v>68</v>
      </c>
      <c r="J5" t="s">
        <v>15</v>
      </c>
    </row>
    <row r="6" spans="1:15" x14ac:dyDescent="0.25">
      <c r="A6" t="s">
        <v>16</v>
      </c>
      <c r="B6" t="s">
        <v>9</v>
      </c>
      <c r="C6">
        <v>1300</v>
      </c>
      <c r="D6" s="1">
        <v>0.24</v>
      </c>
      <c r="E6" s="2">
        <v>25703</v>
      </c>
      <c r="F6">
        <v>78</v>
      </c>
      <c r="G6">
        <v>90</v>
      </c>
      <c r="J6" t="s">
        <v>17</v>
      </c>
      <c r="K6">
        <v>0.69992802600000004</v>
      </c>
    </row>
    <row r="7" spans="1:15" x14ac:dyDescent="0.25">
      <c r="A7" t="s">
        <v>18</v>
      </c>
      <c r="B7" t="s">
        <v>14</v>
      </c>
      <c r="C7">
        <v>1281</v>
      </c>
      <c r="D7" s="1">
        <v>0.24</v>
      </c>
      <c r="E7" s="2">
        <v>24201</v>
      </c>
      <c r="F7">
        <v>80</v>
      </c>
      <c r="G7">
        <v>90</v>
      </c>
      <c r="J7" t="s">
        <v>19</v>
      </c>
      <c r="K7">
        <v>0.48989924200000001</v>
      </c>
    </row>
    <row r="8" spans="1:15" x14ac:dyDescent="0.25">
      <c r="A8" t="s">
        <v>20</v>
      </c>
      <c r="B8" t="s">
        <v>9</v>
      </c>
      <c r="C8">
        <v>1255</v>
      </c>
      <c r="D8" s="1">
        <v>0.56000000000000005</v>
      </c>
      <c r="E8" s="2">
        <v>18847</v>
      </c>
      <c r="F8">
        <v>70</v>
      </c>
      <c r="G8">
        <v>84</v>
      </c>
      <c r="J8" t="s">
        <v>21</v>
      </c>
      <c r="K8">
        <v>0.45589252499999999</v>
      </c>
    </row>
    <row r="9" spans="1:15" x14ac:dyDescent="0.25">
      <c r="A9" t="s">
        <v>22</v>
      </c>
      <c r="B9" t="s">
        <v>14</v>
      </c>
      <c r="C9">
        <v>1400</v>
      </c>
      <c r="D9" s="1">
        <v>0.31</v>
      </c>
      <c r="E9" s="2">
        <v>102262</v>
      </c>
      <c r="F9">
        <v>98</v>
      </c>
      <c r="G9">
        <v>75</v>
      </c>
      <c r="J9" t="s">
        <v>23</v>
      </c>
      <c r="K9">
        <v>5.4942991640000001</v>
      </c>
    </row>
    <row r="10" spans="1:15" x14ac:dyDescent="0.25">
      <c r="A10" t="s">
        <v>24</v>
      </c>
      <c r="B10" t="s">
        <v>9</v>
      </c>
      <c r="C10">
        <v>1300</v>
      </c>
      <c r="D10" s="1">
        <v>0.4</v>
      </c>
      <c r="E10" s="2">
        <v>15904</v>
      </c>
      <c r="F10">
        <v>75</v>
      </c>
      <c r="G10">
        <v>80</v>
      </c>
      <c r="J10" t="s">
        <v>25</v>
      </c>
      <c r="K10">
        <v>49</v>
      </c>
    </row>
    <row r="11" spans="1:15" x14ac:dyDescent="0.25">
      <c r="A11" t="s">
        <v>26</v>
      </c>
      <c r="B11" t="s">
        <v>14</v>
      </c>
      <c r="C11">
        <v>1225</v>
      </c>
      <c r="D11" s="1">
        <v>0.64</v>
      </c>
      <c r="E11" s="2">
        <v>33607</v>
      </c>
      <c r="F11">
        <v>52</v>
      </c>
      <c r="G11">
        <v>77</v>
      </c>
    </row>
    <row r="12" spans="1:15" x14ac:dyDescent="0.25">
      <c r="A12" t="s">
        <v>27</v>
      </c>
      <c r="B12" t="s">
        <v>9</v>
      </c>
      <c r="C12">
        <v>1260</v>
      </c>
      <c r="D12" s="1">
        <v>0.36</v>
      </c>
      <c r="E12" s="2">
        <v>20377</v>
      </c>
      <c r="F12">
        <v>68</v>
      </c>
      <c r="G12">
        <v>74</v>
      </c>
      <c r="J12" t="s">
        <v>28</v>
      </c>
    </row>
    <row r="13" spans="1:15" x14ac:dyDescent="0.25">
      <c r="A13" t="s">
        <v>29</v>
      </c>
      <c r="B13" t="s">
        <v>9</v>
      </c>
      <c r="C13">
        <v>1200</v>
      </c>
      <c r="D13" s="1">
        <v>0.46</v>
      </c>
      <c r="E13" s="2">
        <v>18872</v>
      </c>
      <c r="F13">
        <v>52</v>
      </c>
      <c r="G13">
        <v>84</v>
      </c>
      <c r="K13" t="s">
        <v>30</v>
      </c>
      <c r="L13" t="s">
        <v>31</v>
      </c>
      <c r="M13" t="s">
        <v>32</v>
      </c>
      <c r="N13" t="s">
        <v>33</v>
      </c>
      <c r="O13" t="s">
        <v>34</v>
      </c>
    </row>
    <row r="14" spans="1:15" x14ac:dyDescent="0.25">
      <c r="A14" t="s">
        <v>35</v>
      </c>
      <c r="B14" t="s">
        <v>9</v>
      </c>
      <c r="C14">
        <v>1258</v>
      </c>
      <c r="D14" s="1">
        <v>0.38</v>
      </c>
      <c r="E14" s="2">
        <v>17520</v>
      </c>
      <c r="F14">
        <v>61</v>
      </c>
      <c r="G14">
        <v>85</v>
      </c>
      <c r="J14" t="s">
        <v>36</v>
      </c>
      <c r="K14">
        <v>3</v>
      </c>
      <c r="L14">
        <v>1304.631676</v>
      </c>
      <c r="M14">
        <v>434.8772252</v>
      </c>
      <c r="N14">
        <v>14.40595514</v>
      </c>
      <c r="O14" s="3" t="s">
        <v>37</v>
      </c>
    </row>
    <row r="15" spans="1:15" x14ac:dyDescent="0.25">
      <c r="A15" t="s">
        <v>38</v>
      </c>
      <c r="B15" t="s">
        <v>14</v>
      </c>
      <c r="C15">
        <v>1268</v>
      </c>
      <c r="D15" s="1">
        <v>0.28999999999999998</v>
      </c>
      <c r="E15" s="2">
        <v>45879</v>
      </c>
      <c r="F15">
        <v>78</v>
      </c>
      <c r="G15">
        <v>90</v>
      </c>
      <c r="J15" t="s">
        <v>39</v>
      </c>
      <c r="K15">
        <v>45</v>
      </c>
      <c r="L15">
        <v>1358.429549</v>
      </c>
      <c r="M15">
        <v>30.18732331</v>
      </c>
    </row>
    <row r="16" spans="1:15" x14ac:dyDescent="0.25">
      <c r="A16" t="s">
        <v>40</v>
      </c>
      <c r="B16" t="s">
        <v>14</v>
      </c>
      <c r="C16">
        <v>1280</v>
      </c>
      <c r="D16" s="1">
        <v>0.3</v>
      </c>
      <c r="E16" s="2">
        <v>37137</v>
      </c>
      <c r="F16">
        <v>85</v>
      </c>
      <c r="G16">
        <v>83</v>
      </c>
      <c r="J16" t="s">
        <v>41</v>
      </c>
      <c r="K16">
        <v>48</v>
      </c>
      <c r="L16">
        <v>2663.061224</v>
      </c>
    </row>
    <row r="17" spans="1:18" x14ac:dyDescent="0.25">
      <c r="A17" t="s">
        <v>42</v>
      </c>
      <c r="B17" t="s">
        <v>9</v>
      </c>
      <c r="C17">
        <v>1230</v>
      </c>
      <c r="D17" s="1">
        <v>0.36</v>
      </c>
      <c r="E17" s="2">
        <v>17721</v>
      </c>
      <c r="F17">
        <v>77</v>
      </c>
      <c r="G17">
        <v>89</v>
      </c>
    </row>
    <row r="18" spans="1:18" x14ac:dyDescent="0.25">
      <c r="A18" t="s">
        <v>43</v>
      </c>
      <c r="B18" t="s">
        <v>14</v>
      </c>
      <c r="C18">
        <v>1310</v>
      </c>
      <c r="D18" s="1">
        <v>0.25</v>
      </c>
      <c r="E18" s="2">
        <v>39504</v>
      </c>
      <c r="F18">
        <v>91</v>
      </c>
      <c r="G18">
        <v>91</v>
      </c>
      <c r="K18" t="s">
        <v>44</v>
      </c>
      <c r="L18" t="s">
        <v>23</v>
      </c>
      <c r="M18" t="s">
        <v>45</v>
      </c>
      <c r="N18" t="s">
        <v>46</v>
      </c>
      <c r="O18" t="s">
        <v>47</v>
      </c>
      <c r="P18" t="s">
        <v>48</v>
      </c>
      <c r="Q18" t="s">
        <v>49</v>
      </c>
      <c r="R18" t="s">
        <v>50</v>
      </c>
    </row>
    <row r="19" spans="1:18" x14ac:dyDescent="0.25">
      <c r="A19" t="s">
        <v>51</v>
      </c>
      <c r="B19" t="s">
        <v>14</v>
      </c>
      <c r="C19">
        <v>1278</v>
      </c>
      <c r="D19" s="1">
        <v>0.24</v>
      </c>
      <c r="E19" s="2">
        <v>23115</v>
      </c>
      <c r="F19">
        <v>79</v>
      </c>
      <c r="G19">
        <v>89</v>
      </c>
      <c r="J19" t="s">
        <v>52</v>
      </c>
      <c r="K19">
        <v>3.3407391290000001</v>
      </c>
      <c r="L19">
        <v>24.329627120000001</v>
      </c>
      <c r="M19">
        <v>0.137311563</v>
      </c>
      <c r="N19">
        <v>0.89139707300000004</v>
      </c>
      <c r="O19">
        <v>-45.661645309999997</v>
      </c>
      <c r="P19">
        <v>52.343123570000003</v>
      </c>
      <c r="Q19">
        <v>-45.661645309999997</v>
      </c>
      <c r="R19">
        <v>52.343123570000003</v>
      </c>
    </row>
    <row r="20" spans="1:18" x14ac:dyDescent="0.25">
      <c r="A20" t="s">
        <v>53</v>
      </c>
      <c r="B20" t="s">
        <v>9</v>
      </c>
      <c r="C20">
        <v>1244</v>
      </c>
      <c r="D20" s="1">
        <v>0.67</v>
      </c>
      <c r="E20" s="2">
        <v>22301</v>
      </c>
      <c r="F20">
        <v>65</v>
      </c>
      <c r="G20">
        <v>73</v>
      </c>
      <c r="J20" t="s">
        <v>54</v>
      </c>
      <c r="K20">
        <v>7.2676027000000004E-2</v>
      </c>
      <c r="L20">
        <v>1.8610858000000001E-2</v>
      </c>
      <c r="M20">
        <v>3.905033628</v>
      </c>
      <c r="N20">
        <v>3.1303800000000002E-4</v>
      </c>
      <c r="O20">
        <v>3.5191833999999998E-2</v>
      </c>
      <c r="P20">
        <v>0.110160219</v>
      </c>
      <c r="Q20">
        <v>3.5191833999999998E-2</v>
      </c>
      <c r="R20">
        <v>0.110160219</v>
      </c>
    </row>
    <row r="21" spans="1:18" x14ac:dyDescent="0.25">
      <c r="A21" t="s">
        <v>55</v>
      </c>
      <c r="B21" t="s">
        <v>9</v>
      </c>
      <c r="C21">
        <v>1215</v>
      </c>
      <c r="D21" s="1">
        <v>0.38</v>
      </c>
      <c r="E21" s="2">
        <v>20722</v>
      </c>
      <c r="F21">
        <v>51</v>
      </c>
      <c r="G21">
        <v>85</v>
      </c>
      <c r="J21" t="s">
        <v>56</v>
      </c>
      <c r="K21">
        <v>-16.348077530000001</v>
      </c>
      <c r="L21">
        <v>7.458545966</v>
      </c>
      <c r="M21">
        <v>-2.1918585209999999</v>
      </c>
      <c r="N21">
        <v>3.3604949000000002E-2</v>
      </c>
      <c r="O21">
        <v>-31.37036024</v>
      </c>
      <c r="P21">
        <v>-1.3257948230000001</v>
      </c>
      <c r="Q21">
        <v>-31.37036024</v>
      </c>
      <c r="R21">
        <v>-1.3257948230000001</v>
      </c>
    </row>
    <row r="22" spans="1:18" x14ac:dyDescent="0.25">
      <c r="A22" t="s">
        <v>57</v>
      </c>
      <c r="B22" t="s">
        <v>14</v>
      </c>
      <c r="C22">
        <v>1370</v>
      </c>
      <c r="D22" s="1">
        <v>0.18</v>
      </c>
      <c r="E22" s="2">
        <v>46918</v>
      </c>
      <c r="F22">
        <v>90</v>
      </c>
      <c r="G22">
        <v>90</v>
      </c>
      <c r="J22" t="s">
        <v>58</v>
      </c>
      <c r="K22">
        <v>-1.8842500000000001E-4</v>
      </c>
      <c r="L22" s="3" t="s">
        <v>59</v>
      </c>
      <c r="M22">
        <v>-2.9989036489999998</v>
      </c>
      <c r="N22">
        <v>4.4026999999999998E-3</v>
      </c>
      <c r="O22">
        <v>-3.1497399999999998E-4</v>
      </c>
      <c r="P22" s="4">
        <v>-6.19E-5</v>
      </c>
      <c r="Q22">
        <v>-3.1497399999999998E-4</v>
      </c>
      <c r="R22" s="4">
        <v>-6.19E-5</v>
      </c>
    </row>
    <row r="23" spans="1:18" x14ac:dyDescent="0.25">
      <c r="A23" t="s">
        <v>60</v>
      </c>
      <c r="B23" t="s">
        <v>9</v>
      </c>
      <c r="C23">
        <v>1285</v>
      </c>
      <c r="D23" s="1">
        <v>0.35</v>
      </c>
      <c r="E23" s="2">
        <v>19418</v>
      </c>
      <c r="F23">
        <v>71</v>
      </c>
      <c r="G23">
        <v>87</v>
      </c>
    </row>
    <row r="24" spans="1:18" x14ac:dyDescent="0.25">
      <c r="A24" t="s">
        <v>61</v>
      </c>
      <c r="B24" t="s">
        <v>14</v>
      </c>
      <c r="C24">
        <v>1290</v>
      </c>
      <c r="D24" s="1">
        <v>0.48</v>
      </c>
      <c r="E24" s="2">
        <v>45460</v>
      </c>
      <c r="F24">
        <v>69</v>
      </c>
      <c r="G24">
        <v>86</v>
      </c>
      <c r="J24" t="s">
        <v>62</v>
      </c>
    </row>
    <row r="25" spans="1:18" x14ac:dyDescent="0.25">
      <c r="A25" t="s">
        <v>63</v>
      </c>
      <c r="B25" t="s">
        <v>9</v>
      </c>
      <c r="C25">
        <v>1255</v>
      </c>
      <c r="D25" s="1">
        <v>0.25</v>
      </c>
      <c r="E25" s="2">
        <v>24718</v>
      </c>
      <c r="F25">
        <v>65</v>
      </c>
      <c r="G25">
        <v>92</v>
      </c>
    </row>
    <row r="26" spans="1:18" x14ac:dyDescent="0.25">
      <c r="A26" t="s">
        <v>64</v>
      </c>
      <c r="B26" t="s">
        <v>14</v>
      </c>
      <c r="C26">
        <v>1357</v>
      </c>
      <c r="D26" s="1">
        <v>0.3</v>
      </c>
      <c r="E26" s="2">
        <v>56766</v>
      </c>
      <c r="F26">
        <v>95</v>
      </c>
      <c r="G26">
        <v>86</v>
      </c>
    </row>
    <row r="27" spans="1:18" x14ac:dyDescent="0.25">
      <c r="A27" t="s">
        <v>65</v>
      </c>
      <c r="B27" t="s">
        <v>9</v>
      </c>
      <c r="C27">
        <v>1200</v>
      </c>
      <c r="D27" s="1">
        <v>0.61</v>
      </c>
      <c r="E27" s="2">
        <v>23358</v>
      </c>
      <c r="F27">
        <v>47</v>
      </c>
      <c r="G27">
        <v>83</v>
      </c>
    </row>
    <row r="28" spans="1:18" x14ac:dyDescent="0.25">
      <c r="A28" t="s">
        <v>66</v>
      </c>
      <c r="B28" t="s">
        <v>14</v>
      </c>
      <c r="C28">
        <v>1230</v>
      </c>
      <c r="D28" s="1">
        <v>0.47</v>
      </c>
      <c r="E28" s="2">
        <v>28851</v>
      </c>
      <c r="F28">
        <v>77</v>
      </c>
      <c r="G28">
        <v>82</v>
      </c>
    </row>
    <row r="29" spans="1:18" x14ac:dyDescent="0.25">
      <c r="A29" t="s">
        <v>67</v>
      </c>
      <c r="B29" t="s">
        <v>9</v>
      </c>
      <c r="C29">
        <v>1247</v>
      </c>
      <c r="D29" s="1">
        <v>0.54</v>
      </c>
      <c r="E29" s="2">
        <v>23591</v>
      </c>
      <c r="F29">
        <v>64</v>
      </c>
      <c r="G29">
        <v>77</v>
      </c>
      <c r="J29" t="s">
        <v>68</v>
      </c>
    </row>
    <row r="30" spans="1:18" x14ac:dyDescent="0.25">
      <c r="A30" t="s">
        <v>69</v>
      </c>
      <c r="B30" t="s">
        <v>9</v>
      </c>
      <c r="C30">
        <v>1170</v>
      </c>
      <c r="D30" s="1">
        <v>0.49</v>
      </c>
      <c r="E30" s="2">
        <v>20192</v>
      </c>
      <c r="F30">
        <v>54</v>
      </c>
      <c r="G30">
        <v>72</v>
      </c>
    </row>
    <row r="31" spans="1:18" x14ac:dyDescent="0.25">
      <c r="A31" t="s">
        <v>70</v>
      </c>
      <c r="B31" t="s">
        <v>9</v>
      </c>
      <c r="C31">
        <v>1320</v>
      </c>
      <c r="D31" s="1">
        <v>0.33</v>
      </c>
      <c r="E31" s="2">
        <v>26668</v>
      </c>
      <c r="F31">
        <v>79</v>
      </c>
      <c r="G31">
        <v>80</v>
      </c>
    </row>
    <row r="32" spans="1:18" x14ac:dyDescent="0.25">
      <c r="A32" t="s">
        <v>71</v>
      </c>
      <c r="B32" t="s">
        <v>14</v>
      </c>
      <c r="C32">
        <v>1340</v>
      </c>
      <c r="D32" s="1">
        <v>0.17</v>
      </c>
      <c r="E32" s="2">
        <v>48123</v>
      </c>
      <c r="F32">
        <v>89</v>
      </c>
      <c r="G32">
        <v>93</v>
      </c>
      <c r="J32" t="s">
        <v>72</v>
      </c>
      <c r="N32" t="s">
        <v>73</v>
      </c>
      <c r="P32" t="s">
        <v>74</v>
      </c>
    </row>
    <row r="33" spans="1:64" x14ac:dyDescent="0.25">
      <c r="A33" t="s">
        <v>75</v>
      </c>
      <c r="B33" t="s">
        <v>14</v>
      </c>
      <c r="C33">
        <v>1327</v>
      </c>
      <c r="D33" s="1">
        <v>0.24</v>
      </c>
      <c r="E33" s="2">
        <v>26730</v>
      </c>
      <c r="F33">
        <v>85</v>
      </c>
      <c r="G33">
        <v>88</v>
      </c>
      <c r="I33">
        <v>1</v>
      </c>
      <c r="J33">
        <v>1315</v>
      </c>
      <c r="K33" s="1">
        <v>0.22</v>
      </c>
      <c r="L33" s="2">
        <v>26636</v>
      </c>
      <c r="N33">
        <v>93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</row>
    <row r="34" spans="1:64" x14ac:dyDescent="0.25">
      <c r="A34" t="s">
        <v>76</v>
      </c>
      <c r="B34" t="s">
        <v>9</v>
      </c>
      <c r="C34">
        <v>1195</v>
      </c>
      <c r="D34" s="1">
        <v>0.56999999999999995</v>
      </c>
      <c r="E34" s="2">
        <v>25271</v>
      </c>
      <c r="F34">
        <v>65</v>
      </c>
      <c r="G34">
        <v>87</v>
      </c>
      <c r="I34">
        <v>1</v>
      </c>
      <c r="J34">
        <v>1220</v>
      </c>
      <c r="K34" s="1">
        <v>0.53</v>
      </c>
      <c r="L34" s="2">
        <v>17653</v>
      </c>
      <c r="N34">
        <v>80</v>
      </c>
      <c r="P34">
        <v>1315</v>
      </c>
      <c r="Q34">
        <v>1220</v>
      </c>
      <c r="R34">
        <v>1240</v>
      </c>
      <c r="S34">
        <v>1176</v>
      </c>
      <c r="T34">
        <v>1300</v>
      </c>
      <c r="U34">
        <v>1281</v>
      </c>
      <c r="V34">
        <v>1255</v>
      </c>
      <c r="W34">
        <v>1400</v>
      </c>
      <c r="X34">
        <v>1300</v>
      </c>
      <c r="Y34">
        <v>1225</v>
      </c>
      <c r="Z34">
        <v>1260</v>
      </c>
      <c r="AA34">
        <v>1200</v>
      </c>
      <c r="AB34">
        <v>1258</v>
      </c>
      <c r="AC34">
        <v>1268</v>
      </c>
      <c r="AD34">
        <v>1280</v>
      </c>
      <c r="AE34">
        <v>1230</v>
      </c>
      <c r="AF34">
        <v>1310</v>
      </c>
      <c r="AG34">
        <v>1278</v>
      </c>
      <c r="AH34">
        <v>1244</v>
      </c>
      <c r="AI34">
        <v>1215</v>
      </c>
      <c r="AJ34">
        <v>1370</v>
      </c>
      <c r="AK34">
        <v>1285</v>
      </c>
      <c r="AL34">
        <v>1290</v>
      </c>
      <c r="AM34">
        <v>1255</v>
      </c>
      <c r="AN34">
        <v>1357</v>
      </c>
      <c r="AO34">
        <v>1200</v>
      </c>
      <c r="AP34">
        <v>1230</v>
      </c>
      <c r="AQ34">
        <v>1247</v>
      </c>
      <c r="AR34">
        <v>1170</v>
      </c>
      <c r="AS34">
        <v>1320</v>
      </c>
      <c r="AT34">
        <v>1340</v>
      </c>
      <c r="AU34">
        <v>1327</v>
      </c>
      <c r="AV34">
        <v>1195</v>
      </c>
      <c r="AW34">
        <v>1370</v>
      </c>
      <c r="AX34">
        <v>1310</v>
      </c>
      <c r="AY34">
        <v>1195</v>
      </c>
      <c r="AZ34">
        <v>1300</v>
      </c>
      <c r="BA34">
        <v>1155</v>
      </c>
      <c r="BB34">
        <v>1280</v>
      </c>
      <c r="BC34">
        <v>1218</v>
      </c>
      <c r="BD34">
        <v>1142</v>
      </c>
      <c r="BE34">
        <v>1109</v>
      </c>
      <c r="BF34">
        <v>1287</v>
      </c>
      <c r="BG34">
        <v>1225</v>
      </c>
      <c r="BH34">
        <v>1234</v>
      </c>
      <c r="BI34">
        <v>1250</v>
      </c>
      <c r="BJ34">
        <v>1290</v>
      </c>
      <c r="BK34">
        <v>1336</v>
      </c>
      <c r="BL34">
        <v>1350</v>
      </c>
    </row>
    <row r="35" spans="1:64" x14ac:dyDescent="0.25">
      <c r="A35" t="s">
        <v>77</v>
      </c>
      <c r="B35" t="s">
        <v>14</v>
      </c>
      <c r="C35">
        <v>1370</v>
      </c>
      <c r="D35" s="1">
        <v>0.18</v>
      </c>
      <c r="E35" s="2">
        <v>61921</v>
      </c>
      <c r="F35">
        <v>92</v>
      </c>
      <c r="G35">
        <v>88</v>
      </c>
      <c r="I35">
        <v>1</v>
      </c>
      <c r="J35">
        <v>1240</v>
      </c>
      <c r="K35" s="1">
        <v>0.36</v>
      </c>
      <c r="L35" s="2">
        <v>17554</v>
      </c>
      <c r="N35">
        <v>88</v>
      </c>
      <c r="P35" s="1">
        <v>0.22</v>
      </c>
      <c r="Q35" s="1">
        <v>0.53</v>
      </c>
      <c r="R35" s="1">
        <v>0.36</v>
      </c>
      <c r="S35" s="1">
        <v>0.37</v>
      </c>
      <c r="T35" s="1">
        <v>0.24</v>
      </c>
      <c r="U35" s="1">
        <v>0.24</v>
      </c>
      <c r="V35" s="1">
        <v>0.56000000000000005</v>
      </c>
      <c r="W35" s="1">
        <v>0.31</v>
      </c>
      <c r="X35" s="1">
        <v>0.4</v>
      </c>
      <c r="Y35" s="1">
        <v>0.64</v>
      </c>
      <c r="Z35" s="1">
        <v>0.36</v>
      </c>
      <c r="AA35" s="1">
        <v>0.46</v>
      </c>
      <c r="AB35" s="1">
        <v>0.38</v>
      </c>
      <c r="AC35" s="1">
        <v>0.28999999999999998</v>
      </c>
      <c r="AD35" s="1">
        <v>0.3</v>
      </c>
      <c r="AE35" s="1">
        <v>0.36</v>
      </c>
      <c r="AF35" s="1">
        <v>0.25</v>
      </c>
      <c r="AG35" s="1">
        <v>0.24</v>
      </c>
      <c r="AH35" s="1">
        <v>0.67</v>
      </c>
      <c r="AI35" s="1">
        <v>0.38</v>
      </c>
      <c r="AJ35" s="1">
        <v>0.18</v>
      </c>
      <c r="AK35" s="1">
        <v>0.35</v>
      </c>
      <c r="AL35" s="1">
        <v>0.48</v>
      </c>
      <c r="AM35" s="1">
        <v>0.25</v>
      </c>
      <c r="AN35" s="1">
        <v>0.3</v>
      </c>
      <c r="AO35" s="1">
        <v>0.61</v>
      </c>
      <c r="AP35" s="1">
        <v>0.47</v>
      </c>
      <c r="AQ35" s="1">
        <v>0.54</v>
      </c>
      <c r="AR35" s="1">
        <v>0.49</v>
      </c>
      <c r="AS35" s="1">
        <v>0.33</v>
      </c>
      <c r="AT35" s="1">
        <v>0.17</v>
      </c>
      <c r="AU35" s="1">
        <v>0.24</v>
      </c>
      <c r="AV35" s="1">
        <v>0.56999999999999995</v>
      </c>
      <c r="AW35" s="1">
        <v>0.18</v>
      </c>
      <c r="AX35" s="1">
        <v>0.24</v>
      </c>
      <c r="AY35" s="1">
        <v>0.6</v>
      </c>
      <c r="AZ35" s="1">
        <v>0.45</v>
      </c>
      <c r="BA35" s="1">
        <v>0.56000000000000005</v>
      </c>
      <c r="BB35" s="1">
        <v>0.41</v>
      </c>
      <c r="BC35" s="1">
        <v>0.37</v>
      </c>
      <c r="BD35" s="1">
        <v>0.43</v>
      </c>
      <c r="BE35" s="1">
        <v>0.32</v>
      </c>
      <c r="BF35" s="1">
        <v>0.43</v>
      </c>
      <c r="BG35" s="1">
        <v>0.54</v>
      </c>
      <c r="BH35" s="1">
        <v>0.28999999999999998</v>
      </c>
      <c r="BI35" s="1">
        <v>0.49</v>
      </c>
      <c r="BJ35" s="1">
        <v>0.35</v>
      </c>
      <c r="BK35" s="1">
        <v>0.28000000000000003</v>
      </c>
      <c r="BL35" s="1">
        <v>0.19</v>
      </c>
    </row>
    <row r="36" spans="1:64" x14ac:dyDescent="0.25">
      <c r="A36" t="s">
        <v>78</v>
      </c>
      <c r="B36" t="s">
        <v>9</v>
      </c>
      <c r="C36">
        <v>1310</v>
      </c>
      <c r="D36" s="1">
        <v>0.24</v>
      </c>
      <c r="E36" s="2">
        <v>27487</v>
      </c>
      <c r="F36">
        <v>78</v>
      </c>
      <c r="G36">
        <v>88</v>
      </c>
      <c r="I36">
        <v>1</v>
      </c>
      <c r="J36">
        <v>1176</v>
      </c>
      <c r="K36" s="1">
        <v>0.37</v>
      </c>
      <c r="L36" s="2">
        <v>23665</v>
      </c>
      <c r="N36">
        <v>68</v>
      </c>
      <c r="P36" s="2">
        <v>26636</v>
      </c>
      <c r="Q36" s="2">
        <v>17653</v>
      </c>
      <c r="R36" s="2">
        <v>17554</v>
      </c>
      <c r="S36" s="2">
        <v>23665</v>
      </c>
      <c r="T36" s="2">
        <v>25703</v>
      </c>
      <c r="U36" s="2">
        <v>24201</v>
      </c>
      <c r="V36" s="2">
        <v>18847</v>
      </c>
      <c r="W36" s="2">
        <v>102262</v>
      </c>
      <c r="X36" s="2">
        <v>15904</v>
      </c>
      <c r="Y36" s="2">
        <v>33607</v>
      </c>
      <c r="Z36" s="2">
        <v>20377</v>
      </c>
      <c r="AA36" s="2">
        <v>18872</v>
      </c>
      <c r="AB36" s="2">
        <v>17520</v>
      </c>
      <c r="AC36" s="2">
        <v>45879</v>
      </c>
      <c r="AD36" s="2">
        <v>37137</v>
      </c>
      <c r="AE36" s="2">
        <v>17721</v>
      </c>
      <c r="AF36" s="2">
        <v>39504</v>
      </c>
      <c r="AG36" s="2">
        <v>23115</v>
      </c>
      <c r="AH36" s="2">
        <v>22301</v>
      </c>
      <c r="AI36" s="2">
        <v>20722</v>
      </c>
      <c r="AJ36" s="2">
        <v>46918</v>
      </c>
      <c r="AK36" s="2">
        <v>19418</v>
      </c>
      <c r="AL36" s="2">
        <v>45460</v>
      </c>
      <c r="AM36" s="2">
        <v>24718</v>
      </c>
      <c r="AN36" s="2">
        <v>56766</v>
      </c>
      <c r="AO36" s="2">
        <v>23358</v>
      </c>
      <c r="AP36" s="2">
        <v>28851</v>
      </c>
      <c r="AQ36" s="2">
        <v>23591</v>
      </c>
      <c r="AR36" s="2">
        <v>20192</v>
      </c>
      <c r="AS36" s="2">
        <v>26668</v>
      </c>
      <c r="AT36" s="2">
        <v>48123</v>
      </c>
      <c r="AU36" s="2">
        <v>26730</v>
      </c>
      <c r="AV36" s="2">
        <v>25271</v>
      </c>
      <c r="AW36" s="2">
        <v>61921</v>
      </c>
      <c r="AX36" s="2">
        <v>27487</v>
      </c>
      <c r="AY36" s="2">
        <v>21853</v>
      </c>
      <c r="AZ36" s="2">
        <v>38937</v>
      </c>
      <c r="BA36" s="2">
        <v>38597</v>
      </c>
      <c r="BB36" s="2">
        <v>30882</v>
      </c>
      <c r="BC36" s="2">
        <v>19365</v>
      </c>
      <c r="BD36" s="2">
        <v>26859</v>
      </c>
      <c r="BE36" s="2">
        <v>19684</v>
      </c>
      <c r="BF36" s="2">
        <v>20179</v>
      </c>
      <c r="BG36" s="2">
        <v>39883</v>
      </c>
      <c r="BH36" s="2">
        <v>17998</v>
      </c>
      <c r="BI36" s="2">
        <v>27879</v>
      </c>
      <c r="BJ36" s="2">
        <v>19948</v>
      </c>
      <c r="BK36" s="2">
        <v>23772</v>
      </c>
      <c r="BL36" s="2">
        <v>52468</v>
      </c>
    </row>
    <row r="37" spans="1:64" x14ac:dyDescent="0.25">
      <c r="A37" t="s">
        <v>79</v>
      </c>
      <c r="B37" t="s">
        <v>14</v>
      </c>
      <c r="C37">
        <v>1195</v>
      </c>
      <c r="D37" s="1">
        <v>0.6</v>
      </c>
      <c r="E37" s="2">
        <v>21853</v>
      </c>
      <c r="F37">
        <v>71</v>
      </c>
      <c r="G37">
        <v>77</v>
      </c>
      <c r="I37">
        <v>1</v>
      </c>
      <c r="J37">
        <v>1300</v>
      </c>
      <c r="K37" s="1">
        <v>0.24</v>
      </c>
      <c r="L37" s="2">
        <v>25703</v>
      </c>
      <c r="N37">
        <v>90</v>
      </c>
    </row>
    <row r="38" spans="1:64" x14ac:dyDescent="0.25">
      <c r="A38" t="s">
        <v>80</v>
      </c>
      <c r="B38" t="s">
        <v>14</v>
      </c>
      <c r="C38">
        <v>1300</v>
      </c>
      <c r="D38" s="1">
        <v>0.45</v>
      </c>
      <c r="E38" s="2">
        <v>38937</v>
      </c>
      <c r="F38">
        <v>74</v>
      </c>
      <c r="G38">
        <v>73</v>
      </c>
      <c r="I38">
        <v>1</v>
      </c>
      <c r="J38">
        <v>1281</v>
      </c>
      <c r="K38" s="1">
        <v>0.24</v>
      </c>
      <c r="L38" s="2">
        <v>24201</v>
      </c>
      <c r="N38">
        <v>90</v>
      </c>
      <c r="P38" t="s">
        <v>81</v>
      </c>
    </row>
    <row r="39" spans="1:64" x14ac:dyDescent="0.25">
      <c r="A39" t="s">
        <v>82</v>
      </c>
      <c r="B39" t="s">
        <v>14</v>
      </c>
      <c r="C39">
        <v>1155</v>
      </c>
      <c r="D39" s="1">
        <v>0.56000000000000005</v>
      </c>
      <c r="E39" s="2">
        <v>38597</v>
      </c>
      <c r="F39">
        <v>52</v>
      </c>
      <c r="G39">
        <v>73</v>
      </c>
      <c r="I39">
        <v>1</v>
      </c>
      <c r="J39">
        <v>1255</v>
      </c>
      <c r="K39" s="1">
        <v>0.56000000000000005</v>
      </c>
      <c r="L39" s="2">
        <v>18847</v>
      </c>
      <c r="N39">
        <v>84</v>
      </c>
    </row>
    <row r="40" spans="1:64" x14ac:dyDescent="0.25">
      <c r="A40" t="s">
        <v>83</v>
      </c>
      <c r="B40" t="s">
        <v>14</v>
      </c>
      <c r="C40">
        <v>1280</v>
      </c>
      <c r="D40" s="1">
        <v>0.41</v>
      </c>
      <c r="E40" s="2">
        <v>30882</v>
      </c>
      <c r="F40">
        <v>87</v>
      </c>
      <c r="G40">
        <v>86</v>
      </c>
      <c r="I40">
        <v>1</v>
      </c>
      <c r="J40">
        <v>1400</v>
      </c>
      <c r="K40" s="1">
        <v>0.31</v>
      </c>
      <c r="L40" s="2">
        <v>102262</v>
      </c>
      <c r="N40">
        <v>75</v>
      </c>
      <c r="P40">
        <v>49</v>
      </c>
      <c r="Q40">
        <v>61892</v>
      </c>
      <c r="R40">
        <v>18.670000000000002</v>
      </c>
      <c r="S40">
        <v>1472956</v>
      </c>
    </row>
    <row r="41" spans="1:64" x14ac:dyDescent="0.25">
      <c r="A41" t="s">
        <v>84</v>
      </c>
      <c r="B41" t="s">
        <v>14</v>
      </c>
      <c r="C41">
        <v>1218</v>
      </c>
      <c r="D41" s="1">
        <v>0.37</v>
      </c>
      <c r="E41" s="2">
        <v>19365</v>
      </c>
      <c r="F41">
        <v>77</v>
      </c>
      <c r="G41">
        <v>88</v>
      </c>
      <c r="I41">
        <v>1</v>
      </c>
      <c r="J41">
        <v>1300</v>
      </c>
      <c r="K41" s="1">
        <v>0.4</v>
      </c>
      <c r="L41" s="2">
        <v>15904</v>
      </c>
      <c r="N41">
        <v>80</v>
      </c>
      <c r="P41">
        <v>61892</v>
      </c>
      <c r="Q41">
        <v>78364472</v>
      </c>
      <c r="R41">
        <v>23339.98</v>
      </c>
      <c r="S41">
        <v>1887138207</v>
      </c>
    </row>
    <row r="42" spans="1:64" x14ac:dyDescent="0.25">
      <c r="A42" t="s">
        <v>85</v>
      </c>
      <c r="B42" t="s">
        <v>14</v>
      </c>
      <c r="C42">
        <v>1142</v>
      </c>
      <c r="D42" s="1">
        <v>0.43</v>
      </c>
      <c r="E42" s="2">
        <v>26859</v>
      </c>
      <c r="F42">
        <v>96</v>
      </c>
      <c r="G42">
        <v>61</v>
      </c>
      <c r="I42">
        <v>1</v>
      </c>
      <c r="J42">
        <v>1225</v>
      </c>
      <c r="K42" s="1">
        <v>0.64</v>
      </c>
      <c r="L42" s="2">
        <v>33607</v>
      </c>
      <c r="N42">
        <v>77</v>
      </c>
      <c r="P42">
        <v>18.670000000000002</v>
      </c>
      <c r="Q42">
        <v>23339.98</v>
      </c>
      <c r="R42">
        <v>7.9718999999999998</v>
      </c>
      <c r="S42">
        <v>533014.1</v>
      </c>
    </row>
    <row r="43" spans="1:64" x14ac:dyDescent="0.25">
      <c r="A43" t="s">
        <v>86</v>
      </c>
      <c r="B43" t="s">
        <v>14</v>
      </c>
      <c r="C43">
        <v>1109</v>
      </c>
      <c r="D43" s="1">
        <v>0.32</v>
      </c>
      <c r="E43" s="2">
        <v>19684</v>
      </c>
      <c r="F43">
        <v>82</v>
      </c>
      <c r="G43">
        <v>73</v>
      </c>
      <c r="I43">
        <v>1</v>
      </c>
      <c r="J43">
        <v>1260</v>
      </c>
      <c r="K43" s="1">
        <v>0.36</v>
      </c>
      <c r="L43" s="2">
        <v>20377</v>
      </c>
      <c r="N43">
        <v>74</v>
      </c>
      <c r="P43">
        <v>1472956</v>
      </c>
      <c r="Q43">
        <v>1887138207</v>
      </c>
      <c r="R43">
        <v>533014.1</v>
      </c>
      <c r="S43">
        <v>55755005566</v>
      </c>
    </row>
    <row r="44" spans="1:64" x14ac:dyDescent="0.25">
      <c r="A44" t="s">
        <v>87</v>
      </c>
      <c r="B44" t="s">
        <v>9</v>
      </c>
      <c r="C44">
        <v>1287</v>
      </c>
      <c r="D44" s="1">
        <v>0.43</v>
      </c>
      <c r="E44" s="2">
        <v>20179</v>
      </c>
      <c r="F44">
        <v>53</v>
      </c>
      <c r="G44">
        <v>84</v>
      </c>
      <c r="I44">
        <v>1</v>
      </c>
      <c r="J44">
        <v>1200</v>
      </c>
      <c r="K44" s="1">
        <v>0.46</v>
      </c>
      <c r="L44" s="2">
        <v>18872</v>
      </c>
      <c r="N44">
        <v>84</v>
      </c>
    </row>
    <row r="45" spans="1:64" x14ac:dyDescent="0.25">
      <c r="A45" t="s">
        <v>88</v>
      </c>
      <c r="B45" t="s">
        <v>14</v>
      </c>
      <c r="C45">
        <v>1225</v>
      </c>
      <c r="D45" s="1">
        <v>0.54</v>
      </c>
      <c r="E45" s="2">
        <v>39883</v>
      </c>
      <c r="F45">
        <v>71</v>
      </c>
      <c r="G45">
        <v>76</v>
      </c>
      <c r="I45">
        <v>1</v>
      </c>
      <c r="J45">
        <v>1258</v>
      </c>
      <c r="K45" s="1">
        <v>0.38</v>
      </c>
      <c r="L45" s="2">
        <v>17520</v>
      </c>
      <c r="N45">
        <v>85</v>
      </c>
    </row>
    <row r="46" spans="1:64" x14ac:dyDescent="0.25">
      <c r="A46" t="s">
        <v>89</v>
      </c>
      <c r="B46" t="s">
        <v>9</v>
      </c>
      <c r="C46">
        <v>1234</v>
      </c>
      <c r="D46" s="1">
        <v>0.28999999999999998</v>
      </c>
      <c r="E46" s="2">
        <v>17998</v>
      </c>
      <c r="F46">
        <v>61</v>
      </c>
      <c r="G46">
        <v>78</v>
      </c>
      <c r="I46">
        <v>1</v>
      </c>
      <c r="J46">
        <v>1268</v>
      </c>
      <c r="K46" s="1">
        <v>0.28999999999999998</v>
      </c>
      <c r="L46" s="2">
        <v>45879</v>
      </c>
      <c r="N46">
        <v>90</v>
      </c>
      <c r="P46" t="s">
        <v>81</v>
      </c>
    </row>
    <row r="47" spans="1:64" x14ac:dyDescent="0.25">
      <c r="A47" t="s">
        <v>90</v>
      </c>
      <c r="B47" t="s">
        <v>9</v>
      </c>
      <c r="C47">
        <v>1250</v>
      </c>
      <c r="D47" s="1">
        <v>0.49</v>
      </c>
      <c r="E47" s="2">
        <v>27879</v>
      </c>
      <c r="F47">
        <v>76</v>
      </c>
      <c r="G47">
        <v>86</v>
      </c>
      <c r="I47">
        <v>1</v>
      </c>
      <c r="J47">
        <v>1280</v>
      </c>
      <c r="K47" s="1">
        <v>0.3</v>
      </c>
      <c r="L47" s="2">
        <v>37137</v>
      </c>
      <c r="N47">
        <v>83</v>
      </c>
    </row>
    <row r="48" spans="1:64" x14ac:dyDescent="0.25">
      <c r="A48" t="s">
        <v>91</v>
      </c>
      <c r="B48" t="s">
        <v>9</v>
      </c>
      <c r="C48">
        <v>1290</v>
      </c>
      <c r="D48" s="1">
        <v>0.35</v>
      </c>
      <c r="E48" s="2">
        <v>19948</v>
      </c>
      <c r="F48">
        <v>73</v>
      </c>
      <c r="G48">
        <v>91</v>
      </c>
      <c r="I48">
        <v>1</v>
      </c>
      <c r="J48">
        <v>1230</v>
      </c>
      <c r="K48" s="1">
        <v>0.36</v>
      </c>
      <c r="L48" s="2">
        <v>17721</v>
      </c>
      <c r="N48">
        <v>89</v>
      </c>
      <c r="P48">
        <v>19.608587020000002</v>
      </c>
      <c r="Q48">
        <v>-1.4860626E-2</v>
      </c>
      <c r="R48">
        <v>-3.9040532080000001</v>
      </c>
      <c r="S48" s="3" t="s">
        <v>92</v>
      </c>
    </row>
    <row r="49" spans="1:64" x14ac:dyDescent="0.25">
      <c r="A49" t="s">
        <v>93</v>
      </c>
      <c r="B49" t="s">
        <v>9</v>
      </c>
      <c r="C49">
        <v>1336</v>
      </c>
      <c r="D49" s="1">
        <v>0.28000000000000003</v>
      </c>
      <c r="E49" s="2">
        <v>23772</v>
      </c>
      <c r="F49">
        <v>86</v>
      </c>
      <c r="G49">
        <v>93</v>
      </c>
      <c r="I49">
        <v>1</v>
      </c>
      <c r="J49">
        <v>1310</v>
      </c>
      <c r="K49" s="1">
        <v>0.25</v>
      </c>
      <c r="L49" s="2">
        <v>39504</v>
      </c>
      <c r="N49">
        <v>91</v>
      </c>
      <c r="P49">
        <v>-1.4860626E-2</v>
      </c>
      <c r="Q49" s="3" t="s">
        <v>94</v>
      </c>
      <c r="R49">
        <v>2.5690829999999998E-3</v>
      </c>
      <c r="S49" s="4">
        <v>-2.03E-8</v>
      </c>
    </row>
    <row r="50" spans="1:64" x14ac:dyDescent="0.25">
      <c r="A50" t="s">
        <v>95</v>
      </c>
      <c r="B50" t="s">
        <v>14</v>
      </c>
      <c r="C50">
        <v>1350</v>
      </c>
      <c r="D50" s="1">
        <v>0.19</v>
      </c>
      <c r="E50" s="2">
        <v>52468</v>
      </c>
      <c r="F50">
        <v>90</v>
      </c>
      <c r="G50">
        <v>93</v>
      </c>
      <c r="I50">
        <v>1</v>
      </c>
      <c r="J50">
        <v>1278</v>
      </c>
      <c r="K50" s="1">
        <v>0.24</v>
      </c>
      <c r="L50" s="2">
        <v>23115</v>
      </c>
      <c r="N50">
        <v>89</v>
      </c>
      <c r="P50">
        <v>-3.9040532080000001</v>
      </c>
      <c r="Q50">
        <v>2.5690829999999998E-3</v>
      </c>
      <c r="R50">
        <v>1.842823471</v>
      </c>
      <c r="S50" s="4">
        <v>-1.4300000000000001E-6</v>
      </c>
    </row>
    <row r="51" spans="1:64" x14ac:dyDescent="0.25">
      <c r="I51">
        <v>1</v>
      </c>
      <c r="J51">
        <v>1244</v>
      </c>
      <c r="K51" s="1">
        <v>0.67</v>
      </c>
      <c r="L51" s="2">
        <v>22301</v>
      </c>
      <c r="N51">
        <v>73</v>
      </c>
      <c r="P51" s="3" t="s">
        <v>92</v>
      </c>
      <c r="Q51" s="4">
        <v>-2.03E-8</v>
      </c>
      <c r="R51" s="4">
        <v>-1.4300000000000001E-6</v>
      </c>
      <c r="S51" s="3" t="s">
        <v>96</v>
      </c>
    </row>
    <row r="52" spans="1:64" x14ac:dyDescent="0.25">
      <c r="I52">
        <v>1</v>
      </c>
      <c r="J52">
        <v>1215</v>
      </c>
      <c r="K52" s="1">
        <v>0.38</v>
      </c>
      <c r="L52" s="2">
        <v>20722</v>
      </c>
      <c r="N52">
        <v>85</v>
      </c>
    </row>
    <row r="53" spans="1:64" x14ac:dyDescent="0.25">
      <c r="I53">
        <v>1</v>
      </c>
      <c r="J53">
        <v>1370</v>
      </c>
      <c r="K53" s="1">
        <v>0.18</v>
      </c>
      <c r="L53" s="2">
        <v>46918</v>
      </c>
      <c r="N53">
        <v>90</v>
      </c>
    </row>
    <row r="54" spans="1:64" x14ac:dyDescent="0.25">
      <c r="I54">
        <v>1</v>
      </c>
      <c r="J54">
        <v>1285</v>
      </c>
      <c r="K54" s="1">
        <v>0.35</v>
      </c>
      <c r="L54" s="2">
        <v>19418</v>
      </c>
      <c r="N54">
        <v>87</v>
      </c>
    </row>
    <row r="55" spans="1:64" x14ac:dyDescent="0.25">
      <c r="I55">
        <v>1</v>
      </c>
      <c r="J55">
        <v>1290</v>
      </c>
      <c r="K55" s="1">
        <v>0.48</v>
      </c>
      <c r="L55" s="2">
        <v>45460</v>
      </c>
      <c r="N55">
        <v>86</v>
      </c>
    </row>
    <row r="56" spans="1:64" x14ac:dyDescent="0.25">
      <c r="I56">
        <v>1</v>
      </c>
      <c r="J56">
        <v>1255</v>
      </c>
      <c r="K56" s="1">
        <v>0.25</v>
      </c>
      <c r="L56" s="2">
        <v>24718</v>
      </c>
      <c r="N56">
        <v>92</v>
      </c>
      <c r="P56" t="s">
        <v>97</v>
      </c>
    </row>
    <row r="57" spans="1:64" x14ac:dyDescent="0.25">
      <c r="I57">
        <v>1</v>
      </c>
      <c r="J57">
        <v>1357</v>
      </c>
      <c r="K57" s="1">
        <v>0.3</v>
      </c>
      <c r="L57" s="2">
        <v>56766</v>
      </c>
      <c r="N57">
        <v>86</v>
      </c>
    </row>
    <row r="58" spans="1:64" x14ac:dyDescent="0.25">
      <c r="I58">
        <v>1</v>
      </c>
      <c r="J58">
        <v>1200</v>
      </c>
      <c r="K58" s="1">
        <v>0.61</v>
      </c>
      <c r="L58" s="2">
        <v>23358</v>
      </c>
      <c r="N58">
        <v>83</v>
      </c>
      <c r="P58">
        <v>-0.19849968900000001</v>
      </c>
      <c r="Q58">
        <v>-0.19716413099999999</v>
      </c>
      <c r="R58">
        <v>0.16710639599999999</v>
      </c>
      <c r="S58">
        <v>1.2153167549999999</v>
      </c>
      <c r="T58">
        <v>-7.4461324999999995E-2</v>
      </c>
      <c r="U58">
        <v>0.17442163099999999</v>
      </c>
      <c r="V58">
        <v>-0.80780182700000003</v>
      </c>
      <c r="W58">
        <v>-0.12785036999999999</v>
      </c>
      <c r="X58">
        <v>-0.91746006400000002</v>
      </c>
      <c r="Y58">
        <v>-0.34541158</v>
      </c>
      <c r="Z58">
        <v>-6.7201462000000003E-2</v>
      </c>
      <c r="AA58">
        <v>0.40049497099999998</v>
      </c>
      <c r="AB58">
        <v>-0.17922354600000001</v>
      </c>
      <c r="AC58">
        <v>0.65545600400000004</v>
      </c>
      <c r="AD58">
        <v>0.24329077499999999</v>
      </c>
      <c r="AE58">
        <v>0.31943389700000002</v>
      </c>
      <c r="AF58">
        <v>4.5418316E-2</v>
      </c>
      <c r="AG58">
        <v>0.194804268</v>
      </c>
      <c r="AH58">
        <v>-0.99681563100000004</v>
      </c>
      <c r="AI58">
        <v>0.53113322600000001</v>
      </c>
      <c r="AJ58">
        <v>-0.40773000399999998</v>
      </c>
      <c r="AK58">
        <v>-0.42104587799999998</v>
      </c>
      <c r="AL58">
        <v>-0.42258440600000002</v>
      </c>
      <c r="AM58">
        <v>0.53327762700000003</v>
      </c>
      <c r="AN58">
        <v>-0.46358616899999999</v>
      </c>
      <c r="AO58">
        <v>-8.5151880999999999E-2</v>
      </c>
      <c r="AP58">
        <v>0.13799682199999999</v>
      </c>
      <c r="AQ58">
        <v>-0.50512563799999999</v>
      </c>
      <c r="AR58">
        <v>0.75860558</v>
      </c>
      <c r="AS58">
        <v>-0.701535617</v>
      </c>
      <c r="AT58">
        <v>0.103980199</v>
      </c>
      <c r="AU58">
        <v>-0.452813666</v>
      </c>
      <c r="AV58">
        <v>0.18794058</v>
      </c>
      <c r="AW58">
        <v>-7.3419520000000002E-2</v>
      </c>
      <c r="AX58">
        <v>-0.18331486999999999</v>
      </c>
      <c r="AY58">
        <v>-5.3439990000000003E-3</v>
      </c>
      <c r="AZ58">
        <v>-0.59942048000000003</v>
      </c>
      <c r="BA58">
        <v>1.1183481790000001</v>
      </c>
      <c r="BB58">
        <v>-0.32553467400000002</v>
      </c>
      <c r="BC58">
        <v>0.49535397399999997</v>
      </c>
      <c r="BD58">
        <v>1.557506442</v>
      </c>
      <c r="BE58">
        <v>2.3174730650000002</v>
      </c>
      <c r="BF58">
        <v>-0.74613409200000003</v>
      </c>
      <c r="BG58">
        <v>0.184841277</v>
      </c>
      <c r="BH58">
        <v>0.53944748600000003</v>
      </c>
      <c r="BI58">
        <v>-0.25895573999999999</v>
      </c>
      <c r="BJ58">
        <v>-0.48353906400000002</v>
      </c>
      <c r="BK58">
        <v>-0.80863426900000002</v>
      </c>
      <c r="BL58">
        <v>-2.5887879999999999E-2</v>
      </c>
    </row>
    <row r="59" spans="1:64" x14ac:dyDescent="0.25">
      <c r="I59">
        <v>1</v>
      </c>
      <c r="J59">
        <v>1230</v>
      </c>
      <c r="K59" s="1">
        <v>0.47</v>
      </c>
      <c r="L59" s="2">
        <v>28851</v>
      </c>
      <c r="N59">
        <v>82</v>
      </c>
      <c r="P59">
        <v>2.5137899999999998E-4</v>
      </c>
      <c r="Q59">
        <v>1.40326E-4</v>
      </c>
      <c r="R59" s="4">
        <v>-6.4900000000000005E-5</v>
      </c>
      <c r="S59">
        <v>-8.9774600000000005E-4</v>
      </c>
      <c r="T59">
        <v>1.4961299999999999E-4</v>
      </c>
      <c r="U59" s="4">
        <v>-3.79E-5</v>
      </c>
      <c r="V59">
        <v>5.9471899999999996E-4</v>
      </c>
      <c r="W59" s="4">
        <v>-7.8899999999999993E-5</v>
      </c>
      <c r="X59">
        <v>7.5979300000000004E-4</v>
      </c>
      <c r="Y59">
        <v>1.5609200000000001E-4</v>
      </c>
      <c r="Z59">
        <v>1.0718E-4</v>
      </c>
      <c r="AA59">
        <v>-2.9375799999999997E-4</v>
      </c>
      <c r="AB59">
        <v>1.9367200000000001E-4</v>
      </c>
      <c r="AC59">
        <v>-4.9909300000000004E-4</v>
      </c>
      <c r="AD59">
        <v>-1.5807000000000001E-4</v>
      </c>
      <c r="AE59">
        <v>-1.83062E-4</v>
      </c>
      <c r="AF59" s="3" t="s">
        <v>98</v>
      </c>
      <c r="AG59" s="4">
        <v>-5.02E-5</v>
      </c>
      <c r="AH59">
        <v>6.8091699999999996E-4</v>
      </c>
      <c r="AI59">
        <v>-3.6477100000000001E-4</v>
      </c>
      <c r="AJ59">
        <v>3.6752399999999999E-4</v>
      </c>
      <c r="AK59">
        <v>3.8782299999999998E-4</v>
      </c>
      <c r="AL59">
        <v>2.4997099999999998E-4</v>
      </c>
      <c r="AM59">
        <v>-3.2100199999999997E-4</v>
      </c>
      <c r="AN59">
        <v>3.2653199999999998E-4</v>
      </c>
      <c r="AO59" s="3" t="s">
        <v>99</v>
      </c>
      <c r="AP59">
        <v>-1.2663600000000001E-4</v>
      </c>
      <c r="AQ59">
        <v>3.55144E-4</v>
      </c>
      <c r="AR59">
        <v>-5.8772399999999997E-4</v>
      </c>
      <c r="AS59">
        <v>5.9069700000000005E-4</v>
      </c>
      <c r="AT59" s="4">
        <v>-2.69E-5</v>
      </c>
      <c r="AU59">
        <v>4.3853700000000002E-4</v>
      </c>
      <c r="AV59">
        <v>-1.98562E-4</v>
      </c>
      <c r="AW59" s="3" t="s">
        <v>100</v>
      </c>
      <c r="AX59">
        <v>2.28099E-4</v>
      </c>
      <c r="AY59" s="4">
        <v>-5.1999999999999997E-5</v>
      </c>
      <c r="AZ59">
        <v>4.2019099999999999E-4</v>
      </c>
      <c r="BA59">
        <v>-9.5400499999999996E-4</v>
      </c>
      <c r="BB59">
        <v>2.5163799999999999E-4</v>
      </c>
      <c r="BC59">
        <v>-3.2846500000000001E-4</v>
      </c>
      <c r="BD59">
        <v>-1.198616E-3</v>
      </c>
      <c r="BE59">
        <v>-1.7140479999999999E-3</v>
      </c>
      <c r="BF59">
        <v>6.0083300000000005E-4</v>
      </c>
      <c r="BG59">
        <v>-2.28352E-4</v>
      </c>
      <c r="BH59">
        <v>-3.2263099999999998E-4</v>
      </c>
      <c r="BI59">
        <v>1.73974E-4</v>
      </c>
      <c r="BJ59">
        <v>4.3442200000000001E-4</v>
      </c>
      <c r="BK59">
        <v>7.0467399999999997E-4</v>
      </c>
      <c r="BL59" s="3" t="s">
        <v>101</v>
      </c>
    </row>
    <row r="60" spans="1:64" x14ac:dyDescent="0.25">
      <c r="I60">
        <v>1</v>
      </c>
      <c r="J60">
        <v>1247</v>
      </c>
      <c r="K60" s="1">
        <v>0.54</v>
      </c>
      <c r="L60" s="2">
        <v>23591</v>
      </c>
      <c r="N60">
        <v>77</v>
      </c>
      <c r="P60">
        <v>-0.15849059300000001</v>
      </c>
      <c r="Q60">
        <v>0.18160580700000001</v>
      </c>
      <c r="R60">
        <v>-8.0150522000000002E-2</v>
      </c>
      <c r="S60">
        <v>-0.23490844899999999</v>
      </c>
      <c r="T60">
        <v>-0.15883220100000001</v>
      </c>
      <c r="U60">
        <v>-0.20549051199999999</v>
      </c>
      <c r="V60">
        <v>0.32509591199999999</v>
      </c>
      <c r="W60">
        <v>0.11726750499999999</v>
      </c>
      <c r="X60">
        <v>0.150073966</v>
      </c>
      <c r="Y60">
        <v>0.37427946299999998</v>
      </c>
      <c r="Z60">
        <v>-3.2817798000000002E-2</v>
      </c>
      <c r="AA60">
        <v>-5.2187900000000005E-4</v>
      </c>
      <c r="AB60">
        <v>2.9982139999999999E-3</v>
      </c>
      <c r="AC60">
        <v>-0.177839528</v>
      </c>
      <c r="AD60">
        <v>-0.116043904</v>
      </c>
      <c r="AE60">
        <v>-0.106080879</v>
      </c>
      <c r="AF60">
        <v>-0.13450749300000001</v>
      </c>
      <c r="AG60">
        <v>-0.211640145</v>
      </c>
      <c r="AH60">
        <v>0.49459260799999999</v>
      </c>
      <c r="AI60">
        <v>-0.11206490500000001</v>
      </c>
      <c r="AJ60">
        <v>-0.11999380900000001</v>
      </c>
      <c r="AK60">
        <v>1.4356516999999999E-2</v>
      </c>
      <c r="AL60">
        <v>0.22941772599999999</v>
      </c>
      <c r="AM60">
        <v>-0.25459996299999998</v>
      </c>
      <c r="AN60">
        <v>5.3622231999999999E-2</v>
      </c>
      <c r="AO60">
        <v>0.269467507</v>
      </c>
      <c r="AP60">
        <v>8.0666277999999994E-2</v>
      </c>
      <c r="AQ60">
        <v>0.26088259800000002</v>
      </c>
      <c r="AR60">
        <v>-2.4202913E-2</v>
      </c>
      <c r="AS60">
        <v>5.7019509000000003E-2</v>
      </c>
      <c r="AT60">
        <v>-0.217222841</v>
      </c>
      <c r="AU60">
        <v>-9.0939944999999994E-2</v>
      </c>
      <c r="AV60">
        <v>0.18016539200000001</v>
      </c>
      <c r="AW60">
        <v>-0.141512162</v>
      </c>
      <c r="AX60">
        <v>-0.13570010499999999</v>
      </c>
      <c r="AY60">
        <v>0.24035243100000001</v>
      </c>
      <c r="AZ60">
        <v>0.20917959899999999</v>
      </c>
      <c r="BA60">
        <v>3.9860739999999999E-2</v>
      </c>
      <c r="BB60">
        <v>9.5638036999999995E-2</v>
      </c>
      <c r="BC60">
        <v>-0.120839585</v>
      </c>
      <c r="BD60">
        <v>-0.216268934</v>
      </c>
      <c r="BE60">
        <v>-0.49346838100000001</v>
      </c>
      <c r="BF60">
        <v>0.16582908199999999</v>
      </c>
      <c r="BG60">
        <v>0.18099563699999999</v>
      </c>
      <c r="BH60">
        <v>-0.22519948100000001</v>
      </c>
      <c r="BI60">
        <v>0.17029852500000001</v>
      </c>
      <c r="BJ60">
        <v>2.6441770999999999E-2</v>
      </c>
      <c r="BK60">
        <v>1.0137314999999999E-2</v>
      </c>
      <c r="BL60">
        <v>-0.16090744100000001</v>
      </c>
    </row>
    <row r="61" spans="1:64" x14ac:dyDescent="0.25">
      <c r="I61">
        <v>1</v>
      </c>
      <c r="J61">
        <v>1170</v>
      </c>
      <c r="K61" s="1">
        <v>0.49</v>
      </c>
      <c r="L61" s="2">
        <v>20192</v>
      </c>
      <c r="N61">
        <v>72</v>
      </c>
      <c r="P61" s="4">
        <v>-1.2699999999999999E-6</v>
      </c>
      <c r="Q61" s="4">
        <v>-9.5999999999999991E-7</v>
      </c>
      <c r="R61" s="4">
        <v>-1.1400000000000001E-6</v>
      </c>
      <c r="S61" s="3" t="s">
        <v>102</v>
      </c>
      <c r="T61" s="4">
        <v>-1.1200000000000001E-6</v>
      </c>
      <c r="U61" s="4">
        <v>-9.2800000000000005E-7</v>
      </c>
      <c r="V61" s="4">
        <v>-1.5600000000000001E-6</v>
      </c>
      <c r="W61" s="3" t="s">
        <v>103</v>
      </c>
      <c r="X61" s="4">
        <v>-2.6299999999999998E-6</v>
      </c>
      <c r="Y61" s="3" t="s">
        <v>104</v>
      </c>
      <c r="Z61" s="4">
        <v>-1.17E-6</v>
      </c>
      <c r="AA61" s="4">
        <v>-2.9400000000000001E-7</v>
      </c>
      <c r="AB61" s="4">
        <v>-1.53E-6</v>
      </c>
      <c r="AC61" s="3" t="s">
        <v>105</v>
      </c>
      <c r="AD61" s="3" t="s">
        <v>106</v>
      </c>
      <c r="AE61" s="4">
        <v>-9.1100000000000004E-7</v>
      </c>
      <c r="AF61" s="3" t="s">
        <v>107</v>
      </c>
      <c r="AG61" s="4">
        <v>-1.0100000000000001E-6</v>
      </c>
      <c r="AH61" s="4">
        <v>-1.04E-6</v>
      </c>
      <c r="AI61" s="4">
        <v>-2.4200000000000002E-7</v>
      </c>
      <c r="AJ61" s="3" t="s">
        <v>108</v>
      </c>
      <c r="AK61" s="4">
        <v>-1.79E-6</v>
      </c>
      <c r="AL61" s="3" t="s">
        <v>109</v>
      </c>
      <c r="AM61" s="4">
        <v>-3.46E-7</v>
      </c>
      <c r="AN61" s="3" t="s">
        <v>110</v>
      </c>
      <c r="AO61" s="3" t="s">
        <v>111</v>
      </c>
      <c r="AP61" s="3" t="s">
        <v>112</v>
      </c>
      <c r="AQ61" s="4">
        <v>-7.4700000000000001E-7</v>
      </c>
      <c r="AR61" s="3" t="s">
        <v>113</v>
      </c>
      <c r="AS61" s="4">
        <v>-1.53E-6</v>
      </c>
      <c r="AT61" s="3" t="s">
        <v>114</v>
      </c>
      <c r="AU61" s="4">
        <v>-1.53E-6</v>
      </c>
      <c r="AV61" s="3" t="s">
        <v>115</v>
      </c>
      <c r="AW61" s="3" t="s">
        <v>116</v>
      </c>
      <c r="AX61" s="4">
        <v>-1.0899999999999999E-6</v>
      </c>
      <c r="AY61" s="4">
        <v>-3.4900000000000001E-9</v>
      </c>
      <c r="AZ61" s="3" t="s">
        <v>117</v>
      </c>
      <c r="BA61" s="3" t="s">
        <v>118</v>
      </c>
      <c r="BB61" s="4">
        <v>-2.7700000000000001E-7</v>
      </c>
      <c r="BC61" s="4">
        <v>-4.6600000000000002E-7</v>
      </c>
      <c r="BD61" s="3" t="s">
        <v>119</v>
      </c>
      <c r="BE61" s="3" t="s">
        <v>120</v>
      </c>
      <c r="BF61" s="4">
        <v>-1.8500000000000001E-6</v>
      </c>
      <c r="BG61" s="3" t="s">
        <v>121</v>
      </c>
      <c r="BH61" s="4">
        <v>-8.5600000000000004E-7</v>
      </c>
      <c r="BI61" s="4">
        <v>-1.7499999999999999E-7</v>
      </c>
      <c r="BJ61" s="4">
        <v>-1.8199999999999999E-6</v>
      </c>
      <c r="BK61" s="4">
        <v>-2.1600000000000001E-6</v>
      </c>
      <c r="BL61" s="3" t="s">
        <v>122</v>
      </c>
    </row>
    <row r="62" spans="1:64" x14ac:dyDescent="0.25">
      <c r="I62">
        <v>1</v>
      </c>
      <c r="J62">
        <v>1320</v>
      </c>
      <c r="K62" s="1">
        <v>0.33</v>
      </c>
      <c r="L62" s="2">
        <v>26668</v>
      </c>
      <c r="N62">
        <v>80</v>
      </c>
    </row>
    <row r="63" spans="1:64" x14ac:dyDescent="0.25">
      <c r="I63">
        <v>1</v>
      </c>
      <c r="J63">
        <v>1340</v>
      </c>
      <c r="K63" s="1">
        <v>0.17</v>
      </c>
      <c r="L63" s="2">
        <v>48123</v>
      </c>
      <c r="N63">
        <v>93</v>
      </c>
    </row>
    <row r="64" spans="1:64" x14ac:dyDescent="0.25">
      <c r="I64">
        <v>1</v>
      </c>
      <c r="J64">
        <v>1327</v>
      </c>
      <c r="K64" s="1">
        <v>0.24</v>
      </c>
      <c r="L64" s="2">
        <v>26730</v>
      </c>
      <c r="N64">
        <v>88</v>
      </c>
    </row>
    <row r="65" spans="9:16" x14ac:dyDescent="0.25">
      <c r="I65">
        <v>1</v>
      </c>
      <c r="J65">
        <v>1195</v>
      </c>
      <c r="K65" s="1">
        <v>0.56999999999999995</v>
      </c>
      <c r="L65" s="2">
        <v>25271</v>
      </c>
      <c r="N65">
        <v>87</v>
      </c>
    </row>
    <row r="66" spans="9:16" x14ac:dyDescent="0.25">
      <c r="I66">
        <v>1</v>
      </c>
      <c r="J66">
        <v>1370</v>
      </c>
      <c r="K66" s="1">
        <v>0.18</v>
      </c>
      <c r="L66" s="2">
        <v>61921</v>
      </c>
      <c r="N66">
        <v>88</v>
      </c>
      <c r="P66" t="s">
        <v>123</v>
      </c>
    </row>
    <row r="67" spans="9:16" x14ac:dyDescent="0.25">
      <c r="I67">
        <v>1</v>
      </c>
      <c r="J67">
        <v>1310</v>
      </c>
      <c r="K67" s="1">
        <v>0.24</v>
      </c>
      <c r="L67" s="2">
        <v>27487</v>
      </c>
      <c r="N67">
        <v>88</v>
      </c>
      <c r="P67">
        <v>3.3407391290000001</v>
      </c>
    </row>
    <row r="68" spans="9:16" x14ac:dyDescent="0.25">
      <c r="I68">
        <v>1</v>
      </c>
      <c r="J68">
        <v>1195</v>
      </c>
      <c r="K68" s="1">
        <v>0.6</v>
      </c>
      <c r="L68" s="2">
        <v>21853</v>
      </c>
      <c r="N68">
        <v>77</v>
      </c>
      <c r="P68">
        <v>7.2676027000000004E-2</v>
      </c>
    </row>
    <row r="69" spans="9:16" x14ac:dyDescent="0.25">
      <c r="I69">
        <v>1</v>
      </c>
      <c r="J69">
        <v>1300</v>
      </c>
      <c r="K69" s="1">
        <v>0.45</v>
      </c>
      <c r="L69" s="2">
        <v>38937</v>
      </c>
      <c r="N69">
        <v>73</v>
      </c>
      <c r="P69">
        <v>-16.348077530000001</v>
      </c>
    </row>
    <row r="70" spans="9:16" x14ac:dyDescent="0.25">
      <c r="I70">
        <v>1</v>
      </c>
      <c r="J70">
        <v>1155</v>
      </c>
      <c r="K70" s="1">
        <v>0.56000000000000005</v>
      </c>
      <c r="L70" s="2">
        <v>38597</v>
      </c>
      <c r="N70">
        <v>73</v>
      </c>
      <c r="P70">
        <v>-1.8842500000000001E-4</v>
      </c>
    </row>
    <row r="71" spans="9:16" x14ac:dyDescent="0.25">
      <c r="I71">
        <v>1</v>
      </c>
      <c r="J71">
        <v>1280</v>
      </c>
      <c r="K71" s="1">
        <v>0.41</v>
      </c>
      <c r="L71" s="2">
        <v>30882</v>
      </c>
      <c r="N71">
        <v>86</v>
      </c>
    </row>
    <row r="72" spans="9:16" x14ac:dyDescent="0.25">
      <c r="I72">
        <v>1</v>
      </c>
      <c r="J72">
        <v>1218</v>
      </c>
      <c r="K72" s="1">
        <v>0.37</v>
      </c>
      <c r="L72" s="2">
        <v>19365</v>
      </c>
      <c r="N72">
        <v>88</v>
      </c>
    </row>
    <row r="73" spans="9:16" x14ac:dyDescent="0.25">
      <c r="I73">
        <v>1</v>
      </c>
      <c r="J73">
        <v>1142</v>
      </c>
      <c r="K73" s="1">
        <v>0.43</v>
      </c>
      <c r="L73" s="2">
        <v>26859</v>
      </c>
      <c r="N73">
        <v>61</v>
      </c>
    </row>
    <row r="74" spans="9:16" x14ac:dyDescent="0.25">
      <c r="I74">
        <v>1</v>
      </c>
      <c r="J74">
        <v>1109</v>
      </c>
      <c r="K74" s="1">
        <v>0.32</v>
      </c>
      <c r="L74" s="2">
        <v>19684</v>
      </c>
      <c r="N74">
        <v>73</v>
      </c>
    </row>
    <row r="75" spans="9:16" x14ac:dyDescent="0.25">
      <c r="I75">
        <v>1</v>
      </c>
      <c r="J75">
        <v>1287</v>
      </c>
      <c r="K75" s="1">
        <v>0.43</v>
      </c>
      <c r="L75" s="2">
        <v>20179</v>
      </c>
      <c r="N75">
        <v>84</v>
      </c>
    </row>
    <row r="76" spans="9:16" x14ac:dyDescent="0.25">
      <c r="I76">
        <v>1</v>
      </c>
      <c r="J76">
        <v>1225</v>
      </c>
      <c r="K76" s="1">
        <v>0.54</v>
      </c>
      <c r="L76" s="2">
        <v>39883</v>
      </c>
      <c r="N76">
        <v>76</v>
      </c>
    </row>
    <row r="77" spans="9:16" x14ac:dyDescent="0.25">
      <c r="I77">
        <v>1</v>
      </c>
      <c r="J77">
        <v>1234</v>
      </c>
      <c r="K77" s="1">
        <v>0.28999999999999998</v>
      </c>
      <c r="L77" s="2">
        <v>17998</v>
      </c>
      <c r="N77">
        <v>78</v>
      </c>
    </row>
    <row r="78" spans="9:16" x14ac:dyDescent="0.25">
      <c r="I78">
        <v>1</v>
      </c>
      <c r="J78">
        <v>1250</v>
      </c>
      <c r="K78" s="1">
        <v>0.49</v>
      </c>
      <c r="L78" s="2">
        <v>27879</v>
      </c>
      <c r="N78">
        <v>86</v>
      </c>
    </row>
    <row r="79" spans="9:16" x14ac:dyDescent="0.25">
      <c r="I79">
        <v>1</v>
      </c>
      <c r="J79">
        <v>1290</v>
      </c>
      <c r="K79" s="1">
        <v>0.35</v>
      </c>
      <c r="L79" s="2">
        <v>19948</v>
      </c>
      <c r="N79">
        <v>91</v>
      </c>
    </row>
    <row r="80" spans="9:16" x14ac:dyDescent="0.25">
      <c r="I80">
        <v>1</v>
      </c>
      <c r="J80">
        <v>1336</v>
      </c>
      <c r="K80" s="1">
        <v>0.28000000000000003</v>
      </c>
      <c r="L80" s="2">
        <v>23772</v>
      </c>
      <c r="N80">
        <v>93</v>
      </c>
    </row>
    <row r="81" spans="9:14" x14ac:dyDescent="0.25">
      <c r="I81">
        <v>1</v>
      </c>
      <c r="J81">
        <v>1350</v>
      </c>
      <c r="K81" s="1">
        <v>0.19</v>
      </c>
      <c r="L81" s="2">
        <v>52468</v>
      </c>
      <c r="N81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 Square</vt:lpstr>
      <vt:lpstr>SSE</vt:lpstr>
      <vt:lpstr>MSE</vt:lpstr>
      <vt:lpstr>Lab2_Linear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host</dc:creator>
  <cp:lastModifiedBy>local host</cp:lastModifiedBy>
  <dcterms:created xsi:type="dcterms:W3CDTF">2024-05-01T02:41:51Z</dcterms:created>
  <dcterms:modified xsi:type="dcterms:W3CDTF">2024-05-03T08:20:27Z</dcterms:modified>
</cp:coreProperties>
</file>