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SEM2 Data Analysis in Business\Lab CONTENT\Lab1\Làm Thử lab1 tại nhà\"/>
    </mc:Choice>
  </mc:AlternateContent>
  <xr:revisionPtr revIDLastSave="0" documentId="13_ncr:1_{A12702EC-F1E9-4A06-8A65-15366ADFF5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me Market Value" sheetId="1" r:id="rId1"/>
    <sheet name="Outliers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D47" i="3"/>
  <c r="D46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" i="3"/>
  <c r="C5" i="3"/>
  <c r="C6" i="3"/>
  <c r="C7" i="3"/>
  <c r="C8" i="3"/>
  <c r="C9" i="3"/>
  <c r="C10" i="3"/>
  <c r="C4" i="3"/>
  <c r="I38" i="3"/>
  <c r="I36" i="3"/>
  <c r="I39" i="3"/>
  <c r="I41" i="3"/>
  <c r="I40" i="3"/>
  <c r="I37" i="3"/>
  <c r="I6" i="3"/>
  <c r="I5" i="3"/>
  <c r="I4" i="3"/>
  <c r="A50" i="3"/>
  <c r="D50" i="3"/>
  <c r="B50" i="3"/>
  <c r="I14" i="3"/>
  <c r="I12" i="3"/>
  <c r="I17" i="3"/>
  <c r="I19" i="3"/>
  <c r="I18" i="3"/>
  <c r="I13" i="3"/>
  <c r="B46" i="3"/>
  <c r="B47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</calcChain>
</file>

<file path=xl/sharedStrings.xml><?xml version="1.0" encoding="utf-8"?>
<sst xmlns="http://schemas.openxmlformats.org/spreadsheetml/2006/main" count="28" uniqueCount="23">
  <si>
    <t>House Age</t>
  </si>
  <si>
    <t>Square Feet</t>
  </si>
  <si>
    <t>Market Value</t>
  </si>
  <si>
    <t>Home Market Value</t>
  </si>
  <si>
    <t>Mean</t>
  </si>
  <si>
    <t>Standard Deviation</t>
  </si>
  <si>
    <t>z-score</t>
  </si>
  <si>
    <t>Q1</t>
  </si>
  <si>
    <t>Q2</t>
  </si>
  <si>
    <t>Q3</t>
  </si>
  <si>
    <t>IQR</t>
  </si>
  <si>
    <t>Sàn</t>
  </si>
  <si>
    <t>Trần</t>
  </si>
  <si>
    <t>MEDIAN</t>
  </si>
  <si>
    <t>q1</t>
  </si>
  <si>
    <t>q2</t>
  </si>
  <si>
    <t>q3</t>
  </si>
  <si>
    <t>q1_mv</t>
  </si>
  <si>
    <t>q2_m,v</t>
  </si>
  <si>
    <t>q3_mv</t>
  </si>
  <si>
    <t xml:space="preserve">IQR </t>
  </si>
  <si>
    <t>Tran</t>
  </si>
  <si>
    <t>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</si>
</sst>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3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5" fontId="2" fillId="2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166" fontId="2" fillId="2" borderId="0" xfId="0" applyNumberFormat="1" applyFont="1" applyFill="1"/>
    <xf numFmtId="0" fontId="2" fillId="3" borderId="0" xfId="0" applyFont="1" applyFill="1" applyAlignment="1">
      <alignment horizontal="right"/>
    </xf>
    <xf numFmtId="0" fontId="2" fillId="0" borderId="2" xfId="0" applyFont="1" applyBorder="1"/>
    <xf numFmtId="3" fontId="2" fillId="3" borderId="3" xfId="0" applyNumberFormat="1" applyFont="1" applyFill="1" applyBorder="1" applyAlignment="1">
      <alignment horizontal="right"/>
    </xf>
    <xf numFmtId="165" fontId="2" fillId="0" borderId="2" xfId="0" applyNumberFormat="1" applyFont="1" applyBorder="1"/>
    <xf numFmtId="165" fontId="2" fillId="2" borderId="5" xfId="0" applyNumberFormat="1" applyFont="1" applyFill="1" applyBorder="1"/>
    <xf numFmtId="165" fontId="2" fillId="2" borderId="4" xfId="0" applyNumberFormat="1" applyFont="1" applyFill="1" applyBorder="1"/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5" zoomScaleNormal="100" zoomScalePageLayoutView="150" workbookViewId="0">
      <selection activeCell="C41" sqref="C41"/>
    </sheetView>
  </sheetViews>
  <sheetFormatPr defaultColWidth="10.28515625" defaultRowHeight="12.75"/>
  <cols>
    <col min="1" max="1" width="12" style="2" customWidth="1"/>
    <col min="2" max="2" width="12.140625" style="2" bestFit="1" customWidth="1"/>
    <col min="3" max="3" width="13.140625" style="2" bestFit="1" customWidth="1"/>
    <col min="4" max="4" width="14.42578125" style="2" bestFit="1" customWidth="1"/>
    <col min="5" max="5" width="11.42578125" style="2" bestFit="1" customWidth="1"/>
    <col min="6" max="6" width="2.7109375" style="2" customWidth="1"/>
    <col min="7" max="16384" width="10.28515625" style="2"/>
  </cols>
  <sheetData>
    <row r="1" spans="1:3">
      <c r="A1" s="1" t="s">
        <v>3</v>
      </c>
    </row>
    <row r="3" spans="1:3" s="1" customFormat="1" ht="13.5" thickBot="1">
      <c r="A3" s="11" t="s">
        <v>0</v>
      </c>
      <c r="B3" s="11" t="s">
        <v>1</v>
      </c>
      <c r="C3" s="11" t="s">
        <v>2</v>
      </c>
    </row>
    <row r="4" spans="1:3" ht="13.5" thickTop="1">
      <c r="A4" s="3">
        <v>33</v>
      </c>
      <c r="B4" s="4">
        <v>1812</v>
      </c>
      <c r="C4" s="5">
        <v>90000</v>
      </c>
    </row>
    <row r="5" spans="1:3">
      <c r="A5" s="3">
        <v>32</v>
      </c>
      <c r="B5" s="4">
        <v>1914</v>
      </c>
      <c r="C5" s="5">
        <v>104400</v>
      </c>
    </row>
    <row r="6" spans="1:3">
      <c r="A6" s="3">
        <v>32</v>
      </c>
      <c r="B6" s="4">
        <v>1842</v>
      </c>
      <c r="C6" s="5">
        <v>93300</v>
      </c>
    </row>
    <row r="7" spans="1:3">
      <c r="A7" s="3">
        <v>33</v>
      </c>
      <c r="B7" s="4">
        <v>1812</v>
      </c>
      <c r="C7" s="5">
        <v>91000</v>
      </c>
    </row>
    <row r="8" spans="1:3">
      <c r="A8" s="3">
        <v>32</v>
      </c>
      <c r="B8" s="4">
        <v>1836</v>
      </c>
      <c r="C8" s="5">
        <v>101900</v>
      </c>
    </row>
    <row r="9" spans="1:3">
      <c r="A9" s="3">
        <v>33</v>
      </c>
      <c r="B9" s="4">
        <v>2028</v>
      </c>
      <c r="C9" s="5">
        <v>108500</v>
      </c>
    </row>
    <row r="10" spans="1:3">
      <c r="A10" s="3">
        <v>32</v>
      </c>
      <c r="B10" s="4">
        <v>1732</v>
      </c>
      <c r="C10" s="5">
        <v>87600</v>
      </c>
    </row>
    <row r="11" spans="1:3">
      <c r="A11" s="3">
        <v>33</v>
      </c>
      <c r="B11" s="4">
        <v>1850</v>
      </c>
      <c r="C11" s="5">
        <v>96000</v>
      </c>
    </row>
    <row r="12" spans="1:3">
      <c r="A12" s="3">
        <v>32</v>
      </c>
      <c r="B12" s="4">
        <v>1791</v>
      </c>
      <c r="C12" s="5">
        <v>89200</v>
      </c>
    </row>
    <row r="13" spans="1:3">
      <c r="A13" s="3">
        <v>33</v>
      </c>
      <c r="B13" s="4">
        <v>1666</v>
      </c>
      <c r="C13" s="5">
        <v>88400</v>
      </c>
    </row>
    <row r="14" spans="1:3">
      <c r="A14" s="3">
        <v>32</v>
      </c>
      <c r="B14" s="4">
        <v>1852</v>
      </c>
      <c r="C14" s="5">
        <v>100800</v>
      </c>
    </row>
    <row r="15" spans="1:3">
      <c r="A15" s="3">
        <v>32</v>
      </c>
      <c r="B15" s="4">
        <v>1620</v>
      </c>
      <c r="C15" s="5">
        <v>96700</v>
      </c>
    </row>
    <row r="16" spans="1:3">
      <c r="A16" s="3">
        <v>32</v>
      </c>
      <c r="B16" s="4">
        <v>1692</v>
      </c>
      <c r="C16" s="5">
        <v>87500</v>
      </c>
    </row>
    <row r="17" spans="1:3">
      <c r="A17" s="3">
        <v>32</v>
      </c>
      <c r="B17" s="4">
        <v>2372</v>
      </c>
      <c r="C17" s="5">
        <v>114000</v>
      </c>
    </row>
    <row r="18" spans="1:3">
      <c r="A18" s="3">
        <v>32</v>
      </c>
      <c r="B18" s="4">
        <v>2372</v>
      </c>
      <c r="C18" s="5">
        <v>113200</v>
      </c>
    </row>
    <row r="19" spans="1:3">
      <c r="A19" s="3">
        <v>33</v>
      </c>
      <c r="B19" s="4">
        <v>1666</v>
      </c>
      <c r="C19" s="5">
        <v>87500</v>
      </c>
    </row>
    <row r="20" spans="1:3">
      <c r="A20" s="3">
        <v>32</v>
      </c>
      <c r="B20" s="4">
        <v>2123</v>
      </c>
      <c r="C20" s="5">
        <v>116100</v>
      </c>
    </row>
    <row r="21" spans="1:3">
      <c r="A21" s="3">
        <v>32</v>
      </c>
      <c r="B21" s="4">
        <v>1620</v>
      </c>
      <c r="C21" s="5">
        <v>94700</v>
      </c>
    </row>
    <row r="22" spans="1:3">
      <c r="A22" s="3">
        <v>32</v>
      </c>
      <c r="B22" s="4">
        <v>1731</v>
      </c>
      <c r="C22" s="5">
        <v>86400</v>
      </c>
    </row>
    <row r="23" spans="1:3">
      <c r="A23" s="3">
        <v>32</v>
      </c>
      <c r="B23" s="4">
        <v>1666</v>
      </c>
      <c r="C23" s="5">
        <v>87100</v>
      </c>
    </row>
    <row r="24" spans="1:3">
      <c r="A24" s="3">
        <v>28</v>
      </c>
      <c r="B24" s="4">
        <v>1520</v>
      </c>
      <c r="C24" s="5">
        <v>83400</v>
      </c>
    </row>
    <row r="25" spans="1:3">
      <c r="A25" s="3">
        <v>27</v>
      </c>
      <c r="B25" s="4">
        <v>1484</v>
      </c>
      <c r="C25" s="5">
        <v>79800</v>
      </c>
    </row>
    <row r="26" spans="1:3">
      <c r="A26" s="3">
        <v>28</v>
      </c>
      <c r="B26" s="4">
        <v>1588</v>
      </c>
      <c r="C26" s="5">
        <v>81500</v>
      </c>
    </row>
    <row r="27" spans="1:3">
      <c r="A27" s="3">
        <v>28</v>
      </c>
      <c r="B27" s="4">
        <v>1598</v>
      </c>
      <c r="C27" s="5">
        <v>87100</v>
      </c>
    </row>
    <row r="28" spans="1:3">
      <c r="A28" s="3">
        <v>28</v>
      </c>
      <c r="B28" s="4">
        <v>1484</v>
      </c>
      <c r="C28" s="5">
        <v>82600</v>
      </c>
    </row>
    <row r="29" spans="1:3">
      <c r="A29" s="3">
        <v>28</v>
      </c>
      <c r="B29" s="4">
        <v>1484</v>
      </c>
      <c r="C29" s="5">
        <v>78800</v>
      </c>
    </row>
    <row r="30" spans="1:3">
      <c r="A30" s="3">
        <v>28</v>
      </c>
      <c r="B30" s="4">
        <v>1520</v>
      </c>
      <c r="C30" s="5">
        <v>87600</v>
      </c>
    </row>
    <row r="31" spans="1:3">
      <c r="A31" s="3">
        <v>27</v>
      </c>
      <c r="B31" s="4">
        <v>1701</v>
      </c>
      <c r="C31" s="5">
        <v>94200</v>
      </c>
    </row>
    <row r="32" spans="1:3">
      <c r="A32" s="3">
        <v>28</v>
      </c>
      <c r="B32" s="4">
        <v>1484</v>
      </c>
      <c r="C32" s="5">
        <v>82000</v>
      </c>
    </row>
    <row r="33" spans="1:3">
      <c r="A33" s="3">
        <v>28</v>
      </c>
      <c r="B33" s="4">
        <v>1468</v>
      </c>
      <c r="C33" s="5">
        <v>88100</v>
      </c>
    </row>
    <row r="34" spans="1:3">
      <c r="A34" s="3">
        <v>28</v>
      </c>
      <c r="B34" s="4">
        <v>1520</v>
      </c>
      <c r="C34" s="5">
        <v>88100</v>
      </c>
    </row>
    <row r="35" spans="1:3">
      <c r="A35" s="3">
        <v>27</v>
      </c>
      <c r="B35" s="4">
        <v>1520</v>
      </c>
      <c r="C35" s="5">
        <v>88600</v>
      </c>
    </row>
    <row r="36" spans="1:3">
      <c r="A36" s="3">
        <v>27</v>
      </c>
      <c r="B36" s="4">
        <v>1484</v>
      </c>
      <c r="C36" s="5">
        <v>76600</v>
      </c>
    </row>
    <row r="37" spans="1:3">
      <c r="A37" s="3">
        <v>28</v>
      </c>
      <c r="B37" s="4">
        <v>1520</v>
      </c>
      <c r="C37" s="5">
        <v>84400</v>
      </c>
    </row>
    <row r="38" spans="1:3">
      <c r="A38" s="3">
        <v>27</v>
      </c>
      <c r="B38" s="4">
        <v>1668</v>
      </c>
      <c r="C38" s="5">
        <v>90900</v>
      </c>
    </row>
    <row r="39" spans="1:3">
      <c r="A39" s="3">
        <v>28</v>
      </c>
      <c r="B39" s="4">
        <v>1588</v>
      </c>
      <c r="C39" s="5">
        <v>81000</v>
      </c>
    </row>
    <row r="40" spans="1:3">
      <c r="A40" s="3">
        <v>28</v>
      </c>
      <c r="B40" s="4">
        <v>1784</v>
      </c>
      <c r="C40" s="5">
        <v>91300</v>
      </c>
    </row>
    <row r="41" spans="1:3">
      <c r="A41" s="3">
        <v>27</v>
      </c>
      <c r="B41" s="4">
        <v>1484</v>
      </c>
      <c r="C41" s="5">
        <v>81300</v>
      </c>
    </row>
    <row r="42" spans="1:3">
      <c r="A42" s="3">
        <v>27</v>
      </c>
      <c r="B42" s="4">
        <v>1520</v>
      </c>
      <c r="C42" s="5">
        <v>100700</v>
      </c>
    </row>
    <row r="43" spans="1:3">
      <c r="A43" s="3">
        <v>28</v>
      </c>
      <c r="B43" s="4">
        <v>1520</v>
      </c>
      <c r="C43" s="5">
        <v>87200</v>
      </c>
    </row>
    <row r="44" spans="1:3">
      <c r="A44" s="3">
        <v>27</v>
      </c>
      <c r="B44" s="4">
        <v>1684</v>
      </c>
      <c r="C44" s="5">
        <v>96700</v>
      </c>
    </row>
    <row r="45" spans="1:3">
      <c r="A45" s="3">
        <v>27</v>
      </c>
      <c r="B45" s="4">
        <v>1581</v>
      </c>
      <c r="C45" s="5">
        <v>120700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abSelected="1" zoomScale="85" zoomScaleNormal="85" zoomScalePageLayoutView="150" workbookViewId="0">
      <selection activeCell="D46" sqref="D46"/>
    </sheetView>
  </sheetViews>
  <sheetFormatPr defaultColWidth="10.28515625" defaultRowHeight="12.75"/>
  <cols>
    <col min="1" max="1" width="19.140625" style="2" bestFit="1" customWidth="1"/>
    <col min="2" max="2" width="12.140625" style="2" bestFit="1" customWidth="1"/>
    <col min="3" max="3" width="7.42578125" style="2" bestFit="1" customWidth="1"/>
    <col min="4" max="4" width="13.140625" style="2" bestFit="1" customWidth="1"/>
    <col min="5" max="5" width="11.28515625" style="2" customWidth="1"/>
    <col min="6" max="6" width="10.7109375" style="2" customWidth="1"/>
    <col min="7" max="16384" width="10.28515625" style="2"/>
  </cols>
  <sheetData>
    <row r="1" spans="1:9">
      <c r="A1" s="1" t="s">
        <v>3</v>
      </c>
    </row>
    <row r="3" spans="1:9" s="1" customFormat="1" ht="13.5" thickBot="1">
      <c r="A3" s="11" t="s">
        <v>0</v>
      </c>
      <c r="B3" s="11" t="s">
        <v>1</v>
      </c>
      <c r="C3" s="12" t="s">
        <v>6</v>
      </c>
      <c r="D3" s="11" t="s">
        <v>2</v>
      </c>
      <c r="E3" s="12" t="s">
        <v>6</v>
      </c>
    </row>
    <row r="4" spans="1:9" ht="13.5" thickTop="1">
      <c r="A4" s="3">
        <v>33</v>
      </c>
      <c r="B4" s="4">
        <v>1812</v>
      </c>
      <c r="C4" s="9">
        <f>(B4-$B$46)/$B$47</f>
        <v>0.53000920796950535</v>
      </c>
      <c r="D4" s="3">
        <v>90000</v>
      </c>
      <c r="E4" s="10">
        <f>(D4-$D$46)/$D$47</f>
        <v>-0.19606096828826466</v>
      </c>
      <c r="H4" s="2" t="s">
        <v>14</v>
      </c>
      <c r="I4" s="2">
        <f>QUARTILE(A4:A45,1)</f>
        <v>28</v>
      </c>
    </row>
    <row r="5" spans="1:9">
      <c r="A5" s="3">
        <v>32</v>
      </c>
      <c r="B5" s="4">
        <v>1914</v>
      </c>
      <c r="C5" s="9">
        <f t="shared" ref="C5:C10" si="0">(B5-$B$46)/$B$47</f>
        <v>0.99310515880396621</v>
      </c>
      <c r="D5" s="3">
        <v>104400</v>
      </c>
      <c r="E5" s="10">
        <f t="shared" ref="E5:E15" si="1">(D5-$D$46)/$D$47</f>
        <v>1.168469222974595</v>
      </c>
      <c r="H5" s="2" t="s">
        <v>15</v>
      </c>
      <c r="I5" s="2">
        <f>QUARTILE(A5:A46,2)</f>
        <v>28</v>
      </c>
    </row>
    <row r="6" spans="1:9">
      <c r="A6" s="3">
        <v>32</v>
      </c>
      <c r="B6" s="4">
        <v>1842</v>
      </c>
      <c r="C6" s="9">
        <f t="shared" si="0"/>
        <v>0.66621389939140552</v>
      </c>
      <c r="D6" s="3">
        <v>93300</v>
      </c>
      <c r="E6" s="10">
        <f t="shared" si="1"/>
        <v>0.11664386720947402</v>
      </c>
      <c r="H6" s="2" t="s">
        <v>16</v>
      </c>
      <c r="I6" s="2">
        <f>QUARTILE(A6:A47,3)</f>
        <v>32</v>
      </c>
    </row>
    <row r="7" spans="1:9">
      <c r="A7" s="3">
        <v>33</v>
      </c>
      <c r="B7" s="4">
        <v>1812</v>
      </c>
      <c r="C7" s="9">
        <f t="shared" si="0"/>
        <v>0.53000920796950535</v>
      </c>
      <c r="D7" s="3">
        <v>91000</v>
      </c>
      <c r="E7" s="10">
        <f t="shared" si="1"/>
        <v>-0.10130192722834384</v>
      </c>
    </row>
    <row r="8" spans="1:9">
      <c r="A8" s="3">
        <v>32</v>
      </c>
      <c r="B8" s="4">
        <v>1836</v>
      </c>
      <c r="C8" s="9">
        <f t="shared" si="0"/>
        <v>0.63897296110702551</v>
      </c>
      <c r="D8" s="3">
        <v>101900</v>
      </c>
      <c r="E8" s="10">
        <f t="shared" si="1"/>
        <v>0.93157162032479301</v>
      </c>
    </row>
    <row r="9" spans="1:9">
      <c r="A9" s="3">
        <v>33</v>
      </c>
      <c r="B9" s="4">
        <v>2028</v>
      </c>
      <c r="C9" s="9">
        <f t="shared" si="0"/>
        <v>1.5106829862071871</v>
      </c>
      <c r="D9" s="3">
        <v>108500</v>
      </c>
      <c r="E9" s="10">
        <f t="shared" si="1"/>
        <v>1.5569812913202703</v>
      </c>
    </row>
    <row r="10" spans="1:9">
      <c r="A10" s="3">
        <v>32</v>
      </c>
      <c r="B10" s="4">
        <v>1732</v>
      </c>
      <c r="C10" s="9">
        <f t="shared" si="0"/>
        <v>0.1667966975111046</v>
      </c>
      <c r="D10" s="3">
        <v>87600</v>
      </c>
      <c r="E10" s="10">
        <f t="shared" si="1"/>
        <v>-0.42348266683207458</v>
      </c>
    </row>
    <row r="11" spans="1:9">
      <c r="A11" s="3">
        <v>33</v>
      </c>
      <c r="B11" s="4">
        <v>1850</v>
      </c>
      <c r="C11" s="9">
        <f t="shared" ref="C11:C45" si="2">(B11-$B$46)/$B$47</f>
        <v>0.70253515043724568</v>
      </c>
      <c r="D11" s="3">
        <v>96000</v>
      </c>
      <c r="E11" s="10">
        <f t="shared" si="1"/>
        <v>0.3724932780712602</v>
      </c>
    </row>
    <row r="12" spans="1:9">
      <c r="A12" s="3">
        <v>32</v>
      </c>
      <c r="B12" s="4">
        <v>1791</v>
      </c>
      <c r="C12" s="9">
        <f t="shared" si="2"/>
        <v>0.43466592397417514</v>
      </c>
      <c r="D12" s="3">
        <v>89200</v>
      </c>
      <c r="E12" s="10">
        <f t="shared" si="1"/>
        <v>-0.2718682011362013</v>
      </c>
      <c r="H12" s="2" t="s">
        <v>7</v>
      </c>
      <c r="I12" s="2">
        <f>QUARTILE(B2:B45,)</f>
        <v>1468</v>
      </c>
    </row>
    <row r="13" spans="1:9">
      <c r="A13" s="3">
        <v>33</v>
      </c>
      <c r="B13" s="4">
        <v>1666</v>
      </c>
      <c r="C13" s="9">
        <f t="shared" si="2"/>
        <v>-0.13285362361707598</v>
      </c>
      <c r="D13" s="3">
        <v>88400</v>
      </c>
      <c r="E13" s="10">
        <f t="shared" si="1"/>
        <v>-0.34767543398413797</v>
      </c>
      <c r="H13" s="2" t="s">
        <v>8</v>
      </c>
      <c r="I13" s="2">
        <f>QUARTILE(B4:B45,2)</f>
        <v>1666</v>
      </c>
    </row>
    <row r="14" spans="1:9">
      <c r="A14" s="3">
        <v>32</v>
      </c>
      <c r="B14" s="4">
        <v>1852</v>
      </c>
      <c r="C14" s="9">
        <f t="shared" si="2"/>
        <v>0.71161546319870561</v>
      </c>
      <c r="D14" s="3">
        <v>100800</v>
      </c>
      <c r="E14" s="10">
        <f t="shared" si="1"/>
        <v>0.8273366751588801</v>
      </c>
      <c r="H14" s="2" t="s">
        <v>9</v>
      </c>
      <c r="I14" s="2">
        <f>QUARTILE(B4:B45,3)</f>
        <v>1806.75</v>
      </c>
    </row>
    <row r="15" spans="1:9">
      <c r="A15" s="3">
        <v>32</v>
      </c>
      <c r="B15" s="4">
        <v>1620</v>
      </c>
      <c r="C15" s="9">
        <f t="shared" si="2"/>
        <v>-0.34170081713065636</v>
      </c>
      <c r="D15" s="3">
        <v>96700</v>
      </c>
      <c r="E15" s="10">
        <f t="shared" si="1"/>
        <v>0.43882460681320479</v>
      </c>
    </row>
    <row r="16" spans="1:9">
      <c r="A16" s="3">
        <v>32</v>
      </c>
      <c r="B16" s="4">
        <v>1692</v>
      </c>
      <c r="C16" s="21">
        <f t="shared" si="2"/>
        <v>-1.4809557718095751E-2</v>
      </c>
      <c r="D16" s="3">
        <v>87500</v>
      </c>
      <c r="E16" s="10">
        <f t="shared" ref="E5:E45" si="3">(D16-$D$46)/$D$47</f>
        <v>-0.43295857093806667</v>
      </c>
    </row>
    <row r="17" spans="1:9">
      <c r="A17" s="3">
        <v>32</v>
      </c>
      <c r="B17" s="20">
        <v>2372</v>
      </c>
      <c r="C17" s="23">
        <f t="shared" si="2"/>
        <v>3.0724967811783102</v>
      </c>
      <c r="D17" s="18">
        <v>114000</v>
      </c>
      <c r="E17" s="10">
        <f t="shared" si="3"/>
        <v>2.0781560171498348</v>
      </c>
      <c r="H17" s="2" t="s">
        <v>10</v>
      </c>
      <c r="I17" s="2">
        <f>I14-I12</f>
        <v>338.75</v>
      </c>
    </row>
    <row r="18" spans="1:9">
      <c r="A18" s="3">
        <v>32</v>
      </c>
      <c r="B18" s="20">
        <v>2372</v>
      </c>
      <c r="C18" s="22">
        <f t="shared" si="2"/>
        <v>3.0724967811783102</v>
      </c>
      <c r="D18" s="18">
        <v>113200</v>
      </c>
      <c r="E18" s="10">
        <f t="shared" si="3"/>
        <v>2.0023487843018981</v>
      </c>
      <c r="H18" s="2" t="s">
        <v>11</v>
      </c>
      <c r="I18" s="2">
        <f>I12-1.5*I17</f>
        <v>959.875</v>
      </c>
    </row>
    <row r="19" spans="1:9">
      <c r="A19" s="3">
        <v>33</v>
      </c>
      <c r="B19" s="4">
        <v>1666</v>
      </c>
      <c r="C19" s="9">
        <f t="shared" si="2"/>
        <v>-0.13285362361707598</v>
      </c>
      <c r="D19" s="3">
        <v>87500</v>
      </c>
      <c r="E19" s="10">
        <f t="shared" si="3"/>
        <v>-0.43295857093806667</v>
      </c>
      <c r="H19" s="2" t="s">
        <v>12</v>
      </c>
      <c r="I19" s="2">
        <f>I14+1.5*I17</f>
        <v>2314.875</v>
      </c>
    </row>
    <row r="20" spans="1:9">
      <c r="A20" s="3">
        <v>32</v>
      </c>
      <c r="B20" s="4">
        <v>2123</v>
      </c>
      <c r="C20" s="9">
        <f t="shared" si="2"/>
        <v>1.9419978423765381</v>
      </c>
      <c r="D20" s="18">
        <v>116100</v>
      </c>
      <c r="E20" s="10">
        <f t="shared" si="3"/>
        <v>2.2771500033756684</v>
      </c>
    </row>
    <row r="21" spans="1:9">
      <c r="A21" s="3">
        <v>32</v>
      </c>
      <c r="B21" s="4">
        <v>1620</v>
      </c>
      <c r="C21" s="9">
        <f t="shared" si="2"/>
        <v>-0.34170081713065636</v>
      </c>
      <c r="D21" s="3">
        <v>94700</v>
      </c>
      <c r="E21" s="10">
        <f t="shared" si="3"/>
        <v>0.24930652469336315</v>
      </c>
    </row>
    <row r="22" spans="1:9">
      <c r="A22" s="3">
        <v>32</v>
      </c>
      <c r="B22" s="4">
        <v>1731</v>
      </c>
      <c r="C22" s="9">
        <f t="shared" si="2"/>
        <v>0.16225654113037458</v>
      </c>
      <c r="D22" s="3">
        <v>86400</v>
      </c>
      <c r="E22" s="10">
        <f t="shared" si="3"/>
        <v>-0.53719351610397958</v>
      </c>
    </row>
    <row r="23" spans="1:9">
      <c r="A23" s="3">
        <v>32</v>
      </c>
      <c r="B23" s="4">
        <v>1666</v>
      </c>
      <c r="C23" s="9">
        <f t="shared" si="2"/>
        <v>-0.13285362361707598</v>
      </c>
      <c r="D23" s="3">
        <v>87100</v>
      </c>
      <c r="E23" s="10">
        <f t="shared" si="3"/>
        <v>-0.470862187362035</v>
      </c>
    </row>
    <row r="24" spans="1:9">
      <c r="A24" s="3">
        <v>28</v>
      </c>
      <c r="B24" s="4">
        <v>1520</v>
      </c>
      <c r="C24" s="9">
        <f t="shared" si="2"/>
        <v>-0.7957164552036573</v>
      </c>
      <c r="D24" s="3">
        <v>83400</v>
      </c>
      <c r="E24" s="10">
        <f t="shared" si="3"/>
        <v>-0.82147063928374198</v>
      </c>
    </row>
    <row r="25" spans="1:9" ht="18.75" customHeight="1">
      <c r="A25" s="3">
        <v>27</v>
      </c>
      <c r="B25" s="4">
        <v>1484</v>
      </c>
      <c r="C25" s="9">
        <f t="shared" si="2"/>
        <v>-0.9591620849099376</v>
      </c>
      <c r="D25" s="3">
        <v>79800</v>
      </c>
      <c r="E25" s="10">
        <f t="shared" si="3"/>
        <v>-1.1626031870994569</v>
      </c>
    </row>
    <row r="26" spans="1:9" ht="15.75" customHeight="1">
      <c r="A26" s="3">
        <v>28</v>
      </c>
      <c r="B26" s="4">
        <v>1588</v>
      </c>
      <c r="C26" s="9">
        <f t="shared" si="2"/>
        <v>-0.48698582131401663</v>
      </c>
      <c r="D26" s="3">
        <v>81500</v>
      </c>
      <c r="E26" s="10">
        <f t="shared" si="3"/>
        <v>-1.0015128172975916</v>
      </c>
    </row>
    <row r="27" spans="1:9">
      <c r="A27" s="3">
        <v>28</v>
      </c>
      <c r="B27" s="4">
        <v>1598</v>
      </c>
      <c r="C27" s="9">
        <f t="shared" si="2"/>
        <v>-0.44158425750671659</v>
      </c>
      <c r="D27" s="3">
        <v>87100</v>
      </c>
      <c r="E27" s="10">
        <f t="shared" si="3"/>
        <v>-0.470862187362035</v>
      </c>
    </row>
    <row r="28" spans="1:9">
      <c r="A28" s="3">
        <v>28</v>
      </c>
      <c r="B28" s="4">
        <v>1484</v>
      </c>
      <c r="C28" s="9">
        <f t="shared" si="2"/>
        <v>-0.9591620849099376</v>
      </c>
      <c r="D28" s="3">
        <v>82600</v>
      </c>
      <c r="E28" s="10">
        <f t="shared" si="3"/>
        <v>-0.89727787213167864</v>
      </c>
    </row>
    <row r="29" spans="1:9">
      <c r="A29" s="3">
        <v>28</v>
      </c>
      <c r="B29" s="4">
        <v>1484</v>
      </c>
      <c r="C29" s="9">
        <f t="shared" si="2"/>
        <v>-0.9591620849099376</v>
      </c>
      <c r="D29" s="3">
        <v>78800</v>
      </c>
      <c r="E29" s="10">
        <f t="shared" si="3"/>
        <v>-1.2573622281593777</v>
      </c>
    </row>
    <row r="30" spans="1:9">
      <c r="A30" s="3">
        <v>28</v>
      </c>
      <c r="B30" s="4">
        <v>1520</v>
      </c>
      <c r="C30" s="9">
        <f t="shared" si="2"/>
        <v>-0.7957164552036573</v>
      </c>
      <c r="D30" s="3">
        <v>87600</v>
      </c>
      <c r="E30" s="10">
        <f t="shared" si="3"/>
        <v>-0.42348266683207458</v>
      </c>
    </row>
    <row r="31" spans="1:9">
      <c r="A31" s="3">
        <v>27</v>
      </c>
      <c r="B31" s="4">
        <v>1701</v>
      </c>
      <c r="C31" s="9">
        <f t="shared" si="2"/>
        <v>2.605184970847433E-2</v>
      </c>
      <c r="D31" s="3">
        <v>94200</v>
      </c>
      <c r="E31" s="10">
        <f t="shared" si="3"/>
        <v>0.20192700416340273</v>
      </c>
    </row>
    <row r="32" spans="1:9">
      <c r="A32" s="3">
        <v>28</v>
      </c>
      <c r="B32" s="4">
        <v>1484</v>
      </c>
      <c r="C32" s="9">
        <f t="shared" si="2"/>
        <v>-0.9591620849099376</v>
      </c>
      <c r="D32" s="3">
        <v>82000</v>
      </c>
      <c r="E32" s="10">
        <f t="shared" si="3"/>
        <v>-0.95413329676763114</v>
      </c>
    </row>
    <row r="33" spans="1:9">
      <c r="A33" s="3">
        <v>28</v>
      </c>
      <c r="B33" s="4">
        <v>1468</v>
      </c>
      <c r="C33" s="9">
        <f t="shared" si="2"/>
        <v>-1.0318045870016177</v>
      </c>
      <c r="D33" s="3">
        <v>88100</v>
      </c>
      <c r="E33" s="10">
        <f t="shared" si="3"/>
        <v>-0.37610314630211417</v>
      </c>
    </row>
    <row r="34" spans="1:9">
      <c r="A34" s="3">
        <v>28</v>
      </c>
      <c r="B34" s="4">
        <v>1520</v>
      </c>
      <c r="C34" s="9">
        <f t="shared" si="2"/>
        <v>-0.7957164552036573</v>
      </c>
      <c r="D34" s="3">
        <v>88100</v>
      </c>
      <c r="E34" s="10">
        <f t="shared" si="3"/>
        <v>-0.37610314630211417</v>
      </c>
    </row>
    <row r="35" spans="1:9">
      <c r="A35" s="3">
        <v>27</v>
      </c>
      <c r="B35" s="4">
        <v>1520</v>
      </c>
      <c r="C35" s="9">
        <f t="shared" si="2"/>
        <v>-0.7957164552036573</v>
      </c>
      <c r="D35" s="3">
        <v>88600</v>
      </c>
      <c r="E35" s="10">
        <f t="shared" si="3"/>
        <v>-0.3287236257721538</v>
      </c>
    </row>
    <row r="36" spans="1:9">
      <c r="A36" s="3">
        <v>27</v>
      </c>
      <c r="B36" s="4">
        <v>1484</v>
      </c>
      <c r="C36" s="9">
        <f t="shared" si="2"/>
        <v>-0.9591620849099376</v>
      </c>
      <c r="D36" s="3">
        <v>76600</v>
      </c>
      <c r="E36" s="10">
        <f t="shared" si="3"/>
        <v>-1.4658321184912035</v>
      </c>
      <c r="H36" s="2" t="s">
        <v>17</v>
      </c>
      <c r="I36" s="2">
        <f>QUARTILE(D4:D45,1)</f>
        <v>86575</v>
      </c>
    </row>
    <row r="37" spans="1:9">
      <c r="A37" s="3">
        <v>28</v>
      </c>
      <c r="B37" s="4">
        <v>1520</v>
      </c>
      <c r="C37" s="9">
        <f t="shared" si="2"/>
        <v>-0.7957164552036573</v>
      </c>
      <c r="D37" s="3">
        <v>84400</v>
      </c>
      <c r="E37" s="10">
        <f t="shared" si="3"/>
        <v>-0.72671159822382114</v>
      </c>
      <c r="H37" s="2" t="s">
        <v>18</v>
      </c>
      <c r="I37" s="2">
        <f>QUARTILE(D5:D46,2)</f>
        <v>88500</v>
      </c>
    </row>
    <row r="38" spans="1:9">
      <c r="A38" s="3">
        <v>27</v>
      </c>
      <c r="B38" s="4">
        <v>1668</v>
      </c>
      <c r="C38" s="9">
        <f t="shared" si="2"/>
        <v>-0.12377331085561596</v>
      </c>
      <c r="D38" s="3">
        <v>90900</v>
      </c>
      <c r="E38" s="10">
        <f t="shared" si="3"/>
        <v>-0.11077783133433593</v>
      </c>
      <c r="H38" s="2" t="s">
        <v>19</v>
      </c>
      <c r="I38" s="2">
        <f>QUARTILE(D4:D45,3)</f>
        <v>96525</v>
      </c>
    </row>
    <row r="39" spans="1:9">
      <c r="A39" s="3">
        <v>28</v>
      </c>
      <c r="B39" s="4">
        <v>1588</v>
      </c>
      <c r="C39" s="9">
        <f t="shared" si="2"/>
        <v>-0.48698582131401663</v>
      </c>
      <c r="D39" s="3">
        <v>81000</v>
      </c>
      <c r="E39" s="10">
        <f t="shared" si="3"/>
        <v>-1.0488923378275519</v>
      </c>
      <c r="H39" s="2" t="s">
        <v>20</v>
      </c>
      <c r="I39" s="2">
        <f>I38-I36</f>
        <v>9950</v>
      </c>
    </row>
    <row r="40" spans="1:9">
      <c r="A40" s="3">
        <v>28</v>
      </c>
      <c r="B40" s="4">
        <v>1784</v>
      </c>
      <c r="C40" s="9">
        <f t="shared" si="2"/>
        <v>0.40288482930906505</v>
      </c>
      <c r="D40" s="3">
        <v>91300</v>
      </c>
      <c r="E40" s="10">
        <f t="shared" si="3"/>
        <v>-7.2874214910367607E-2</v>
      </c>
      <c r="H40" s="2" t="s">
        <v>22</v>
      </c>
      <c r="I40" s="2">
        <f>I36-1.5*I39</f>
        <v>71650</v>
      </c>
    </row>
    <row r="41" spans="1:9">
      <c r="A41" s="3">
        <v>27</v>
      </c>
      <c r="B41" s="4">
        <v>1484</v>
      </c>
      <c r="C41" s="9">
        <f t="shared" si="2"/>
        <v>-0.9591620849099376</v>
      </c>
      <c r="D41" s="3">
        <v>81300</v>
      </c>
      <c r="E41" s="10">
        <f t="shared" si="3"/>
        <v>-1.0204646255095757</v>
      </c>
      <c r="H41" s="2" t="s">
        <v>21</v>
      </c>
      <c r="I41" s="2">
        <f>I38+1.5*I39</f>
        <v>111450</v>
      </c>
    </row>
    <row r="42" spans="1:9" ht="13.5" customHeight="1">
      <c r="A42" s="3">
        <v>27</v>
      </c>
      <c r="B42" s="4">
        <v>1520</v>
      </c>
      <c r="C42" s="9">
        <f t="shared" si="2"/>
        <v>-0.7957164552036573</v>
      </c>
      <c r="D42" s="3">
        <v>100700</v>
      </c>
      <c r="E42" s="10">
        <f t="shared" si="3"/>
        <v>0.81786077105288801</v>
      </c>
    </row>
    <row r="43" spans="1:9" ht="15" customHeight="1">
      <c r="A43" s="3">
        <v>28</v>
      </c>
      <c r="B43" s="4">
        <v>1520</v>
      </c>
      <c r="C43" s="9">
        <f t="shared" si="2"/>
        <v>-0.7957164552036573</v>
      </c>
      <c r="D43" s="3">
        <v>87200</v>
      </c>
      <c r="E43" s="10">
        <f t="shared" si="3"/>
        <v>-0.46138628325604292</v>
      </c>
    </row>
    <row r="44" spans="1:9" ht="18" customHeight="1">
      <c r="A44" s="3">
        <v>27</v>
      </c>
      <c r="B44" s="4">
        <v>1684</v>
      </c>
      <c r="C44" s="9">
        <f t="shared" si="2"/>
        <v>-5.1130808763935817E-2</v>
      </c>
      <c r="D44" s="3">
        <v>96700</v>
      </c>
      <c r="E44" s="10">
        <f t="shared" si="3"/>
        <v>0.43882460681320479</v>
      </c>
    </row>
    <row r="45" spans="1:9" ht="18.75" customHeight="1" thickBot="1">
      <c r="A45" s="6">
        <v>27</v>
      </c>
      <c r="B45" s="7">
        <v>1581</v>
      </c>
      <c r="C45" s="13">
        <f t="shared" si="2"/>
        <v>-0.51876691597912672</v>
      </c>
      <c r="D45" s="24">
        <v>120700</v>
      </c>
      <c r="E45" s="10">
        <f t="shared" si="3"/>
        <v>2.713041592251304</v>
      </c>
    </row>
    <row r="46" spans="1:9" ht="19.5" customHeight="1" thickTop="1">
      <c r="A46" s="2" t="s">
        <v>4</v>
      </c>
      <c r="B46" s="8">
        <f>AVERAGE(B4:B45)</f>
        <v>1695.2619047619048</v>
      </c>
      <c r="D46" s="8">
        <f>AVERAGE(D4:D45)</f>
        <v>92069.047619047618</v>
      </c>
    </row>
    <row r="47" spans="1:9">
      <c r="A47" s="2" t="s">
        <v>5</v>
      </c>
      <c r="B47" s="10">
        <f>_xlfn.STDEV.S(B4:B45)</f>
        <v>220.25673041667579</v>
      </c>
      <c r="D47" s="10">
        <f>_xlfn.STDEV.S(D4:D45)</f>
        <v>10553.082732946303</v>
      </c>
      <c r="G47" s="19"/>
    </row>
    <row r="50" spans="1:6">
      <c r="A50" s="15">
        <f>MEDIAN(A4:A45)</f>
        <v>28</v>
      </c>
      <c r="B50" s="16">
        <f>MEDIAN(B4:B45)</f>
        <v>1666</v>
      </c>
      <c r="C50" s="14"/>
      <c r="D50" s="15">
        <f>MEDIAN(D4:D45)</f>
        <v>88500</v>
      </c>
      <c r="E50" s="17"/>
      <c r="F50" s="15" t="s">
        <v>13</v>
      </c>
    </row>
  </sheetData>
  <pageMargins left="0.5" right="0.4" top="0.83333333333333337" bottom="0.66666666666666663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Market Value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local host</cp:lastModifiedBy>
  <dcterms:created xsi:type="dcterms:W3CDTF">2008-07-30T18:50:23Z</dcterms:created>
  <dcterms:modified xsi:type="dcterms:W3CDTF">2024-03-09T03:08:47Z</dcterms:modified>
</cp:coreProperties>
</file>