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tdlkd\"/>
    </mc:Choice>
  </mc:AlternateContent>
  <xr:revisionPtr revIDLastSave="0" documentId="8_{30CC5F0A-8716-4096-8B38-DA25E705D954}" xr6:coauthVersionLast="47" xr6:coauthVersionMax="47" xr10:uidLastSave="{00000000-0000-0000-0000-000000000000}"/>
  <bookViews>
    <workbookView xWindow="-108" yWindow="-108" windowWidth="23256" windowHeight="12456" xr2:uid="{670A4656-B62D-492F-A708-96F072877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2" i="1"/>
  <c r="M19" i="1"/>
  <c r="J15" i="1"/>
  <c r="K14" i="1"/>
  <c r="J14" i="1"/>
  <c r="O12" i="1"/>
  <c r="Q3" i="1"/>
  <c r="Q4" i="1"/>
  <c r="Q5" i="1"/>
  <c r="Q6" i="1"/>
  <c r="Q7" i="1"/>
  <c r="Q8" i="1"/>
  <c r="Q2" i="1"/>
  <c r="P3" i="1" l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10" i="1"/>
  <c r="O2" i="1"/>
  <c r="J12" i="1"/>
  <c r="K11" i="1"/>
  <c r="L11" i="1"/>
  <c r="J11" i="1"/>
  <c r="F13" i="1"/>
  <c r="G13" i="1"/>
  <c r="E13" i="1"/>
  <c r="F12" i="1"/>
  <c r="G12" i="1"/>
  <c r="E12" i="1"/>
  <c r="L14" i="1"/>
</calcChain>
</file>

<file path=xl/sharedStrings.xml><?xml version="1.0" encoding="utf-8"?>
<sst xmlns="http://schemas.openxmlformats.org/spreadsheetml/2006/main" count="68" uniqueCount="45">
  <si>
    <t>Education</t>
  </si>
  <si>
    <t xml:space="preserve">Satisfaction* </t>
  </si>
  <si>
    <t>Some college</t>
  </si>
  <si>
    <t>College graduate(N1)</t>
  </si>
  <si>
    <t>Graduate degree(N2)</t>
  </si>
  <si>
    <t>Some college(N3)</t>
  </si>
  <si>
    <t>Graduate degree</t>
  </si>
  <si>
    <t>College graduate</t>
  </si>
  <si>
    <t>Mean</t>
  </si>
  <si>
    <t>SUM</t>
  </si>
  <si>
    <t>N</t>
  </si>
  <si>
    <t>k</t>
  </si>
  <si>
    <t>Count</t>
  </si>
  <si>
    <t>Zij(N1)</t>
  </si>
  <si>
    <t>Zij(N2)</t>
  </si>
  <si>
    <t>Zij(N3)</t>
  </si>
  <si>
    <t>Zi(trung bình của mỗi nhóm)</t>
  </si>
  <si>
    <t>Ztrung bình</t>
  </si>
  <si>
    <t>(Z1j-Z1)^2</t>
  </si>
  <si>
    <t>(Z2j-Z2)^2</t>
  </si>
  <si>
    <t>(Z3j-Z3)^2</t>
  </si>
  <si>
    <t>Ni(Zi(tb) - Ztb)^2</t>
  </si>
  <si>
    <t>W =</t>
  </si>
  <si>
    <t xml:space="preserve">p-value = </t>
  </si>
  <si>
    <t xml:space="preserve">F crit = </t>
  </si>
  <si>
    <t>Anova: Single Factor</t>
  </si>
  <si>
    <t>SUMMARY</t>
  </si>
  <si>
    <t>Groups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</si>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</sst>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8"/>
      <color theme="1"/>
      <name val="Times New Roman"/>
      <family val="1"/>
      <charset val="163"/>
      <scheme val="major"/>
    </font>
    <font>
      <i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646253</xdr:colOff>
      <xdr:row>20</xdr:row>
      <xdr:rowOff>77165</xdr:rowOff>
    </xdr:from>
    <xdr:to>
      <xdr:col>17</xdr:col>
      <xdr:colOff>22394</xdr:colOff>
      <xdr:row>26</xdr:row>
      <xdr:rowOff>78179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C3B978-9CA5-45BF-9B5D-E9A690B50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8430" y="4215114"/>
          <a:ext cx="5944774" cy="123564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5</xdr:col>
      <xdr:colOff>1370324</xdr:colOff>
      <xdr:row>20</xdr:row>
      <xdr:rowOff>178639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95D9B-79E1-42D5-877D-2369430840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022" r="12445"/>
        <a:stretch/>
      </xdr:blipFill>
      <xdr:spPr>
        <a:xfrm>
          <a:off x="2787570" y="3935392"/>
          <a:ext cx="3916754" cy="3811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5</xdr:col>
      <xdr:colOff>1069818</xdr:colOff>
      <xdr:row>25</xdr:row>
      <xdr:rowOff>122013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94AE4A-924F-40C6-B89C-73AB03819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7570" y="4745620"/>
          <a:ext cx="3616248" cy="527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4E6-1108-4DFF-81BF-8CE8375BE530}">
  <dimension ref="A1:Q48"/>
  <sheetViews>
    <sheetView tabSelected="1" topLeftCell="A7" zoomScale="79" workbookViewId="0">
      <selection activeCell="I26" sqref="I26"/>
    </sheetView>
  </sheetViews>
  <sheetFormatPr defaultRowHeight="15.6" x14ac:dyDescent="0.3"/>
  <cols>
    <col min="1" max="1" width="15.59765625" style="1" customWidth="1"/>
    <col min="2" max="2" width="12.19921875" style="1" customWidth="1"/>
    <col min="3" max="3" width="8.796875" style="1"/>
    <col min="4" max="4" width="13" style="1" customWidth="1"/>
    <col min="5" max="5" width="20.3984375" style="1" customWidth="1"/>
    <col min="6" max="6" width="18.09765625" style="1" customWidth="1"/>
    <col min="7" max="7" width="15.5" style="1" customWidth="1"/>
    <col min="8" max="8" width="8.796875" style="1"/>
    <col min="9" max="9" width="26.69921875" style="1" customWidth="1"/>
    <col min="10" max="10" width="13.3984375" style="1" customWidth="1"/>
    <col min="11" max="11" width="9.296875" style="1" customWidth="1"/>
    <col min="12" max="12" width="14.19921875" style="1" customWidth="1"/>
    <col min="13" max="14" width="8.796875" style="1"/>
    <col min="15" max="15" width="13.8984375" style="1" customWidth="1"/>
    <col min="16" max="16384" width="8.796875" style="1"/>
  </cols>
  <sheetData>
    <row r="1" spans="1:17" x14ac:dyDescent="0.3">
      <c r="A1" s="8" t="s">
        <v>0</v>
      </c>
      <c r="B1" s="8" t="s">
        <v>1</v>
      </c>
      <c r="I1" s="2"/>
      <c r="J1" s="8" t="s">
        <v>13</v>
      </c>
      <c r="K1" s="8" t="s">
        <v>14</v>
      </c>
      <c r="L1" s="8" t="s">
        <v>15</v>
      </c>
      <c r="O1" s="8" t="s">
        <v>18</v>
      </c>
      <c r="P1" s="8" t="s">
        <v>19</v>
      </c>
      <c r="Q1" s="8" t="s">
        <v>20</v>
      </c>
    </row>
    <row r="2" spans="1:17" x14ac:dyDescent="0.3">
      <c r="A2" s="2" t="s">
        <v>2</v>
      </c>
      <c r="B2" s="2">
        <v>4</v>
      </c>
      <c r="D2" s="2"/>
      <c r="E2" s="8" t="s">
        <v>3</v>
      </c>
      <c r="F2" s="8" t="s">
        <v>4</v>
      </c>
      <c r="G2" s="8" t="s">
        <v>5</v>
      </c>
      <c r="I2" s="2"/>
      <c r="J2" s="2">
        <v>1.5555555560000001</v>
      </c>
      <c r="K2" s="2">
        <v>1.5</v>
      </c>
      <c r="L2" s="2">
        <v>0.85714285700000004</v>
      </c>
      <c r="O2" s="2">
        <f>(J2-$J$11)^2</f>
        <v>0.54869684587105627</v>
      </c>
      <c r="P2" s="2">
        <f>(K2-$K$11)^2</f>
        <v>0.765625</v>
      </c>
      <c r="Q2" s="2">
        <f>(L2-$L$11)^2</f>
        <v>1.4993752633069551E-2</v>
      </c>
    </row>
    <row r="3" spans="1:17" x14ac:dyDescent="0.3">
      <c r="A3" s="2" t="s">
        <v>2</v>
      </c>
      <c r="B3" s="2">
        <v>1</v>
      </c>
      <c r="D3" s="2"/>
      <c r="E3" s="3">
        <v>5</v>
      </c>
      <c r="F3" s="3">
        <v>3</v>
      </c>
      <c r="G3" s="3">
        <v>4</v>
      </c>
      <c r="I3" s="2"/>
      <c r="J3" s="2">
        <v>0.44444444399999999</v>
      </c>
      <c r="K3" s="2">
        <v>0.5</v>
      </c>
      <c r="L3" s="2">
        <v>2.1428571430000001</v>
      </c>
      <c r="O3" s="2">
        <f t="shared" ref="O3:O10" si="0">(J3-$J$11)^2</f>
        <v>0.1371742114677641</v>
      </c>
      <c r="P3" s="2">
        <f t="shared" ref="P3:P9" si="1">(K3-$K$11)^2</f>
        <v>1.5625E-2</v>
      </c>
      <c r="Q3" s="2">
        <f t="shared" ref="Q3:Q8" si="2">(L3-$L$11)^2</f>
        <v>1.3531861728079968</v>
      </c>
    </row>
    <row r="4" spans="1:17" x14ac:dyDescent="0.3">
      <c r="A4" s="2" t="s">
        <v>6</v>
      </c>
      <c r="B4" s="2">
        <v>3</v>
      </c>
      <c r="D4" s="2"/>
      <c r="E4" s="3">
        <v>3</v>
      </c>
      <c r="F4" s="3">
        <v>4</v>
      </c>
      <c r="G4" s="3">
        <v>1</v>
      </c>
      <c r="I4" s="2"/>
      <c r="J4" s="2">
        <v>1.5555555560000001</v>
      </c>
      <c r="K4" s="2">
        <v>0.5</v>
      </c>
      <c r="L4" s="2">
        <v>0.85714285700000004</v>
      </c>
      <c r="O4" s="2">
        <f t="shared" si="0"/>
        <v>0.54869684587105627</v>
      </c>
      <c r="P4" s="2">
        <f t="shared" si="1"/>
        <v>1.5625E-2</v>
      </c>
      <c r="Q4" s="2">
        <f t="shared" si="2"/>
        <v>1.4993752633069551E-2</v>
      </c>
    </row>
    <row r="5" spans="1:17" x14ac:dyDescent="0.3">
      <c r="A5" s="2" t="s">
        <v>2</v>
      </c>
      <c r="B5" s="2">
        <v>4</v>
      </c>
      <c r="D5" s="2"/>
      <c r="E5" s="3">
        <v>5</v>
      </c>
      <c r="F5" s="3">
        <v>5</v>
      </c>
      <c r="G5" s="3">
        <v>4</v>
      </c>
      <c r="I5" s="2"/>
      <c r="J5" s="2">
        <v>0.44444444399999999</v>
      </c>
      <c r="K5" s="2">
        <v>0.5</v>
      </c>
      <c r="L5" s="2">
        <v>1.1428571430000001</v>
      </c>
      <c r="O5" s="2">
        <f t="shared" si="0"/>
        <v>0.1371742114677641</v>
      </c>
      <c r="P5" s="2">
        <f t="shared" si="1"/>
        <v>1.5625E-2</v>
      </c>
      <c r="Q5" s="2">
        <f t="shared" si="2"/>
        <v>2.6655560236568114E-2</v>
      </c>
    </row>
    <row r="6" spans="1:17" x14ac:dyDescent="0.3">
      <c r="A6" s="2" t="s">
        <v>6</v>
      </c>
      <c r="B6" s="2">
        <v>4</v>
      </c>
      <c r="D6" s="2"/>
      <c r="E6" s="3">
        <v>3</v>
      </c>
      <c r="F6" s="3">
        <v>5</v>
      </c>
      <c r="G6" s="3">
        <v>2</v>
      </c>
      <c r="I6" s="2"/>
      <c r="J6" s="2">
        <v>0.44444444399999999</v>
      </c>
      <c r="K6" s="2">
        <v>0.5</v>
      </c>
      <c r="L6" s="2">
        <v>0.14285714299999999</v>
      </c>
      <c r="O6" s="2">
        <f t="shared" si="0"/>
        <v>0.1371742114677641</v>
      </c>
      <c r="P6" s="2">
        <f t="shared" si="1"/>
        <v>1.5625E-2</v>
      </c>
      <c r="Q6" s="2">
        <f t="shared" si="2"/>
        <v>0.70012494766513966</v>
      </c>
    </row>
    <row r="7" spans="1:17" x14ac:dyDescent="0.3">
      <c r="A7" s="2" t="s">
        <v>6</v>
      </c>
      <c r="B7" s="2">
        <v>5</v>
      </c>
      <c r="D7" s="2"/>
      <c r="E7" s="3">
        <v>3</v>
      </c>
      <c r="F7" s="3">
        <v>5</v>
      </c>
      <c r="G7" s="3">
        <v>3</v>
      </c>
      <c r="I7" s="2"/>
      <c r="J7" s="2">
        <v>0.44444444399999999</v>
      </c>
      <c r="K7" s="2">
        <v>0.5</v>
      </c>
      <c r="L7" s="2">
        <v>0.85714285700000004</v>
      </c>
      <c r="O7" s="2">
        <f t="shared" si="0"/>
        <v>0.1371742114677641</v>
      </c>
      <c r="P7" s="2">
        <f t="shared" si="1"/>
        <v>1.5625E-2</v>
      </c>
      <c r="Q7" s="2">
        <f t="shared" si="2"/>
        <v>1.4993752633069551E-2</v>
      </c>
    </row>
    <row r="8" spans="1:17" x14ac:dyDescent="0.3">
      <c r="A8" s="2" t="s">
        <v>7</v>
      </c>
      <c r="B8" s="2">
        <v>5</v>
      </c>
      <c r="D8" s="2"/>
      <c r="E8" s="3">
        <v>3</v>
      </c>
      <c r="F8" s="3">
        <v>4</v>
      </c>
      <c r="G8" s="3">
        <v>4</v>
      </c>
      <c r="I8" s="2"/>
      <c r="J8" s="2">
        <v>0.44444444399999999</v>
      </c>
      <c r="K8" s="2">
        <v>0.5</v>
      </c>
      <c r="L8" s="2">
        <v>0.85714285700000004</v>
      </c>
      <c r="O8" s="2">
        <f t="shared" si="0"/>
        <v>0.1371742114677641</v>
      </c>
      <c r="P8" s="2">
        <f t="shared" si="1"/>
        <v>1.5625E-2</v>
      </c>
      <c r="Q8" s="2">
        <f t="shared" si="2"/>
        <v>1.4993752633069551E-2</v>
      </c>
    </row>
    <row r="9" spans="1:17" x14ac:dyDescent="0.3">
      <c r="A9" s="2" t="s">
        <v>7</v>
      </c>
      <c r="B9" s="2">
        <v>3</v>
      </c>
      <c r="D9" s="2"/>
      <c r="E9" s="3">
        <v>3</v>
      </c>
      <c r="F9" s="3">
        <v>5</v>
      </c>
      <c r="G9" s="3">
        <v>4</v>
      </c>
      <c r="I9" s="2"/>
      <c r="J9" s="2">
        <v>0.55555555599999995</v>
      </c>
      <c r="K9" s="2">
        <v>0.5</v>
      </c>
      <c r="L9" s="2"/>
      <c r="O9" s="2">
        <f t="shared" si="0"/>
        <v>6.721536320438963E-2</v>
      </c>
      <c r="P9" s="2">
        <f t="shared" si="1"/>
        <v>1.5625E-2</v>
      </c>
      <c r="Q9" s="2"/>
    </row>
    <row r="10" spans="1:17" x14ac:dyDescent="0.3">
      <c r="A10" s="2" t="s">
        <v>6</v>
      </c>
      <c r="B10" s="2">
        <v>5</v>
      </c>
      <c r="D10" s="2"/>
      <c r="E10" s="3">
        <v>4</v>
      </c>
      <c r="F10" s="3">
        <v>5</v>
      </c>
      <c r="G10" s="3"/>
      <c r="I10" s="2"/>
      <c r="J10" s="2">
        <v>1.4444444439999999</v>
      </c>
      <c r="K10" s="2"/>
      <c r="L10" s="2"/>
      <c r="O10" s="2">
        <f t="shared" si="0"/>
        <v>0.39643347013443059</v>
      </c>
      <c r="P10" s="2"/>
      <c r="Q10" s="2"/>
    </row>
    <row r="11" spans="1:17" x14ac:dyDescent="0.3">
      <c r="A11" s="2" t="s">
        <v>6</v>
      </c>
      <c r="B11" s="2">
        <v>5</v>
      </c>
      <c r="D11" s="2"/>
      <c r="E11" s="3">
        <v>2</v>
      </c>
      <c r="F11" s="3"/>
      <c r="G11" s="3"/>
      <c r="I11" s="8" t="s">
        <v>16</v>
      </c>
      <c r="J11" s="2">
        <f>AVERAGE(J2:J10)</f>
        <v>0.81481481466666672</v>
      </c>
      <c r="K11" s="2">
        <f t="shared" ref="K11:L11" si="3">AVERAGE(K2:K10)</f>
        <v>0.625</v>
      </c>
      <c r="L11" s="2">
        <f t="shared" si="3"/>
        <v>0.97959183671428574</v>
      </c>
    </row>
    <row r="12" spans="1:17" x14ac:dyDescent="0.3">
      <c r="A12" s="2" t="s">
        <v>7</v>
      </c>
      <c r="B12" s="2">
        <v>5</v>
      </c>
      <c r="D12" s="8" t="s">
        <v>8</v>
      </c>
      <c r="E12" s="2">
        <f>AVERAGE(E3:E11)</f>
        <v>3.4444444444444446</v>
      </c>
      <c r="F12" s="2">
        <f>AVERAGE(F3:F11)</f>
        <v>4.5</v>
      </c>
      <c r="G12" s="2">
        <f t="shared" ref="F12:G12" si="4">AVERAGE(G3:G11)</f>
        <v>3.1428571428571428</v>
      </c>
      <c r="I12" s="8" t="s">
        <v>17</v>
      </c>
      <c r="J12" s="2">
        <f>AVERAGE(J11:L11)</f>
        <v>0.80646888379365078</v>
      </c>
      <c r="K12" s="2"/>
      <c r="L12" s="2"/>
      <c r="N12" s="4" t="s">
        <v>9</v>
      </c>
      <c r="O12" s="4">
        <f>SUM(O2:Q10)</f>
        <v>5.2618552736617357</v>
      </c>
    </row>
    <row r="13" spans="1:17" x14ac:dyDescent="0.3">
      <c r="A13" s="2" t="s">
        <v>7</v>
      </c>
      <c r="B13" s="2">
        <v>3</v>
      </c>
      <c r="D13" s="8" t="s">
        <v>12</v>
      </c>
      <c r="E13" s="2">
        <f>COUNT(E3:E11)</f>
        <v>9</v>
      </c>
      <c r="F13" s="2">
        <f>COUNT(F3:F11)</f>
        <v>8</v>
      </c>
      <c r="G13" s="2">
        <f t="shared" ref="F13:G13" si="5">COUNT(G3:G11)</f>
        <v>7</v>
      </c>
    </row>
    <row r="14" spans="1:17" x14ac:dyDescent="0.3">
      <c r="A14" s="2" t="s">
        <v>2</v>
      </c>
      <c r="B14" s="2">
        <v>2</v>
      </c>
      <c r="I14" s="4" t="s">
        <v>21</v>
      </c>
      <c r="J14" s="4">
        <f>9*(J11-$J$12)^2</f>
        <v>6.2689105923444523E-4</v>
      </c>
      <c r="K14" s="4">
        <f>8*(K11-$J$12)^2</f>
        <v>0.26344764628250827</v>
      </c>
      <c r="L14" s="4">
        <f>7*(L11-$J$12)^2</f>
        <v>0.20980089779572272</v>
      </c>
    </row>
    <row r="15" spans="1:17" x14ac:dyDescent="0.3">
      <c r="A15" s="2" t="s">
        <v>2</v>
      </c>
      <c r="B15" s="2">
        <v>3</v>
      </c>
      <c r="D15" s="8" t="s">
        <v>10</v>
      </c>
      <c r="E15" s="2">
        <v>24</v>
      </c>
      <c r="I15" s="4" t="s">
        <v>9</v>
      </c>
      <c r="J15" s="4">
        <f>SUM(J14:L14)</f>
        <v>0.47387543513746544</v>
      </c>
    </row>
    <row r="16" spans="1:17" x14ac:dyDescent="0.3">
      <c r="A16" s="2" t="s">
        <v>6</v>
      </c>
      <c r="B16" s="2">
        <v>4</v>
      </c>
      <c r="D16" s="8" t="s">
        <v>11</v>
      </c>
      <c r="E16" s="2">
        <v>3</v>
      </c>
    </row>
    <row r="17" spans="1:15" x14ac:dyDescent="0.3">
      <c r="A17" s="2" t="s">
        <v>7</v>
      </c>
      <c r="B17" s="2">
        <v>3</v>
      </c>
    </row>
    <row r="18" spans="1:15" x14ac:dyDescent="0.3">
      <c r="A18" s="2" t="s">
        <v>7</v>
      </c>
      <c r="B18" s="2">
        <v>3</v>
      </c>
    </row>
    <row r="19" spans="1:15" ht="22.8" x14ac:dyDescent="0.4">
      <c r="A19" s="2" t="s">
        <v>7</v>
      </c>
      <c r="B19" s="2">
        <v>3</v>
      </c>
      <c r="L19" s="6" t="s">
        <v>22</v>
      </c>
      <c r="M19" s="11">
        <f>(($E$15-E16)*$J$15)/(($E$16-1)*$O$12)</f>
        <v>0.94561553105598695</v>
      </c>
      <c r="N19" s="11"/>
      <c r="O19" s="11"/>
    </row>
    <row r="20" spans="1:15" x14ac:dyDescent="0.3">
      <c r="A20" s="2" t="s">
        <v>6</v>
      </c>
      <c r="B20" s="2">
        <v>5</v>
      </c>
    </row>
    <row r="21" spans="1:15" x14ac:dyDescent="0.3">
      <c r="A21" s="2" t="s">
        <v>2</v>
      </c>
      <c r="B21" s="2">
        <v>4</v>
      </c>
    </row>
    <row r="22" spans="1:15" ht="17.399999999999999" customHeight="1" x14ac:dyDescent="0.3">
      <c r="A22" s="2" t="s">
        <v>2</v>
      </c>
      <c r="B22" s="2">
        <v>4</v>
      </c>
      <c r="D22" s="12" t="s">
        <v>23</v>
      </c>
      <c r="E22" s="12">
        <f>_xlfn.F.DIST.RT(M19, $E$16 - 1, $E$15-$E$16)</f>
        <v>0.40436776619628989</v>
      </c>
      <c r="F22" s="7"/>
    </row>
    <row r="23" spans="1:15" ht="15.6" customHeight="1" x14ac:dyDescent="0.3">
      <c r="A23" s="2" t="s">
        <v>6</v>
      </c>
      <c r="B23" s="2">
        <v>5</v>
      </c>
      <c r="D23" s="12"/>
      <c r="E23" s="12"/>
      <c r="F23" s="7"/>
    </row>
    <row r="24" spans="1:15" x14ac:dyDescent="0.3">
      <c r="A24" s="2" t="s">
        <v>7</v>
      </c>
      <c r="B24" s="2">
        <v>4</v>
      </c>
    </row>
    <row r="25" spans="1:15" x14ac:dyDescent="0.3">
      <c r="A25" s="2" t="s">
        <v>7</v>
      </c>
      <c r="B25" s="2">
        <v>2</v>
      </c>
    </row>
    <row r="27" spans="1:15" ht="20.399999999999999" x14ac:dyDescent="0.35">
      <c r="D27" s="5" t="s">
        <v>24</v>
      </c>
      <c r="E27" s="5">
        <f>_xlfn.F.INV.RT(0.05, $E$16-1, $E$15-$E$16)</f>
        <v>3.4668001115424172</v>
      </c>
    </row>
    <row r="34" spans="9:15" x14ac:dyDescent="0.3">
      <c r="I34" t="s">
        <v>25</v>
      </c>
      <c r="J34"/>
      <c r="K34"/>
      <c r="L34"/>
      <c r="M34"/>
      <c r="N34"/>
      <c r="O34"/>
    </row>
    <row r="35" spans="9:15" x14ac:dyDescent="0.3">
      <c r="I35"/>
      <c r="J35"/>
      <c r="K35"/>
      <c r="L35"/>
      <c r="M35"/>
      <c r="N35"/>
      <c r="O35"/>
    </row>
    <row r="36" spans="9:15" ht="16.2" thickBot="1" x14ac:dyDescent="0.35">
      <c r="I36" t="s">
        <v>26</v>
      </c>
      <c r="J36"/>
      <c r="K36"/>
      <c r="L36"/>
      <c r="M36"/>
      <c r="N36"/>
      <c r="O36"/>
    </row>
    <row r="37" spans="9:15" x14ac:dyDescent="0.3">
      <c r="I37" s="10" t="s">
        <v>27</v>
      </c>
      <c r="J37" s="10" t="s">
        <v>12</v>
      </c>
      <c r="K37" s="10" t="s">
        <v>28</v>
      </c>
      <c r="L37" s="10" t="s">
        <v>29</v>
      </c>
      <c r="M37" s="10" t="s">
        <v>30</v>
      </c>
      <c r="N37"/>
      <c r="O37"/>
    </row>
    <row r="38" spans="9:15" x14ac:dyDescent="0.3">
      <c r="I38" t="s">
        <v>31</v>
      </c>
      <c r="J38">
        <v>9</v>
      </c>
      <c r="K38">
        <v>7.3333333320000005</v>
      </c>
      <c r="L38">
        <v>0.81481481466666672</v>
      </c>
      <c r="M38">
        <v>0.28086419780246896</v>
      </c>
      <c r="N38"/>
      <c r="O38"/>
    </row>
    <row r="39" spans="9:15" x14ac:dyDescent="0.3">
      <c r="I39" t="s">
        <v>32</v>
      </c>
      <c r="J39">
        <v>8</v>
      </c>
      <c r="K39">
        <v>5</v>
      </c>
      <c r="L39">
        <v>0.625</v>
      </c>
      <c r="M39">
        <v>0.125</v>
      </c>
      <c r="N39"/>
      <c r="O39"/>
    </row>
    <row r="40" spans="9:15" ht="16.2" thickBot="1" x14ac:dyDescent="0.35">
      <c r="I40" s="9" t="s">
        <v>33</v>
      </c>
      <c r="J40" s="9">
        <v>7</v>
      </c>
      <c r="K40" s="9">
        <v>6.8571428570000004</v>
      </c>
      <c r="L40" s="9">
        <v>0.97959183671428574</v>
      </c>
      <c r="M40" s="9">
        <v>0.35665694854033037</v>
      </c>
      <c r="N40"/>
      <c r="O40"/>
    </row>
    <row r="41" spans="9:15" x14ac:dyDescent="0.3">
      <c r="I41"/>
      <c r="J41"/>
      <c r="K41"/>
      <c r="L41"/>
      <c r="M41"/>
      <c r="N41"/>
      <c r="O41"/>
    </row>
    <row r="42" spans="9:15" x14ac:dyDescent="0.3">
      <c r="I42"/>
      <c r="J42"/>
      <c r="K42"/>
      <c r="L42"/>
      <c r="M42"/>
      <c r="N42"/>
      <c r="O42"/>
    </row>
    <row r="43" spans="9:15" ht="16.2" thickBot="1" x14ac:dyDescent="0.35">
      <c r="I43" t="s">
        <v>34</v>
      </c>
      <c r="J43"/>
      <c r="K43"/>
      <c r="L43"/>
      <c r="M43"/>
      <c r="N43"/>
      <c r="O43"/>
    </row>
    <row r="44" spans="9:15" x14ac:dyDescent="0.3">
      <c r="I44" s="10" t="s">
        <v>35</v>
      </c>
      <c r="J44" s="10" t="s">
        <v>36</v>
      </c>
      <c r="K44" s="10" t="s">
        <v>37</v>
      </c>
      <c r="L44" s="10" t="s">
        <v>38</v>
      </c>
      <c r="M44" s="10" t="s">
        <v>39</v>
      </c>
      <c r="N44" s="10" t="s">
        <v>40</v>
      </c>
      <c r="O44" s="10" t="s">
        <v>41</v>
      </c>
    </row>
    <row r="45" spans="9:15" x14ac:dyDescent="0.3">
      <c r="I45" t="s">
        <v>42</v>
      </c>
      <c r="J45">
        <v>0.47274412401267885</v>
      </c>
      <c r="K45">
        <v>2</v>
      </c>
      <c r="L45">
        <v>0.23637206200633942</v>
      </c>
      <c r="M45">
        <v>0.94335800662924718</v>
      </c>
      <c r="N45">
        <v>0.40520616722527192</v>
      </c>
      <c r="O45">
        <v>3.4668001115424172</v>
      </c>
    </row>
    <row r="46" spans="9:15" x14ac:dyDescent="0.3">
      <c r="I46" t="s">
        <v>43</v>
      </c>
      <c r="J46">
        <v>5.2618552736617366</v>
      </c>
      <c r="K46">
        <v>21</v>
      </c>
      <c r="L46">
        <v>0.25056453684103508</v>
      </c>
      <c r="M46"/>
      <c r="N46"/>
      <c r="O46"/>
    </row>
    <row r="47" spans="9:15" x14ac:dyDescent="0.3">
      <c r="I47"/>
      <c r="J47"/>
      <c r="K47"/>
      <c r="L47"/>
      <c r="M47"/>
      <c r="N47"/>
      <c r="O47"/>
    </row>
    <row r="48" spans="9:15" ht="16.2" thickBot="1" x14ac:dyDescent="0.35">
      <c r="I48" s="9" t="s">
        <v>44</v>
      </c>
      <c r="J48" s="9">
        <v>5.7345993976744154</v>
      </c>
      <c r="K48" s="9">
        <v>23</v>
      </c>
      <c r="L48" s="9"/>
      <c r="M48" s="9"/>
      <c r="N48" s="9"/>
      <c r="O48" s="9"/>
    </row>
  </sheetData>
  <mergeCells count="3">
    <mergeCell ref="M19:O19"/>
    <mergeCell ref="D22:D23"/>
    <mergeCell ref="E22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Guerino</dc:creator>
  <cp:lastModifiedBy>Jung Guerino</cp:lastModifiedBy>
  <dcterms:created xsi:type="dcterms:W3CDTF">2024-03-22T02:49:47Z</dcterms:created>
  <dcterms:modified xsi:type="dcterms:W3CDTF">2024-03-22T12:49:21Z</dcterms:modified>
</cp:coreProperties>
</file>